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D39636E0-89A7-441D-AD44-01453208BC33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1" sheetId="13" r:id="rId1"/>
    <sheet name="6.1" sheetId="15" r:id="rId2"/>
    <sheet name="6.2" sheetId="16" r:id="rId3"/>
    <sheet name="6.3" sheetId="17" r:id="rId4"/>
    <sheet name="5.1" sheetId="9" r:id="rId5"/>
    <sheet name="5.2" sheetId="10" r:id="rId6"/>
    <sheet name="5.3" sheetId="11" r:id="rId7"/>
    <sheet name="5.4" sheetId="12" r:id="rId8"/>
    <sheet name="5.5" sheetId="14" r:id="rId9"/>
    <sheet name="8.1" sheetId="6" r:id="rId10"/>
    <sheet name="8.2" sheetId="7" r:id="rId11"/>
    <sheet name="10.1" sheetId="18" r:id="rId12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3" l="1"/>
  <c r="H20" i="13"/>
  <c r="C7" i="10" s="1"/>
  <c r="F21" i="13"/>
  <c r="F20" i="13"/>
  <c r="D17" i="14"/>
  <c r="F11" i="14"/>
  <c r="E11" i="14"/>
  <c r="C32" i="14"/>
  <c r="C27" i="14"/>
  <c r="C5" i="10"/>
  <c r="C3" i="10"/>
  <c r="C30" i="13"/>
  <c r="C27" i="13"/>
  <c r="C16" i="9"/>
  <c r="C11" i="9"/>
  <c r="C12" i="9"/>
  <c r="C13" i="9"/>
  <c r="C14" i="9"/>
  <c r="C15" i="9"/>
  <c r="C10" i="9"/>
  <c r="C6" i="9"/>
  <c r="C4" i="9"/>
  <c r="C4" i="10" l="1"/>
</calcChain>
</file>

<file path=xl/sharedStrings.xml><?xml version="1.0" encoding="utf-8"?>
<sst xmlns="http://schemas.openxmlformats.org/spreadsheetml/2006/main" count="972" uniqueCount="387">
  <si>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</si>
  <si>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</si>
  <si>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</si>
  <si>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</si>
  <si>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</si>
  <si>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</si>
  <si>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</si>
  <si>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</si>
  <si>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</si>
  <si>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</si>
  <si>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</si>
  <si>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</si>
  <si>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</si>
  <si>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</si>
  <si>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</si>
  <si>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</si>
  <si>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</si>
  <si>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</si>
  <si>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</si>
  <si>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</si>
  <si>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</si>
  <si>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</si>
  <si>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</si>
  <si>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</si>
  <si>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</si>
  <si>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</si>
  <si>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</si>
  <si>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</si>
  <si>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</si>
  <si>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</si>
  <si>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</si>
  <si>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</si>
  <si>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</si>
  <si>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</si>
  <si>
    <t>Наименование показателя</t>
  </si>
  <si>
    <t>Нормативный документ на метод испытаний</t>
  </si>
  <si>
    <t>Результат испытаний</t>
  </si>
  <si>
    <r>
      <t>Плотность при 20°С, 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</si>
  <si>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ГОСТ 3900</t>
  </si>
  <si>
    <t>786,4</t>
  </si>
  <si>
    <t>Массовая доля меркаптановой серы, %</t>
  </si>
  <si>
    <t>ГОСТ 17323</t>
  </si>
  <si>
    <t>Массовая доля сероводорода, %</t>
  </si>
  <si>
    <t>отсутствие</t>
  </si>
  <si>
    <t>Массовая доля общей серы, %</t>
  </si>
  <si>
    <t>ГОСТ Р 51947</t>
  </si>
  <si>
    <r>
      <t>Кислотное число общее, мг КОН/в 100 дм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топлива</t>
    </r>
  </si>
  <si>
    <t>ГОСТ 5985 и п.4.2 ГОСТ 10227</t>
  </si>
  <si>
    <t>0,19</t>
  </si>
  <si>
    <t>Температура вспышки, определяема в закрытом тигле, ℃</t>
  </si>
  <si>
    <t>ГОСТ 6356</t>
  </si>
  <si>
    <t>ГОСТ Р ЕН ИСО 3405, ГОСТ 2177</t>
  </si>
  <si>
    <t>- температура начала перегонки, °С</t>
  </si>
  <si>
    <t>- 10% отгоняется при температуре, °С</t>
  </si>
  <si>
    <t>- 50% отгоняется при температуре, °С</t>
  </si>
  <si>
    <t>- 90% отгоняется при температуре, °С</t>
  </si>
  <si>
    <t>- 98% отгоняется при температуре, °С</t>
  </si>
  <si>
    <t>- остаток разгонки, %</t>
  </si>
  <si>
    <t>- потери от разгонки, %</t>
  </si>
  <si>
    <t>Значение показателя</t>
  </si>
  <si>
    <t>Давление (изб)</t>
  </si>
  <si>
    <t>Массовый расход</t>
  </si>
  <si>
    <t>т/ч</t>
  </si>
  <si>
    <t>Массовая плотность при 40°С</t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</si>
  <si>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</si>
  <si>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Действительный объемный расход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</si>
  <si>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</t>
    </r>
  </si>
  <si>
    <t>Показатель</t>
  </si>
  <si>
    <t>Химическая композиция</t>
  </si>
  <si>
    <t xml:space="preserve">Насыпная плотность </t>
  </si>
  <si>
    <r>
      <t>95÷122 кг/м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(0,095÷0,122 г/см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</si>
  <si>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t>Размер гранул (экструдатов)</t>
  </si>
  <si>
    <t xml:space="preserve">изготовлен в виде блоков 300×300×300 мм </t>
  </si>
  <si>
    <t xml:space="preserve">Удельная поверхность </t>
  </si>
  <si>
    <r>
      <t>0,0013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</si>
  <si>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t xml:space="preserve">Активация </t>
  </si>
  <si>
    <t xml:space="preserve">необходимость отсутствует  </t>
  </si>
  <si>
    <t xml:space="preserve">Регенерация </t>
  </si>
  <si>
    <t xml:space="preserve">Показатели технологического процесса </t>
  </si>
  <si>
    <t>T=30÷50°С; P= 0,3÷1,2 МПа</t>
  </si>
  <si>
    <t>Длительность работы</t>
  </si>
  <si>
    <t>8 лет без потери активности</t>
  </si>
  <si>
    <t xml:space="preserve">Катализатор КСМ-Х изготавливают в соответствии ТУ 2175-001-40655797-2014. Содержащиеся в катализаторе КСМ-Х компоненты: оксид меди (II), оксид никеля (II), оксид марганца (IV), оксид кобальта (III), фталоцианин кобальта, дихлорфталоцианин кобальта нерастворимы в воде. Они жестко закреплены на полимерном носителе – полипропилене. Катализатор КСМ-Х имеет высокую химическую стойкость, низкую водо- и газопроницаемость. Катализатор КСМ-Х устойчив к воздействию концентрированных растворов гидроксида калия и гидроксида натрия. 
Катализатор КСМ-Х по степени воздействия на организм человека относится к 4-му классу по ГОСТ 12.1.007, нетоксичен в соответствии с МУ 1.1.037-95, что подтверждено Паспортом безопасности химической продукции РПБ № 44178696-20-70519 от 01 октября 2021 г. </t>
  </si>
  <si>
    <t>Значение показателей</t>
  </si>
  <si>
    <t>Внешний вид</t>
  </si>
  <si>
    <t>Вязкая непрозрачная жидкость</t>
  </si>
  <si>
    <t>Цвет</t>
  </si>
  <si>
    <t>Красновато-коричневый</t>
  </si>
  <si>
    <r>
      <t>Плотность, 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</si>
  <si>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Не менее 1,39</t>
  </si>
  <si>
    <t>Щелочность, г-экв/л</t>
  </si>
  <si>
    <t>Не менее 7,0</t>
  </si>
  <si>
    <t>Концентрация КОН, % масс.</t>
  </si>
  <si>
    <t>Не менее 40,0</t>
  </si>
  <si>
    <t>Температура замерзания</t>
  </si>
  <si>
    <r>
      <t>Застывает около 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</si>
  <si>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Вязкость, сСт, при 40°С</t>
  </si>
  <si>
    <t>1,37</t>
  </si>
  <si>
    <t>Номера стандартов или ТУ, марка, сорт материалов</t>
  </si>
  <si>
    <t>Условия транспортирования и хранения материалов</t>
  </si>
  <si>
    <t>Катализатор КСМ-Х</t>
  </si>
  <si>
    <t>Насыпная плотность</t>
  </si>
  <si>
    <t>Размер 1 блока насадки КСМ-Х</t>
  </si>
  <si>
    <r>
      <t>Количество блоков в 1м</t>
    </r>
    <r>
      <rPr>
        <vertAlign val="superscript"/>
        <sz val="12"/>
        <color theme="1"/>
        <rFont val="Times New Roman"/>
        <family val="1"/>
        <charset val="204"/>
      </rPr>
      <t>3</t>
    </r>
  </si>
  <si>
    <t>Свободный объем блочной насадки</t>
  </si>
  <si>
    <t>м</t>
  </si>
  <si>
    <t>штук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</si>
  <si>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/м</t>
    </r>
    <r>
      <rPr>
        <vertAlign val="superscript"/>
        <sz val="12"/>
        <color theme="1"/>
        <rFont val="Times New Roman"/>
        <family val="1"/>
        <charset val="204"/>
      </rPr>
      <t>3</t>
    </r>
  </si>
  <si>
    <t>110÷122</t>
  </si>
  <si>
    <t>ТУ 2175-001-40655797-2014</t>
  </si>
  <si>
    <t>Транспортируется любым видом транспорта. Упакован в светонепроницаемые мешки по 2 блока в каждом мешке. Хранится в упаковке изготовителя в крытых складских помещениях, защищенных от действия прямых солнечных лучей, влаги и ветра.</t>
  </si>
  <si>
    <r>
      <t>Калия гидрат окиси технический</t>
    </r>
    <r>
      <rPr>
        <sz val="12"/>
        <color theme="1"/>
        <rFont val="Times New Roman"/>
        <family val="1"/>
        <charset val="204"/>
      </rPr>
      <t xml:space="preserve"> твердый</t>
    </r>
  </si>
  <si>
    <t>Калия гидроокись (марка ч)</t>
  </si>
  <si>
    <t>%</t>
  </si>
  <si>
    <t>ГОСТ 9285-78</t>
  </si>
  <si>
    <t>ГОСТ 24363-80</t>
  </si>
  <si>
    <t>Поставляется в стальных или картонных барабанах с полиэтиленовыми вкладышами, хранится в упакованном виде в складских не отапливаемых помещениях.</t>
  </si>
  <si>
    <t>Шары фарфоровые</t>
  </si>
  <si>
    <t>мм</t>
  </si>
  <si>
    <t>ТУ 4328-030-07608911-2015</t>
  </si>
  <si>
    <t>ОАО "Речицкий фарфо-ровый завод"  Моск. обл., Раменский р-он, с. Речицы E-mail: rfz@rfz.ru</t>
  </si>
  <si>
    <t>Транспортируется любым видом транспорта в соответствии с правилами перевозки грузов. Упакован в бумажные мешки по 20-25 кг, в мягкие контейнеры МКР-1 весом 900 кг или биг-беги по 400 кг</t>
  </si>
  <si>
    <t>Глина отбеливающая (фуллерова земля)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</si>
  <si>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</si>
  <si>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r>
      <t>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</si>
  <si>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100-300</t>
  </si>
  <si>
    <r>
      <t>Натр едкий технический</t>
    </r>
    <r>
      <rPr>
        <sz val="12"/>
        <color theme="1"/>
        <rFont val="Times New Roman"/>
        <family val="1"/>
        <charset val="204"/>
      </rPr>
      <t xml:space="preserve"> (раствор)</t>
    </r>
  </si>
  <si>
    <t>СТО</t>
  </si>
  <si>
    <t>Заводская сеть</t>
  </si>
  <si>
    <t>Поставляется от передвижной техники, из тары или по трубопроводу</t>
  </si>
  <si>
    <t>γ-Оксид алюминия</t>
  </si>
  <si>
    <r>
      <t>Массовая доля алюминия окиси (Al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), %, не менее </t>
    </r>
  </si>
  <si>
    <t>Потери при прокаливании, не более</t>
  </si>
  <si>
    <r>
      <t>Массовая доля сульфатов (SО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), %, не более </t>
    </r>
  </si>
  <si>
    <t xml:space="preserve">Массовая доля хлоридов (Cl), не более </t>
  </si>
  <si>
    <t xml:space="preserve">Массовая доля железа (Fe), не более </t>
  </si>
  <si>
    <t xml:space="preserve">Массовая доля кремния (Si), не более </t>
  </si>
  <si>
    <r>
      <t>Массовая доля щелочных и щелочноземельных металлов (в пересчете на Na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O), не более </t>
    </r>
  </si>
  <si>
    <t>ТУ 6-09-426-75</t>
  </si>
  <si>
    <t>От компрессора</t>
  </si>
  <si>
    <t>Поставляется по трубопроводу</t>
  </si>
  <si>
    <t>Инертный газ (азот технический)</t>
  </si>
  <si>
    <t>% об.</t>
  </si>
  <si>
    <t>Вода технологическая</t>
  </si>
  <si>
    <t>мг/л</t>
  </si>
  <si>
    <t>рН</t>
  </si>
  <si>
    <t>мг-экв/л</t>
  </si>
  <si>
    <t>Паровой конденсат, химочищенная или деминерализованная вода</t>
  </si>
  <si>
    <t>Поставляется по водопроводу</t>
  </si>
  <si>
    <t xml:space="preserve">Наименование материалов, показателей качества </t>
  </si>
  <si>
    <t>Един. Измерения</t>
  </si>
  <si>
    <t>Значения показателей качества</t>
  </si>
  <si>
    <t xml:space="preserve">Возможные поставщики материалов </t>
  </si>
  <si>
    <t>Лицензиар, г. Казань, e-mail: amadullins@gmail.com, тел/факс: (843) 269-25-28</t>
  </si>
  <si>
    <t>кг/м3</t>
  </si>
  <si>
    <t>0.3×0.3×0.3</t>
  </si>
  <si>
    <t>Массовая доля едких щелочей (KOH + NaOH) в пересчете на KOH, не менее</t>
  </si>
  <si>
    <t>Массовая доля гидроокиси калия, не менее</t>
  </si>
  <si>
    <t>«ТК-ТОПАЗ», Московской обл., г. Старая Купавна, e-mail: tk-topaz @mail.ru</t>
  </si>
  <si>
    <t>Массовая доля едкого натра, не менее</t>
  </si>
  <si>
    <t>ООО «ГЛОУБКОР» 305001, г. Курск, ул.,  Кр. Армии, 29-а, Email: buddonyj@globecore.ru</t>
  </si>
  <si>
    <t>ООО «ХлоренХима», Московская обл., г. Щелково, ул. Заводская, д.2, корп.112, Территория Щелковского химического завода</t>
  </si>
  <si>
    <t>ГОСТ 17433-80, Класс 0 и 1</t>
  </si>
  <si>
    <t>Давление не менее</t>
  </si>
  <si>
    <t>Воздух технологический (сжатый воздух)</t>
  </si>
  <si>
    <t>ГОСТ 9293-74, ИСО 2435-73, с изм. 1, 2, 3</t>
  </si>
  <si>
    <t>номинальный диаметр шара</t>
  </si>
  <si>
    <r>
      <t>доля 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не менее</t>
    </r>
  </si>
  <si>
    <r>
      <t>доля О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, не более </t>
    </r>
  </si>
  <si>
    <t>Температура, не более</t>
  </si>
  <si>
    <t>Взвешенные вещества, не более</t>
  </si>
  <si>
    <t>Хлориды, не более</t>
  </si>
  <si>
    <t>Водородный показатель, не менее</t>
  </si>
  <si>
    <t>Жесткость общая, не более</t>
  </si>
  <si>
    <t>Режим работы установки предусматривается в 2 режимах:</t>
  </si>
  <si>
    <t xml:space="preserve">Режим 1: непрерывно </t>
  </si>
  <si>
    <t xml:space="preserve">Массовая доля меркаптановой серы, % </t>
  </si>
  <si>
    <t xml:space="preserve">Массовая доля серы, % </t>
  </si>
  <si>
    <t xml:space="preserve">Доступное количество керосиновой фракции: </t>
  </si>
  <si>
    <t>тонн/час.</t>
  </si>
  <si>
    <t>часов в год</t>
  </si>
  <si>
    <t>Фракционный состав:</t>
  </si>
  <si>
    <t>- остаток от разгонки, %</t>
  </si>
  <si>
    <t>не нормируется</t>
  </si>
  <si>
    <t>Температура вспышки, определяемая в закрытом тигле, °С</t>
  </si>
  <si>
    <t>не нормируется, определение обязательно</t>
  </si>
  <si>
    <t>Таблица 1 – Качественные показатели прямогонной керосиновой фракции 
АО «ННК-Хабаровский НПЗ»</t>
  </si>
  <si>
    <t xml:space="preserve">Режим 2: периодический </t>
  </si>
  <si>
    <t xml:space="preserve">Таблица 2 – Параметры потока прямогонной керосиновой фракции на границе установки </t>
  </si>
  <si>
    <t>ЭЛОУ-АТ</t>
  </si>
  <si>
    <t>Параметр</t>
  </si>
  <si>
    <t>Значение</t>
  </si>
  <si>
    <t>МПа (изб.)</t>
  </si>
  <si>
    <t>Давление, МПа (изб.)</t>
  </si>
  <si>
    <t>Температура, ºС</t>
  </si>
  <si>
    <t>Рабочие условия</t>
  </si>
  <si>
    <t>Расчетные</t>
  </si>
  <si>
    <t>Рабочие</t>
  </si>
  <si>
    <t>Таблица 5 - Пар среднего давления :</t>
  </si>
  <si>
    <t>Нормальные</t>
  </si>
  <si>
    <t>Минимальные</t>
  </si>
  <si>
    <t>Максимальные</t>
  </si>
  <si>
    <t>Водородный показатель pH</t>
  </si>
  <si>
    <t>Жесткость, мг.экв/л</t>
  </si>
  <si>
    <r>
      <t>Взвешенные вещества,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</si>
  <si>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r>
      <t>Солесодержание,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</si>
  <si>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t>* позднее</t>
  </si>
  <si>
    <t>Таблица 7 - Оборотная вода прямая</t>
  </si>
  <si>
    <t>Таблица 8 - Оборотная вода обратная</t>
  </si>
  <si>
    <t>Расчётное</t>
  </si>
  <si>
    <t>Рабочее</t>
  </si>
  <si>
    <t>окр. среды</t>
  </si>
  <si>
    <t xml:space="preserve">Точка росы, ºС </t>
  </si>
  <si>
    <t xml:space="preserve">Таблица 13 - Сжатый воздух (КИП, технический) </t>
  </si>
  <si>
    <t>Точка росы ºС</t>
  </si>
  <si>
    <r>
      <t>Макс. содержание О</t>
    </r>
    <r>
      <rPr>
        <vertAlign val="subscript"/>
        <sz val="7"/>
        <color theme="1"/>
        <rFont val="Times New Roman"/>
        <family val="1"/>
        <charset val="204"/>
      </rPr>
      <t xml:space="preserve">2, </t>
    </r>
    <r>
      <rPr>
        <sz val="7"/>
        <color theme="1"/>
        <rFont val="Times New Roman"/>
        <family val="1"/>
        <charset val="204"/>
      </rPr>
      <t>%</t>
    </r>
    <r>
      <rPr>
        <vertAlign val="subscript"/>
        <sz val="7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об.</t>
    </r>
  </si>
  <si>
    <t xml:space="preserve">не более </t>
  </si>
  <si>
    <t xml:space="preserve">минус </t>
  </si>
  <si>
    <t>Таблица 12 - Параметры инертного газа высокого давления (азот)</t>
  </si>
  <si>
    <t>Таблица 11 - Параметры инертного газа низкого давления (азот)</t>
  </si>
  <si>
    <t>Реактор демеркапт. керосиновой фракции R-101</t>
  </si>
  <si>
    <t>Отстойник керосиновой фракции D-101</t>
  </si>
  <si>
    <t>Побочные продукты и выбросы</t>
  </si>
  <si>
    <t>Параметры работы</t>
  </si>
  <si>
    <t>Ед. изм.</t>
  </si>
  <si>
    <t xml:space="preserve">Расход </t>
  </si>
  <si>
    <t>Легкая часть промотора КСП</t>
  </si>
  <si>
    <t>на 1 т. сырья</t>
  </si>
  <si>
    <t xml:space="preserve">Щелочные стоки, сбрасываемые на очистные сооружения </t>
  </si>
  <si>
    <t>отсутствуют</t>
  </si>
  <si>
    <t>Отработанный воздух</t>
  </si>
  <si>
    <t>Значения показателей качества побочного продукта, обеспечиваемые процессом</t>
  </si>
  <si>
    <t>Области применения и возможные потребители побочного продукта</t>
  </si>
  <si>
    <t>при 60°С</t>
  </si>
  <si>
    <t>при 40°С</t>
  </si>
  <si>
    <t>Процессы нефтедобычи, нефтепереработки, нефтехимии</t>
  </si>
  <si>
    <t xml:space="preserve">ТУ 0258-015-00151638-ОП-99 Удаляется периодически </t>
  </si>
  <si>
    <t>Наименование отходов</t>
  </si>
  <si>
    <t>Отработанная глина</t>
  </si>
  <si>
    <t>Отработанную глину выгружают и вывозят любым видом грузового автотранспорта специализированными организациями на утилизацию.</t>
  </si>
  <si>
    <t>γ-оксид алюминия</t>
  </si>
  <si>
    <t>Отработанный γ-оксид алюминия выгружают и вывозят любым видом грузового автотранспорта специализированными организациями на утилизацию.</t>
  </si>
  <si>
    <t>Отработанный катализатор КСМ-Х</t>
  </si>
  <si>
    <t>Отработанный катализатор КСМ-Х промывают горячей водой, выгружают и вывозят специализированными организациями на утилизацию.</t>
  </si>
  <si>
    <t>Отработанные фарфоровые шары</t>
  </si>
  <si>
    <t>Отработанные фарфоровые шары промывают водой, выгружают и вывозят на полигон для захоронения любым видом грузового автотранспорта.</t>
  </si>
  <si>
    <t>Условия сбора, хранения, транспортирования, складирования и захоронения отходов</t>
  </si>
  <si>
    <t xml:space="preserve">количество, т/год </t>
  </si>
  <si>
    <r>
      <t>плотность, кг/см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</si>
  <si>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вязкость, сСт:</t>
  </si>
  <si>
    <t>Наименование показателей качества побочного продукта</t>
  </si>
  <si>
    <t>0.02 кг</t>
  </si>
  <si>
    <r>
      <t>до 30.0* нм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/ч, направляется в печь дожига</t>
    </r>
  </si>
  <si>
    <t>1.15 - 1.30</t>
  </si>
  <si>
    <t>~2.0</t>
  </si>
  <si>
    <t>кг/ч</t>
  </si>
  <si>
    <t>Норма</t>
  </si>
  <si>
    <t>б) 10% отгоняется при температуре, °С, не выше</t>
  </si>
  <si>
    <t>в) 50% отгоняется при температуре, °С, не выше</t>
  </si>
  <si>
    <t>г) 90% отгоняется при температуре, °С, не выше</t>
  </si>
  <si>
    <t>д) 98% отгоняется при температуре, °С, не выше</t>
  </si>
  <si>
    <t>е) остаток от разгонки, %, не более</t>
  </si>
  <si>
    <t>1,5</t>
  </si>
  <si>
    <t>ж) потери от разгонки, %, не более</t>
  </si>
  <si>
    <t>ГОСТ 33</t>
  </si>
  <si>
    <t>20 °С, не менее</t>
  </si>
  <si>
    <t>1,30 (1,30)</t>
  </si>
  <si>
    <t>Низшая теплота сгорания, кДж/кг, не менее</t>
  </si>
  <si>
    <t>ГОСТ 11065 и п.4.8 ГОСТ 10227</t>
  </si>
  <si>
    <t>Высота некоптящего пламени, мм, не менее</t>
  </si>
  <si>
    <t>ГОСТ 4338</t>
  </si>
  <si>
    <t>0,7</t>
  </si>
  <si>
    <t>Йодное число, г йода на 100 г топлива, не более</t>
  </si>
  <si>
    <t>2,5</t>
  </si>
  <si>
    <t>ГОСТ 2070</t>
  </si>
  <si>
    <t>Температура вспышки, определяемая в закрытом тигле, °С, не ниже</t>
  </si>
  <si>
    <t>Температура начала кристаллизации, °С, не выше</t>
  </si>
  <si>
    <t>ГОСТ 5066, метод Б</t>
  </si>
  <si>
    <t>Термоокислительная стабильность в статических условиях при 150 °С, не более:</t>
  </si>
  <si>
    <t>ГОСТ 11802</t>
  </si>
  <si>
    <t>Объемная (массовая) доля ароматических углеводородов, %, не более</t>
  </si>
  <si>
    <t>20(22)</t>
  </si>
  <si>
    <t>ГОСТ Р 52063, ГОСТ Р ЕН 12916, ГОСТ 6994</t>
  </si>
  <si>
    <t>ГОСТ 1567,</t>
  </si>
  <si>
    <t>ГОСТ 8489</t>
  </si>
  <si>
    <t>Массовая доля общей серы, %, не более</t>
  </si>
  <si>
    <t>0,20</t>
  </si>
  <si>
    <t>ГОСТ Р 51947, ГОСТ Р 51859, ГОСТ 19121</t>
  </si>
  <si>
    <t>Массовая доля меркаптановой серы, %, не более</t>
  </si>
  <si>
    <t>0,003</t>
  </si>
  <si>
    <t>ГОСТ Р 52030, ГОСТ 17323</t>
  </si>
  <si>
    <t>Массовая доля сероводорода</t>
  </si>
  <si>
    <t>Отсутствие</t>
  </si>
  <si>
    <t>Испытание на медной пластинке при 100 °С в течение 3ч</t>
  </si>
  <si>
    <t>Выдерживает</t>
  </si>
  <si>
    <t>ГОСТ 6321 и п.4.4 ГОСТ 10227</t>
  </si>
  <si>
    <t>Зольность, %, не более</t>
  </si>
  <si>
    <t>ГОСТ 1461</t>
  </si>
  <si>
    <t>Содержание водорастворимых кислот и щелочей</t>
  </si>
  <si>
    <t>ГОСТ 6307 и п.4.9 ГОСТ 10227</t>
  </si>
  <si>
    <t>Содержание мыл нафтеновых кислот</t>
  </si>
  <si>
    <t>ГОСТ 21103</t>
  </si>
  <si>
    <t>Содержание механических примесей и воды</t>
  </si>
  <si>
    <t>п.4.5 ГОСТ 10227</t>
  </si>
  <si>
    <t>Взаимодействие с водой, балл, не более:</t>
  </si>
  <si>
    <t>ГОСТ 27154</t>
  </si>
  <si>
    <t>а) состояние поверхности раздела</t>
  </si>
  <si>
    <t>б) состояние разделенных фаз</t>
  </si>
  <si>
    <t>Удельная электрическая проводимость, пСм/м:</t>
  </si>
  <si>
    <t>ГОСТ 25950</t>
  </si>
  <si>
    <t>без антистатической присадки при температуре 20 °С, не более</t>
  </si>
  <si>
    <t>Термоокислительная стабильность при контрольной температуре не ниже 260 °С:</t>
  </si>
  <si>
    <t>ГОСТ Р 52954</t>
  </si>
  <si>
    <t>а) перепад давления на фильтре, мм рт.ст., не более</t>
  </si>
  <si>
    <t>б) цвет отложений на трубке, баллы по цветовой шкале (при отсутствии нехарактерных отложений), не более</t>
  </si>
  <si>
    <r>
      <t>Кинематическая вязкость,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 (сСт), при температуре:</t>
    </r>
  </si>
  <si>
    <r>
      <t>минус 20 °С,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/с, не более</t>
    </r>
  </si>
  <si>
    <r>
      <t>Кислотность, мг KОН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топлива, не более</t>
    </r>
  </si>
  <si>
    <r>
      <t>концентрация осадка, мг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</t>
    </r>
  </si>
  <si>
    <r>
      <t>Концентрация фактических смол, мг на 100 см</t>
    </r>
    <r>
      <rPr>
        <vertAlign val="superscript"/>
        <sz val="7"/>
        <color theme="1"/>
        <rFont val="Times New Roman"/>
        <family val="1"/>
        <charset val="204"/>
      </rPr>
      <t xml:space="preserve">3 </t>
    </r>
    <r>
      <rPr>
        <sz val="7"/>
        <color theme="1"/>
        <rFont val="Times New Roman"/>
        <family val="1"/>
        <charset val="204"/>
      </rPr>
      <t>топлива, не более</t>
    </r>
  </si>
  <si>
    <t>Метод испытания</t>
  </si>
  <si>
    <t>Плотность при (20 °С )кг/м , не менее</t>
  </si>
  <si>
    <t>а) температура начала перегонки, °С не выше:</t>
  </si>
  <si>
    <t>м3/ч</t>
  </si>
  <si>
    <t>Компоненты</t>
  </si>
  <si>
    <t>Керосиновая фракция на входе в MX-101</t>
  </si>
  <si>
    <t>%мас.</t>
  </si>
  <si>
    <t>Свежий промотор КСП на входе в MX-101</t>
  </si>
  <si>
    <t>Керосиновая фракция на входе в MX-102</t>
  </si>
  <si>
    <t>Воздух на входе в смеситель МХ-102</t>
  </si>
  <si>
    <t>Керосиновая фр.</t>
  </si>
  <si>
    <t>44908,1280</t>
  </si>
  <si>
    <t>99,79584</t>
  </si>
  <si>
    <t>–</t>
  </si>
  <si>
    <t>99,80612</t>
  </si>
  <si>
    <t>Меркаптаны</t>
  </si>
  <si>
    <t>83,6367</t>
  </si>
  <si>
    <t>0,185859</t>
  </si>
  <si>
    <t>0,185878</t>
  </si>
  <si>
    <t>Дисульфиды</t>
  </si>
  <si>
    <t>Кислые примеси</t>
  </si>
  <si>
    <t>0,1350</t>
  </si>
  <si>
    <t>0,0003</t>
  </si>
  <si>
    <r>
      <t>Н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О</t>
    </r>
  </si>
  <si>
    <t>8,1000</t>
  </si>
  <si>
    <t>0,018</t>
  </si>
  <si>
    <t>3,6000</t>
  </si>
  <si>
    <t>0,008001</t>
  </si>
  <si>
    <t>Промотор КСП в том числе:</t>
  </si>
  <si>
    <t>КОН</t>
  </si>
  <si>
    <t>1390,0000</t>
  </si>
  <si>
    <t>40,0</t>
  </si>
  <si>
    <t>2085,0000</t>
  </si>
  <si>
    <t>60,0</t>
  </si>
  <si>
    <t>ROОK</t>
  </si>
  <si>
    <r>
      <t>K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CO</t>
    </r>
    <r>
      <rPr>
        <vertAlign val="subscript"/>
        <sz val="12"/>
        <color theme="1"/>
        <rFont val="Times New Roman"/>
        <family val="1"/>
        <charset val="204"/>
      </rPr>
      <t>3</t>
    </r>
  </si>
  <si>
    <t>Воздух в том числе:</t>
  </si>
  <si>
    <t>Азот</t>
  </si>
  <si>
    <t>15,5090</t>
  </si>
  <si>
    <t>76,9754</t>
  </si>
  <si>
    <t>Кислород</t>
  </si>
  <si>
    <t>4,6371</t>
  </si>
  <si>
    <t>23,0150</t>
  </si>
  <si>
    <r>
      <t>СО</t>
    </r>
    <r>
      <rPr>
        <vertAlign val="subscript"/>
        <sz val="12"/>
        <color theme="1"/>
        <rFont val="Times New Roman"/>
        <family val="1"/>
        <charset val="204"/>
      </rPr>
      <t>2</t>
    </r>
  </si>
  <si>
    <t>0,0010</t>
  </si>
  <si>
    <t>0,0050</t>
  </si>
  <si>
    <t>Итого:</t>
  </si>
  <si>
    <t>45000,00</t>
  </si>
  <si>
    <t>3475,00</t>
  </si>
  <si>
    <t>44995,365</t>
  </si>
  <si>
    <t>20,148</t>
  </si>
  <si>
    <t>Мол. Масса</t>
  </si>
  <si>
    <t>Поток № 1</t>
  </si>
  <si>
    <t>Поток № 2</t>
  </si>
  <si>
    <t>Поток № 3</t>
  </si>
  <si>
    <t>Поток № 4</t>
  </si>
  <si>
    <t>Поток № 5</t>
  </si>
  <si>
    <t>Поток № 6</t>
  </si>
  <si>
    <t>Поток № 7</t>
  </si>
  <si>
    <t>Поток № 8</t>
  </si>
  <si>
    <t>Поток № 9</t>
  </si>
  <si>
    <t>Поток № 10</t>
  </si>
  <si>
    <t>Поток № 11</t>
  </si>
  <si>
    <t>Поток № 12</t>
  </si>
  <si>
    <t>Поток № 13</t>
  </si>
  <si>
    <t>Поток № 14</t>
  </si>
  <si>
    <t>Поток №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</si>
</sst>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vertAlign val="subscript"/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/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/>
    <xf numFmtId="0" fontId="13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/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13" fillId="0" borderId="0" xfId="0" applyNumberFormat="1" applyFont="1"/>
    <xf numFmtId="2" fontId="10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B86-5DBB-4665-A495-9FDFC09B86DF}">
  <sheetPr>
    <tabColor rgb="FFFF0000"/>
  </sheetPr>
  <dimension ref="A1:I164"/>
  <sheetViews>
    <sheetView topLeftCell="A10" zoomScale="235" zoomScaleNormal="235" workbookViewId="0">
      <selection activeCell="H19" sqref="H19"/>
    </sheetView>
  </sheetViews>
  <sheetFormatPr defaultRowHeight="10.5" x14ac:dyDescent="0.2"/>
  <cols>
    <col min="1" max="1" width="23" style="14" customWidth="1"/>
    <col min="2" max="2" width="7.5703125" style="14" bestFit="1" customWidth="1"/>
    <col min="3" max="3" width="10" style="14" bestFit="1" customWidth="1"/>
    <col min="4" max="16384" width="9.140625" style="14"/>
  </cols>
  <sheetData>
    <row r="1" spans="1:5" x14ac:dyDescent="0.2">
      <c r="A1" s="14" t="s">
        <v>174</v>
      </c>
    </row>
    <row r="2" spans="1:5" x14ac:dyDescent="0.2">
      <c r="A2" s="19" t="s">
        <v>175</v>
      </c>
      <c r="B2" s="19"/>
      <c r="C2" s="19"/>
      <c r="D2" s="19">
        <v>8760</v>
      </c>
      <c r="E2" s="19" t="s">
        <v>180</v>
      </c>
    </row>
    <row r="3" spans="1:5" x14ac:dyDescent="0.2">
      <c r="A3" s="19" t="s">
        <v>187</v>
      </c>
      <c r="B3" s="19"/>
      <c r="C3" s="19">
        <v>80</v>
      </c>
      <c r="D3" s="19">
        <v>100</v>
      </c>
      <c r="E3" s="19" t="s">
        <v>180</v>
      </c>
    </row>
    <row r="6" spans="1:5" x14ac:dyDescent="0.2">
      <c r="A6" s="14" t="s">
        <v>186</v>
      </c>
    </row>
    <row r="8" spans="1:5" x14ac:dyDescent="0.2">
      <c r="A8" s="17" t="s">
        <v>181</v>
      </c>
      <c r="B8" s="18"/>
      <c r="C8" s="18"/>
      <c r="D8" s="19"/>
      <c r="E8" s="19"/>
    </row>
    <row r="9" spans="1:5" x14ac:dyDescent="0.2">
      <c r="A9" s="20" t="s">
        <v>52</v>
      </c>
      <c r="B9" s="21">
        <v>135</v>
      </c>
      <c r="C9" s="21">
        <v>155</v>
      </c>
      <c r="D9" s="22">
        <v>142</v>
      </c>
      <c r="E9" s="22">
        <v>143</v>
      </c>
    </row>
    <row r="10" spans="1:5" x14ac:dyDescent="0.2">
      <c r="A10" s="20" t="s">
        <v>53</v>
      </c>
      <c r="B10" s="21"/>
      <c r="C10" s="21">
        <v>175</v>
      </c>
      <c r="D10" s="22">
        <v>157</v>
      </c>
      <c r="E10" s="22">
        <v>158</v>
      </c>
    </row>
    <row r="11" spans="1:5" x14ac:dyDescent="0.2">
      <c r="A11" s="20" t="s">
        <v>54</v>
      </c>
      <c r="B11" s="21"/>
      <c r="C11" s="21">
        <v>225</v>
      </c>
      <c r="D11" s="22">
        <v>181.5</v>
      </c>
      <c r="E11" s="22">
        <v>182</v>
      </c>
    </row>
    <row r="12" spans="1:5" x14ac:dyDescent="0.2">
      <c r="A12" s="17" t="s">
        <v>55</v>
      </c>
      <c r="B12" s="18"/>
      <c r="C12" s="18">
        <v>270</v>
      </c>
      <c r="D12" s="19">
        <v>213</v>
      </c>
      <c r="E12" s="19">
        <v>214.5</v>
      </c>
    </row>
    <row r="13" spans="1:5" ht="9.75" customHeight="1" x14ac:dyDescent="0.2">
      <c r="A13" s="17" t="s">
        <v>56</v>
      </c>
      <c r="B13" s="18"/>
      <c r="C13" s="18">
        <v>280</v>
      </c>
      <c r="D13" s="19">
        <v>228</v>
      </c>
      <c r="E13" s="19">
        <v>231</v>
      </c>
    </row>
    <row r="14" spans="1:5" x14ac:dyDescent="0.2">
      <c r="A14" s="17" t="s">
        <v>182</v>
      </c>
      <c r="B14" s="19"/>
      <c r="C14" s="18" t="s">
        <v>183</v>
      </c>
      <c r="D14" s="19">
        <v>0.5</v>
      </c>
      <c r="E14" s="19">
        <v>1</v>
      </c>
    </row>
    <row r="15" spans="1:5" x14ac:dyDescent="0.2">
      <c r="A15" s="17" t="s">
        <v>58</v>
      </c>
      <c r="B15" s="19"/>
      <c r="C15" s="18" t="s">
        <v>183</v>
      </c>
      <c r="D15" s="19"/>
      <c r="E15" s="19">
        <v>0.5</v>
      </c>
    </row>
    <row r="16" spans="1:5" ht="21" x14ac:dyDescent="0.2">
      <c r="A16" s="17" t="s">
        <v>184</v>
      </c>
      <c r="B16" s="23"/>
      <c r="C16" s="23">
        <v>28</v>
      </c>
      <c r="D16" s="19">
        <v>41</v>
      </c>
      <c r="E16" s="19"/>
    </row>
    <row r="17" spans="1:9" ht="32.25" customHeight="1" x14ac:dyDescent="0.2">
      <c r="A17" s="25" t="s">
        <v>176</v>
      </c>
      <c r="B17" s="22"/>
      <c r="C17" s="25" t="s">
        <v>185</v>
      </c>
      <c r="D17" s="22">
        <v>3.1660000000000001E-2</v>
      </c>
      <c r="E17" s="22">
        <v>3.2500000000000001E-2</v>
      </c>
    </row>
    <row r="18" spans="1:9" ht="31.5" customHeight="1" x14ac:dyDescent="0.2">
      <c r="A18" s="19" t="s">
        <v>177</v>
      </c>
      <c r="B18" s="19"/>
      <c r="C18" s="24" t="s">
        <v>185</v>
      </c>
      <c r="D18" s="19">
        <v>0.114</v>
      </c>
      <c r="E18" s="19">
        <v>0.11600000000000001</v>
      </c>
    </row>
    <row r="20" spans="1:9" x14ac:dyDescent="0.2">
      <c r="A20" s="19" t="s">
        <v>178</v>
      </c>
      <c r="B20" s="19"/>
      <c r="D20" s="19">
        <v>25</v>
      </c>
      <c r="E20" s="19" t="s">
        <v>179</v>
      </c>
      <c r="F20" s="14">
        <f>D20*1000</f>
        <v>25000</v>
      </c>
      <c r="G20" s="14" t="s">
        <v>255</v>
      </c>
      <c r="H20" s="37">
        <f>'1'!F20/'5.2'!C6</f>
        <v>31.847133757961782</v>
      </c>
      <c r="I20" s="14" t="s">
        <v>323</v>
      </c>
    </row>
    <row r="21" spans="1:9" x14ac:dyDescent="0.2">
      <c r="D21" s="22">
        <v>45</v>
      </c>
      <c r="E21" s="22" t="s">
        <v>179</v>
      </c>
      <c r="F21" s="14">
        <f>D21*1000</f>
        <v>45000</v>
      </c>
      <c r="G21" s="14" t="s">
        <v>255</v>
      </c>
      <c r="H21" s="37">
        <f>F21/'5.2'!C6</f>
        <v>57.324840764331213</v>
      </c>
      <c r="I21" s="14" t="s">
        <v>323</v>
      </c>
    </row>
    <row r="23" spans="1:9" x14ac:dyDescent="0.2">
      <c r="A23" s="14" t="s">
        <v>188</v>
      </c>
    </row>
    <row r="24" spans="1:9" x14ac:dyDescent="0.2">
      <c r="A24" s="14" t="s">
        <v>189</v>
      </c>
    </row>
    <row r="25" spans="1:9" ht="21" x14ac:dyDescent="0.2">
      <c r="A25" s="26" t="s">
        <v>190</v>
      </c>
      <c r="B25" s="26" t="s">
        <v>6</v>
      </c>
      <c r="C25" s="26" t="s">
        <v>191</v>
      </c>
    </row>
    <row r="26" spans="1:9" x14ac:dyDescent="0.2">
      <c r="A26" s="15" t="s">
        <v>10</v>
      </c>
      <c r="B26" s="26" t="s">
        <v>14</v>
      </c>
      <c r="C26" s="26">
        <v>40</v>
      </c>
    </row>
    <row r="27" spans="1:9" x14ac:dyDescent="0.2">
      <c r="A27" s="15" t="s">
        <v>9</v>
      </c>
      <c r="B27" s="26" t="s">
        <v>192</v>
      </c>
      <c r="C27" s="26">
        <f>8/10</f>
        <v>0.8</v>
      </c>
    </row>
    <row r="28" spans="1:9" ht="21" x14ac:dyDescent="0.2">
      <c r="A28" s="26" t="s">
        <v>190</v>
      </c>
      <c r="B28" s="26" t="s">
        <v>6</v>
      </c>
      <c r="C28" s="26" t="s">
        <v>191</v>
      </c>
    </row>
    <row r="29" spans="1:9" x14ac:dyDescent="0.2">
      <c r="A29" s="15" t="s">
        <v>10</v>
      </c>
      <c r="B29" s="26" t="s">
        <v>14</v>
      </c>
      <c r="C29" s="26">
        <v>27</v>
      </c>
    </row>
    <row r="30" spans="1:9" x14ac:dyDescent="0.2">
      <c r="A30" s="15" t="s">
        <v>9</v>
      </c>
      <c r="B30" s="26" t="s">
        <v>192</v>
      </c>
      <c r="C30" s="26">
        <f>7/10</f>
        <v>0.7</v>
      </c>
    </row>
    <row r="55" spans="1:3" x14ac:dyDescent="0.2">
      <c r="A55" s="14" t="s">
        <v>198</v>
      </c>
    </row>
    <row r="56" spans="1:3" ht="21" x14ac:dyDescent="0.2">
      <c r="A56" s="26" t="s">
        <v>195</v>
      </c>
      <c r="B56" s="26" t="s">
        <v>193</v>
      </c>
      <c r="C56" s="26" t="s">
        <v>194</v>
      </c>
    </row>
    <row r="57" spans="1:3" x14ac:dyDescent="0.2">
      <c r="A57" s="15" t="s">
        <v>196</v>
      </c>
      <c r="B57" s="26">
        <v>1.6</v>
      </c>
      <c r="C57" s="26">
        <v>270</v>
      </c>
    </row>
    <row r="58" spans="1:3" x14ac:dyDescent="0.2">
      <c r="A58" s="15" t="s">
        <v>197</v>
      </c>
      <c r="B58" s="26">
        <v>1.1399999999999999</v>
      </c>
      <c r="C58" s="26">
        <v>250</v>
      </c>
    </row>
    <row r="61" spans="1:3" ht="21" x14ac:dyDescent="0.2">
      <c r="A61" s="26" t="s">
        <v>195</v>
      </c>
      <c r="B61" s="26" t="s">
        <v>193</v>
      </c>
      <c r="C61" s="26" t="s">
        <v>194</v>
      </c>
    </row>
    <row r="62" spans="1:3" x14ac:dyDescent="0.2">
      <c r="A62" s="15" t="s">
        <v>196</v>
      </c>
      <c r="B62" s="26">
        <v>1</v>
      </c>
      <c r="C62" s="26">
        <v>270</v>
      </c>
    </row>
    <row r="63" spans="1:3" x14ac:dyDescent="0.2">
      <c r="A63" s="15" t="s">
        <v>197</v>
      </c>
      <c r="B63" s="26">
        <v>0.67</v>
      </c>
      <c r="C63" s="26">
        <v>250</v>
      </c>
    </row>
    <row r="65" spans="1:3" x14ac:dyDescent="0.2">
      <c r="A65" s="27" t="s">
        <v>207</v>
      </c>
    </row>
    <row r="66" spans="1:3" ht="21" x14ac:dyDescent="0.2">
      <c r="A66" s="26" t="s">
        <v>195</v>
      </c>
      <c r="B66" s="26" t="s">
        <v>193</v>
      </c>
      <c r="C66" s="26" t="s">
        <v>194</v>
      </c>
    </row>
    <row r="67" spans="1:3" x14ac:dyDescent="0.2">
      <c r="A67" s="15" t="s">
        <v>199</v>
      </c>
      <c r="B67" s="26">
        <v>0.3</v>
      </c>
      <c r="C67" s="26">
        <v>20</v>
      </c>
    </row>
    <row r="68" spans="1:3" x14ac:dyDescent="0.2">
      <c r="A68" s="15" t="s">
        <v>200</v>
      </c>
      <c r="B68" s="26">
        <v>0.03</v>
      </c>
      <c r="C68" s="26">
        <v>17</v>
      </c>
    </row>
    <row r="69" spans="1:3" x14ac:dyDescent="0.2">
      <c r="A69" s="15" t="s">
        <v>201</v>
      </c>
      <c r="B69" s="26">
        <v>0.6</v>
      </c>
      <c r="C69" s="26">
        <v>25</v>
      </c>
    </row>
    <row r="70" spans="1:3" x14ac:dyDescent="0.2">
      <c r="A70" s="15" t="s">
        <v>204</v>
      </c>
      <c r="B70" s="26" t="s">
        <v>206</v>
      </c>
    </row>
    <row r="71" spans="1:3" x14ac:dyDescent="0.2">
      <c r="A71" s="15" t="s">
        <v>205</v>
      </c>
      <c r="B71" s="26" t="s">
        <v>206</v>
      </c>
    </row>
    <row r="72" spans="1:3" x14ac:dyDescent="0.2">
      <c r="A72" s="15" t="s">
        <v>202</v>
      </c>
      <c r="B72" s="26" t="s">
        <v>206</v>
      </c>
    </row>
    <row r="73" spans="1:3" x14ac:dyDescent="0.2">
      <c r="A73" s="15" t="s">
        <v>203</v>
      </c>
      <c r="B73" s="26" t="s">
        <v>206</v>
      </c>
    </row>
    <row r="75" spans="1:3" x14ac:dyDescent="0.2">
      <c r="A75" s="14" t="s">
        <v>208</v>
      </c>
    </row>
    <row r="76" spans="1:3" ht="21" x14ac:dyDescent="0.2">
      <c r="A76" s="26" t="s">
        <v>195</v>
      </c>
      <c r="B76" s="26" t="s">
        <v>193</v>
      </c>
      <c r="C76" s="26" t="s">
        <v>194</v>
      </c>
    </row>
    <row r="77" spans="1:3" x14ac:dyDescent="0.2">
      <c r="A77" s="15" t="s">
        <v>199</v>
      </c>
      <c r="B77" s="26">
        <v>0.08</v>
      </c>
      <c r="C77" s="26">
        <v>35</v>
      </c>
    </row>
    <row r="78" spans="1:3" x14ac:dyDescent="0.2">
      <c r="A78" s="15" t="s">
        <v>200</v>
      </c>
      <c r="B78" s="26">
        <v>0.05</v>
      </c>
      <c r="C78" s="26">
        <v>30</v>
      </c>
    </row>
    <row r="79" spans="1:3" x14ac:dyDescent="0.2">
      <c r="A79" s="15" t="s">
        <v>201</v>
      </c>
      <c r="B79" s="26">
        <v>0.1</v>
      </c>
      <c r="C79" s="26">
        <v>40</v>
      </c>
    </row>
    <row r="105" spans="1:3" x14ac:dyDescent="0.2">
      <c r="A105" s="14" t="s">
        <v>219</v>
      </c>
    </row>
    <row r="106" spans="1:3" ht="21" x14ac:dyDescent="0.2">
      <c r="A106" s="26" t="s">
        <v>195</v>
      </c>
      <c r="B106" s="26" t="s">
        <v>193</v>
      </c>
      <c r="C106" s="26" t="s">
        <v>194</v>
      </c>
    </row>
    <row r="107" spans="1:3" x14ac:dyDescent="0.2">
      <c r="A107" s="15" t="s">
        <v>209</v>
      </c>
      <c r="B107" s="26">
        <v>1.6</v>
      </c>
      <c r="C107" s="26">
        <v>70</v>
      </c>
    </row>
    <row r="108" spans="1:3" x14ac:dyDescent="0.2">
      <c r="A108" s="15" t="s">
        <v>210</v>
      </c>
      <c r="B108" s="26">
        <v>0.8</v>
      </c>
      <c r="C108" s="26" t="s">
        <v>211</v>
      </c>
    </row>
    <row r="109" spans="1:3" x14ac:dyDescent="0.2">
      <c r="A109" s="15" t="s">
        <v>214</v>
      </c>
      <c r="B109" s="26" t="s">
        <v>217</v>
      </c>
      <c r="C109" s="16">
        <v>-40</v>
      </c>
    </row>
    <row r="110" spans="1:3" x14ac:dyDescent="0.2">
      <c r="A110" s="15" t="s">
        <v>215</v>
      </c>
      <c r="B110" s="26" t="s">
        <v>216</v>
      </c>
      <c r="C110" s="16">
        <v>1.2E-2</v>
      </c>
    </row>
    <row r="112" spans="1:3" x14ac:dyDescent="0.2">
      <c r="A112" s="14" t="s">
        <v>218</v>
      </c>
    </row>
    <row r="113" spans="1:4" ht="21" x14ac:dyDescent="0.2">
      <c r="A113" s="26" t="s">
        <v>195</v>
      </c>
      <c r="B113" s="26" t="s">
        <v>193</v>
      </c>
      <c r="C113" s="26" t="s">
        <v>194</v>
      </c>
    </row>
    <row r="114" spans="1:4" x14ac:dyDescent="0.2">
      <c r="A114" s="15" t="s">
        <v>209</v>
      </c>
      <c r="B114" s="26">
        <v>6.3</v>
      </c>
      <c r="C114" s="26">
        <v>70</v>
      </c>
    </row>
    <row r="115" spans="1:4" x14ac:dyDescent="0.2">
      <c r="A115" s="15" t="s">
        <v>210</v>
      </c>
      <c r="B115" s="26">
        <v>3.7</v>
      </c>
      <c r="C115" s="26" t="s">
        <v>211</v>
      </c>
    </row>
    <row r="116" spans="1:4" x14ac:dyDescent="0.2">
      <c r="A116" s="15" t="s">
        <v>214</v>
      </c>
      <c r="B116" s="26" t="s">
        <v>217</v>
      </c>
      <c r="C116" s="16">
        <v>-40</v>
      </c>
    </row>
    <row r="117" spans="1:4" x14ac:dyDescent="0.2">
      <c r="A117" s="15" t="s">
        <v>215</v>
      </c>
      <c r="B117" s="26" t="s">
        <v>216</v>
      </c>
      <c r="C117" s="16">
        <v>1.2E-2</v>
      </c>
    </row>
    <row r="119" spans="1:4" x14ac:dyDescent="0.2">
      <c r="A119" s="14" t="s">
        <v>213</v>
      </c>
    </row>
    <row r="120" spans="1:4" ht="21" x14ac:dyDescent="0.2">
      <c r="A120" s="26" t="s">
        <v>195</v>
      </c>
      <c r="B120" s="29" t="s">
        <v>193</v>
      </c>
      <c r="C120" s="40" t="s">
        <v>194</v>
      </c>
      <c r="D120" s="40"/>
    </row>
    <row r="121" spans="1:4" x14ac:dyDescent="0.2">
      <c r="A121" s="15" t="s">
        <v>209</v>
      </c>
      <c r="B121" s="30">
        <v>0.8</v>
      </c>
      <c r="C121" s="26">
        <v>-43</v>
      </c>
      <c r="D121" s="28">
        <v>60</v>
      </c>
    </row>
    <row r="122" spans="1:4" ht="15" x14ac:dyDescent="0.25">
      <c r="A122" s="15" t="s">
        <v>210</v>
      </c>
      <c r="B122" s="30">
        <v>0.6</v>
      </c>
      <c r="C122" s="26" t="s">
        <v>211</v>
      </c>
      <c r="D122"/>
    </row>
    <row r="123" spans="1:4" x14ac:dyDescent="0.2">
      <c r="A123" s="16" t="s">
        <v>212</v>
      </c>
      <c r="C123" s="16">
        <v>-40</v>
      </c>
    </row>
    <row r="125" spans="1:4" ht="21" x14ac:dyDescent="0.2">
      <c r="A125" s="34" t="s">
        <v>34</v>
      </c>
      <c r="B125" s="35" t="s">
        <v>256</v>
      </c>
      <c r="C125" s="34" t="s">
        <v>320</v>
      </c>
    </row>
    <row r="126" spans="1:4" x14ac:dyDescent="0.2">
      <c r="A126" s="15" t="s">
        <v>321</v>
      </c>
      <c r="B126" s="15">
        <v>780</v>
      </c>
      <c r="C126" s="15" t="s">
        <v>38</v>
      </c>
    </row>
    <row r="127" spans="1:4" ht="31.5" x14ac:dyDescent="0.2">
      <c r="A127" s="15" t="s">
        <v>181</v>
      </c>
      <c r="B127" s="15"/>
      <c r="C127" s="26" t="s">
        <v>51</v>
      </c>
    </row>
    <row r="128" spans="1:4" ht="21" x14ac:dyDescent="0.2">
      <c r="A128" s="15" t="s">
        <v>322</v>
      </c>
      <c r="B128" s="42">
        <v>150</v>
      </c>
      <c r="C128" s="43"/>
    </row>
    <row r="129" spans="1:6" ht="21" x14ac:dyDescent="0.2">
      <c r="A129" s="15" t="s">
        <v>257</v>
      </c>
      <c r="B129" s="42">
        <v>165</v>
      </c>
      <c r="C129" s="43"/>
    </row>
    <row r="130" spans="1:6" ht="21" x14ac:dyDescent="0.2">
      <c r="A130" s="15" t="s">
        <v>258</v>
      </c>
      <c r="B130" s="42">
        <v>195</v>
      </c>
      <c r="C130" s="43"/>
    </row>
    <row r="131" spans="1:6" ht="21" x14ac:dyDescent="0.2">
      <c r="A131" s="15" t="s">
        <v>259</v>
      </c>
      <c r="B131" s="42">
        <v>230</v>
      </c>
      <c r="C131" s="43"/>
    </row>
    <row r="132" spans="1:6" ht="21" x14ac:dyDescent="0.2">
      <c r="A132" s="15" t="s">
        <v>260</v>
      </c>
      <c r="B132" s="42">
        <v>250</v>
      </c>
      <c r="C132" s="43"/>
    </row>
    <row r="133" spans="1:6" x14ac:dyDescent="0.2">
      <c r="A133" s="15" t="s">
        <v>261</v>
      </c>
      <c r="B133" s="26" t="s">
        <v>262</v>
      </c>
      <c r="C133" s="26"/>
    </row>
    <row r="134" spans="1:6" x14ac:dyDescent="0.2">
      <c r="A134" s="15" t="s">
        <v>263</v>
      </c>
      <c r="B134" s="26" t="s">
        <v>262</v>
      </c>
      <c r="C134" s="26"/>
    </row>
    <row r="135" spans="1:6" ht="21" x14ac:dyDescent="0.2">
      <c r="A135" s="15" t="s">
        <v>315</v>
      </c>
      <c r="B135" s="26"/>
      <c r="C135" s="26" t="s">
        <v>264</v>
      </c>
    </row>
    <row r="136" spans="1:6" x14ac:dyDescent="0.2">
      <c r="A136" s="15" t="s">
        <v>265</v>
      </c>
      <c r="B136" s="26" t="s">
        <v>266</v>
      </c>
      <c r="C136" s="26"/>
      <c r="F136" s="36"/>
    </row>
    <row r="137" spans="1:6" x14ac:dyDescent="0.2">
      <c r="A137" s="15" t="s">
        <v>316</v>
      </c>
      <c r="B137" s="26">
        <v>8</v>
      </c>
      <c r="C137" s="26"/>
      <c r="F137" s="36"/>
    </row>
    <row r="138" spans="1:6" ht="31.5" x14ac:dyDescent="0.2">
      <c r="A138" s="15" t="s">
        <v>267</v>
      </c>
      <c r="B138" s="26">
        <v>43120</v>
      </c>
      <c r="C138" s="26" t="s">
        <v>268</v>
      </c>
    </row>
    <row r="139" spans="1:6" ht="21" x14ac:dyDescent="0.2">
      <c r="A139" s="15" t="s">
        <v>269</v>
      </c>
      <c r="B139" s="26">
        <v>25</v>
      </c>
      <c r="C139" s="26" t="s">
        <v>270</v>
      </c>
    </row>
    <row r="140" spans="1:6" ht="31.5" x14ac:dyDescent="0.2">
      <c r="A140" s="15" t="s">
        <v>317</v>
      </c>
      <c r="B140" s="26" t="s">
        <v>271</v>
      </c>
      <c r="C140" s="26" t="s">
        <v>47</v>
      </c>
    </row>
    <row r="141" spans="1:6" ht="21" x14ac:dyDescent="0.2">
      <c r="A141" s="15" t="s">
        <v>272</v>
      </c>
      <c r="B141" s="26" t="s">
        <v>273</v>
      </c>
      <c r="C141" s="26" t="s">
        <v>274</v>
      </c>
    </row>
    <row r="142" spans="1:6" ht="21" x14ac:dyDescent="0.2">
      <c r="A142" s="15" t="s">
        <v>275</v>
      </c>
      <c r="B142" s="26">
        <v>28</v>
      </c>
      <c r="C142" s="26" t="s">
        <v>50</v>
      </c>
    </row>
    <row r="143" spans="1:6" ht="21" x14ac:dyDescent="0.2">
      <c r="A143" s="15" t="s">
        <v>276</v>
      </c>
      <c r="B143" s="26">
        <v>-60</v>
      </c>
      <c r="C143" s="26" t="s">
        <v>277</v>
      </c>
    </row>
    <row r="144" spans="1:6" ht="31.5" x14ac:dyDescent="0.2">
      <c r="A144" s="15" t="s">
        <v>278</v>
      </c>
      <c r="B144" s="26"/>
      <c r="C144" s="26" t="s">
        <v>279</v>
      </c>
    </row>
    <row r="145" spans="1:3" ht="21" x14ac:dyDescent="0.2">
      <c r="A145" s="15" t="s">
        <v>318</v>
      </c>
      <c r="B145" s="26">
        <v>18</v>
      </c>
      <c r="C145" s="26"/>
    </row>
    <row r="146" spans="1:3" ht="42" x14ac:dyDescent="0.2">
      <c r="A146" s="15" t="s">
        <v>280</v>
      </c>
      <c r="B146" s="26" t="s">
        <v>281</v>
      </c>
      <c r="C146" s="26" t="s">
        <v>282</v>
      </c>
    </row>
    <row r="147" spans="1:3" x14ac:dyDescent="0.2">
      <c r="A147" s="41" t="s">
        <v>319</v>
      </c>
      <c r="B147" s="40">
        <v>3</v>
      </c>
      <c r="C147" s="26" t="s">
        <v>283</v>
      </c>
    </row>
    <row r="148" spans="1:3" x14ac:dyDescent="0.2">
      <c r="A148" s="41"/>
      <c r="B148" s="40"/>
      <c r="C148" s="26" t="s">
        <v>284</v>
      </c>
    </row>
    <row r="149" spans="1:3" ht="31.5" x14ac:dyDescent="0.2">
      <c r="A149" s="15" t="s">
        <v>285</v>
      </c>
      <c r="B149" s="26" t="s">
        <v>286</v>
      </c>
      <c r="C149" s="26" t="s">
        <v>287</v>
      </c>
    </row>
    <row r="150" spans="1:3" ht="21" x14ac:dyDescent="0.2">
      <c r="A150" s="15" t="s">
        <v>288</v>
      </c>
      <c r="B150" s="26" t="s">
        <v>289</v>
      </c>
      <c r="C150" s="26" t="s">
        <v>290</v>
      </c>
    </row>
    <row r="151" spans="1:3" ht="33.75" customHeight="1" x14ac:dyDescent="0.2">
      <c r="A151" s="15" t="s">
        <v>291</v>
      </c>
      <c r="B151" s="26" t="s">
        <v>292</v>
      </c>
      <c r="C151" s="26" t="s">
        <v>41</v>
      </c>
    </row>
    <row r="152" spans="1:3" ht="31.5" x14ac:dyDescent="0.2">
      <c r="A152" s="15" t="s">
        <v>293</v>
      </c>
      <c r="B152" s="26" t="s">
        <v>294</v>
      </c>
      <c r="C152" s="26" t="s">
        <v>295</v>
      </c>
    </row>
    <row r="153" spans="1:3" x14ac:dyDescent="0.2">
      <c r="A153" s="15" t="s">
        <v>296</v>
      </c>
      <c r="B153" s="26" t="s">
        <v>289</v>
      </c>
      <c r="C153" s="26" t="s">
        <v>297</v>
      </c>
    </row>
    <row r="154" spans="1:3" ht="31.5" x14ac:dyDescent="0.2">
      <c r="A154" s="15" t="s">
        <v>298</v>
      </c>
      <c r="B154" s="26" t="s">
        <v>292</v>
      </c>
      <c r="C154" s="26" t="s">
        <v>299</v>
      </c>
    </row>
    <row r="155" spans="1:3" x14ac:dyDescent="0.2">
      <c r="A155" s="15" t="s">
        <v>300</v>
      </c>
      <c r="B155" s="26" t="s">
        <v>292</v>
      </c>
      <c r="C155" s="26" t="s">
        <v>301</v>
      </c>
    </row>
    <row r="156" spans="1:3" ht="21" x14ac:dyDescent="0.2">
      <c r="A156" s="15" t="s">
        <v>302</v>
      </c>
      <c r="B156" s="26" t="s">
        <v>292</v>
      </c>
      <c r="C156" s="26" t="s">
        <v>303</v>
      </c>
    </row>
    <row r="157" spans="1:3" ht="21" x14ac:dyDescent="0.2">
      <c r="A157" s="15" t="s">
        <v>304</v>
      </c>
      <c r="B157" s="26"/>
      <c r="C157" s="26" t="s">
        <v>305</v>
      </c>
    </row>
    <row r="158" spans="1:3" x14ac:dyDescent="0.2">
      <c r="A158" s="15" t="s">
        <v>306</v>
      </c>
      <c r="B158" s="26">
        <v>1</v>
      </c>
      <c r="C158" s="26"/>
    </row>
    <row r="159" spans="1:3" x14ac:dyDescent="0.2">
      <c r="A159" s="15" t="s">
        <v>307</v>
      </c>
      <c r="B159" s="26">
        <v>1</v>
      </c>
      <c r="C159" s="26"/>
    </row>
    <row r="160" spans="1:3" ht="21" x14ac:dyDescent="0.2">
      <c r="A160" s="15" t="s">
        <v>308</v>
      </c>
      <c r="B160" s="26"/>
      <c r="C160" s="26" t="s">
        <v>309</v>
      </c>
    </row>
    <row r="161" spans="1:3" ht="21" x14ac:dyDescent="0.2">
      <c r="A161" s="15" t="s">
        <v>310</v>
      </c>
      <c r="B161" s="26">
        <v>10</v>
      </c>
      <c r="C161" s="26"/>
    </row>
    <row r="162" spans="1:3" ht="31.5" x14ac:dyDescent="0.2">
      <c r="A162" s="15" t="s">
        <v>311</v>
      </c>
      <c r="B162" s="26"/>
      <c r="C162" s="26" t="s">
        <v>312</v>
      </c>
    </row>
    <row r="163" spans="1:3" ht="21" x14ac:dyDescent="0.2">
      <c r="A163" s="15" t="s">
        <v>313</v>
      </c>
      <c r="B163" s="26">
        <v>25</v>
      </c>
      <c r="C163" s="26"/>
    </row>
    <row r="164" spans="1:3" ht="31.5" x14ac:dyDescent="0.2">
      <c r="A164" s="15" t="s">
        <v>314</v>
      </c>
      <c r="B164" s="26">
        <v>3</v>
      </c>
      <c r="C164" s="26"/>
    </row>
  </sheetData>
  <mergeCells count="8">
    <mergeCell ref="C120:D120"/>
    <mergeCell ref="A147:A148"/>
    <mergeCell ref="B147:B148"/>
    <mergeCell ref="B128:C128"/>
    <mergeCell ref="B129:C129"/>
    <mergeCell ref="B130:C130"/>
    <mergeCell ref="B131:C131"/>
    <mergeCell ref="B132:C1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sheetPr>
    <tabColor theme="8"/>
  </sheetPr>
  <dimension ref="A2:E12"/>
  <sheetViews>
    <sheetView zoomScale="130" zoomScaleNormal="130" workbookViewId="0">
      <selection activeCell="E1" sqref="A1:E1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2" spans="1:5" x14ac:dyDescent="0.2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ht="26.25" customHeight="1" x14ac:dyDescent="0.25">
      <c r="A3" s="61" t="s">
        <v>220</v>
      </c>
      <c r="B3" s="2" t="s">
        <v>9</v>
      </c>
      <c r="C3" s="2" t="s">
        <v>15</v>
      </c>
      <c r="D3" s="2" t="s">
        <v>21</v>
      </c>
      <c r="E3" s="3" t="s">
        <v>24</v>
      </c>
    </row>
    <row r="4" spans="1:5" x14ac:dyDescent="0.25">
      <c r="A4" s="61"/>
      <c r="B4" s="2" t="s">
        <v>10</v>
      </c>
      <c r="C4" s="2" t="s">
        <v>14</v>
      </c>
      <c r="D4" s="2" t="s">
        <v>22</v>
      </c>
      <c r="E4" s="3" t="s">
        <v>25</v>
      </c>
    </row>
    <row r="5" spans="1:5" x14ac:dyDescent="0.25">
      <c r="A5" s="61"/>
      <c r="B5" s="2" t="s">
        <v>11</v>
      </c>
      <c r="C5" s="2" t="s">
        <v>19</v>
      </c>
      <c r="D5" s="2" t="s">
        <v>23</v>
      </c>
      <c r="E5" s="3" t="s">
        <v>23</v>
      </c>
    </row>
    <row r="6" spans="1:5" x14ac:dyDescent="0.25">
      <c r="A6" s="61"/>
      <c r="B6" s="2" t="s">
        <v>12</v>
      </c>
      <c r="C6" s="2" t="s">
        <v>20</v>
      </c>
      <c r="D6" s="2">
        <v>16.7</v>
      </c>
      <c r="E6" s="3" t="s">
        <v>26</v>
      </c>
    </row>
    <row r="7" spans="1:5" x14ac:dyDescent="0.25">
      <c r="A7" s="61"/>
      <c r="B7" s="2" t="s">
        <v>13</v>
      </c>
      <c r="C7" s="2" t="s">
        <v>19</v>
      </c>
      <c r="D7" s="2">
        <v>0.5</v>
      </c>
      <c r="E7" s="3" t="s">
        <v>24</v>
      </c>
    </row>
    <row r="8" spans="1:5" x14ac:dyDescent="0.25">
      <c r="A8" s="61"/>
      <c r="B8" s="2" t="s">
        <v>17</v>
      </c>
      <c r="C8" s="2" t="s">
        <v>16</v>
      </c>
      <c r="D8" s="2">
        <v>3.7100000000000001E-2</v>
      </c>
      <c r="E8" s="3" t="s">
        <v>27</v>
      </c>
    </row>
    <row r="9" spans="1:5" x14ac:dyDescent="0.25">
      <c r="A9" s="61"/>
      <c r="B9" s="2" t="s">
        <v>18</v>
      </c>
      <c r="C9" s="2" t="s">
        <v>16</v>
      </c>
      <c r="D9" s="2">
        <v>2.5000000000000001E-3</v>
      </c>
      <c r="E9" s="3" t="s">
        <v>28</v>
      </c>
    </row>
    <row r="10" spans="1:5" x14ac:dyDescent="0.25">
      <c r="A10" s="62" t="s">
        <v>221</v>
      </c>
      <c r="B10" s="2" t="s">
        <v>9</v>
      </c>
      <c r="C10" s="2" t="s">
        <v>15</v>
      </c>
      <c r="D10" s="3" t="s">
        <v>29</v>
      </c>
      <c r="E10" s="3" t="s">
        <v>31</v>
      </c>
    </row>
    <row r="11" spans="1:5" x14ac:dyDescent="0.25">
      <c r="A11" s="62"/>
      <c r="B11" s="2" t="s">
        <v>10</v>
      </c>
      <c r="C11" s="2" t="s">
        <v>14</v>
      </c>
      <c r="D11" s="3" t="s">
        <v>30</v>
      </c>
      <c r="E11" s="3" t="s">
        <v>32</v>
      </c>
    </row>
    <row r="12" spans="1:5" x14ac:dyDescent="0.25">
      <c r="A12" s="62"/>
      <c r="B12" s="2" t="s">
        <v>13</v>
      </c>
      <c r="C12" s="2" t="s">
        <v>19</v>
      </c>
      <c r="D12" s="3">
        <v>2.5</v>
      </c>
      <c r="E12" s="3" t="s">
        <v>33</v>
      </c>
    </row>
  </sheetData>
  <mergeCells count="2">
    <mergeCell ref="A3:A9"/>
    <mergeCell ref="A10:A1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sheetPr>
    <tabColor theme="8"/>
  </sheetPr>
  <dimension ref="A2:D8"/>
  <sheetViews>
    <sheetView zoomScale="130" zoomScaleNormal="130" workbookViewId="0">
      <selection activeCell="E9" sqref="E9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2" spans="1:4" x14ac:dyDescent="0.25">
      <c r="A2" s="1" t="s">
        <v>4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  <row r="8" spans="1:4" x14ac:dyDescent="0.25">
      <c r="A8" s="1">
        <v>1</v>
      </c>
      <c r="B8" s="1">
        <v>1</v>
      </c>
      <c r="C8" s="1">
        <v>1</v>
      </c>
      <c r="D8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C081-1A78-4958-979A-3A22A3897C99}">
  <sheetPr>
    <tabColor theme="6"/>
  </sheetPr>
  <dimension ref="A1:J73"/>
  <sheetViews>
    <sheetView tabSelected="1" topLeftCell="A2" workbookViewId="0">
      <selection activeCell="L10" sqref="L10"/>
    </sheetView>
  </sheetViews>
  <sheetFormatPr defaultRowHeight="15" x14ac:dyDescent="0.25"/>
  <cols>
    <col min="1" max="10" width="20.7109375" customWidth="1"/>
  </cols>
  <sheetData>
    <row r="1" spans="1:10" hidden="1" x14ac:dyDescent="0.25"/>
    <row r="2" spans="1:10" x14ac:dyDescent="0.25">
      <c r="A2" s="69" t="s">
        <v>324</v>
      </c>
      <c r="B2" s="69" t="s">
        <v>371</v>
      </c>
      <c r="C2" s="67" t="s">
        <v>372</v>
      </c>
      <c r="D2" s="68"/>
      <c r="E2" s="67" t="s">
        <v>373</v>
      </c>
      <c r="F2" s="68"/>
      <c r="G2" s="67" t="s">
        <v>374</v>
      </c>
      <c r="H2" s="68"/>
      <c r="I2" s="67" t="s">
        <v>375</v>
      </c>
      <c r="J2" s="68"/>
    </row>
    <row r="3" spans="1:10" x14ac:dyDescent="0.25">
      <c r="A3" s="68"/>
      <c r="B3" s="68"/>
      <c r="C3" s="68" t="s">
        <v>325</v>
      </c>
      <c r="D3" s="68"/>
      <c r="E3" s="68" t="s">
        <v>327</v>
      </c>
      <c r="F3" s="68"/>
      <c r="G3" s="68" t="s">
        <v>328</v>
      </c>
      <c r="H3" s="68"/>
      <c r="I3" s="68" t="s">
        <v>329</v>
      </c>
      <c r="J3" s="68"/>
    </row>
    <row r="4" spans="1:10" ht="15.75" x14ac:dyDescent="0.25">
      <c r="A4" s="68"/>
      <c r="B4" s="68"/>
      <c r="C4" s="7" t="s">
        <v>255</v>
      </c>
      <c r="D4" s="39" t="s">
        <v>326</v>
      </c>
      <c r="E4" s="7" t="s">
        <v>255</v>
      </c>
      <c r="F4" s="39" t="s">
        <v>326</v>
      </c>
      <c r="G4" s="7" t="s">
        <v>255</v>
      </c>
      <c r="H4" s="39" t="s">
        <v>326</v>
      </c>
      <c r="I4" s="7" t="s">
        <v>255</v>
      </c>
      <c r="J4" s="39" t="s">
        <v>326</v>
      </c>
    </row>
    <row r="5" spans="1:10" ht="15.75" x14ac:dyDescent="0.25">
      <c r="A5" s="7" t="s">
        <v>330</v>
      </c>
      <c r="B5" s="7">
        <v>150</v>
      </c>
      <c r="C5" s="7" t="s">
        <v>331</v>
      </c>
      <c r="D5" s="7" t="s">
        <v>332</v>
      </c>
      <c r="E5" s="7" t="s">
        <v>333</v>
      </c>
      <c r="F5" s="7" t="s">
        <v>333</v>
      </c>
      <c r="G5" s="7" t="s">
        <v>331</v>
      </c>
      <c r="H5" s="7" t="s">
        <v>334</v>
      </c>
      <c r="I5" s="7" t="s">
        <v>333</v>
      </c>
      <c r="J5" s="7" t="s">
        <v>333</v>
      </c>
    </row>
    <row r="6" spans="1:10" ht="15.75" x14ac:dyDescent="0.25">
      <c r="A6" s="7" t="s">
        <v>335</v>
      </c>
      <c r="B6" s="7">
        <v>183</v>
      </c>
      <c r="C6" s="7" t="s">
        <v>336</v>
      </c>
      <c r="D6" s="7" t="s">
        <v>337</v>
      </c>
      <c r="E6" s="7" t="s">
        <v>333</v>
      </c>
      <c r="F6" s="7" t="s">
        <v>333</v>
      </c>
      <c r="G6" s="7" t="s">
        <v>336</v>
      </c>
      <c r="H6" s="7" t="s">
        <v>338</v>
      </c>
      <c r="I6" s="7" t="s">
        <v>333</v>
      </c>
      <c r="J6" s="7" t="s">
        <v>333</v>
      </c>
    </row>
    <row r="7" spans="1:10" ht="15.75" x14ac:dyDescent="0.25">
      <c r="A7" s="7" t="s">
        <v>339</v>
      </c>
      <c r="B7" s="7">
        <v>364</v>
      </c>
      <c r="C7" s="7" t="s">
        <v>333</v>
      </c>
      <c r="D7" s="7" t="s">
        <v>333</v>
      </c>
      <c r="E7" s="7" t="s">
        <v>333</v>
      </c>
      <c r="F7" s="7" t="s">
        <v>333</v>
      </c>
      <c r="G7" s="7" t="s">
        <v>333</v>
      </c>
      <c r="H7" s="7" t="s">
        <v>333</v>
      </c>
      <c r="I7" s="7" t="s">
        <v>333</v>
      </c>
      <c r="J7" s="7" t="s">
        <v>333</v>
      </c>
    </row>
    <row r="8" spans="1:10" ht="15.75" x14ac:dyDescent="0.25">
      <c r="A8" s="7" t="s">
        <v>340</v>
      </c>
      <c r="B8" s="7">
        <v>183</v>
      </c>
      <c r="C8" s="7" t="s">
        <v>341</v>
      </c>
      <c r="D8" s="7" t="s">
        <v>342</v>
      </c>
      <c r="E8" s="7" t="s">
        <v>333</v>
      </c>
      <c r="F8" s="7" t="s">
        <v>333</v>
      </c>
      <c r="G8" s="7" t="s">
        <v>333</v>
      </c>
      <c r="H8" s="7" t="s">
        <v>333</v>
      </c>
      <c r="I8" s="7" t="s">
        <v>333</v>
      </c>
      <c r="J8" s="7" t="s">
        <v>333</v>
      </c>
    </row>
    <row r="9" spans="1:10" ht="18.75" x14ac:dyDescent="0.25">
      <c r="A9" s="7" t="s">
        <v>343</v>
      </c>
      <c r="B9" s="7">
        <v>18</v>
      </c>
      <c r="C9" s="7" t="s">
        <v>344</v>
      </c>
      <c r="D9" s="7" t="s">
        <v>345</v>
      </c>
      <c r="E9" s="7" t="s">
        <v>333</v>
      </c>
      <c r="F9" s="7" t="s">
        <v>333</v>
      </c>
      <c r="G9" s="7" t="s">
        <v>346</v>
      </c>
      <c r="H9" s="7" t="s">
        <v>347</v>
      </c>
      <c r="I9" s="7" t="s">
        <v>333</v>
      </c>
      <c r="J9" s="7" t="s">
        <v>333</v>
      </c>
    </row>
    <row r="10" spans="1:10" ht="15.75" x14ac:dyDescent="0.25">
      <c r="A10" s="63" t="s">
        <v>348</v>
      </c>
      <c r="B10" s="63"/>
      <c r="C10" s="63"/>
      <c r="D10" s="63"/>
      <c r="E10" s="63"/>
      <c r="F10" s="63"/>
      <c r="G10" s="63"/>
      <c r="H10" s="63"/>
      <c r="I10" s="63"/>
      <c r="J10" s="63"/>
    </row>
    <row r="11" spans="1:10" ht="15.75" x14ac:dyDescent="0.25">
      <c r="A11" s="7" t="s">
        <v>349</v>
      </c>
      <c r="B11" s="7">
        <v>56</v>
      </c>
      <c r="C11" s="7" t="s">
        <v>333</v>
      </c>
      <c r="D11" s="7" t="s">
        <v>333</v>
      </c>
      <c r="E11" s="7" t="s">
        <v>350</v>
      </c>
      <c r="F11" s="7" t="s">
        <v>351</v>
      </c>
      <c r="G11" s="7" t="s">
        <v>333</v>
      </c>
      <c r="H11" s="7" t="s">
        <v>333</v>
      </c>
      <c r="I11" s="7" t="s">
        <v>333</v>
      </c>
      <c r="J11" s="7" t="s">
        <v>333</v>
      </c>
    </row>
    <row r="12" spans="1:10" ht="18.75" x14ac:dyDescent="0.25">
      <c r="A12" s="7" t="s">
        <v>343</v>
      </c>
      <c r="B12" s="7">
        <v>18</v>
      </c>
      <c r="C12" s="7" t="s">
        <v>333</v>
      </c>
      <c r="D12" s="7" t="s">
        <v>333</v>
      </c>
      <c r="E12" s="7" t="s">
        <v>352</v>
      </c>
      <c r="F12" s="7" t="s">
        <v>353</v>
      </c>
      <c r="G12" s="7" t="s">
        <v>333</v>
      </c>
      <c r="H12" s="7" t="s">
        <v>333</v>
      </c>
      <c r="I12" s="7" t="s">
        <v>333</v>
      </c>
      <c r="J12" s="7" t="s">
        <v>333</v>
      </c>
    </row>
    <row r="13" spans="1:10" ht="15.75" x14ac:dyDescent="0.25">
      <c r="A13" s="7" t="s">
        <v>354</v>
      </c>
      <c r="B13" s="7">
        <v>205</v>
      </c>
      <c r="C13" s="7" t="s">
        <v>333</v>
      </c>
      <c r="D13" s="7" t="s">
        <v>333</v>
      </c>
      <c r="E13" s="7" t="s">
        <v>333</v>
      </c>
      <c r="F13" s="7" t="s">
        <v>333</v>
      </c>
      <c r="G13" s="7" t="s">
        <v>333</v>
      </c>
      <c r="H13" s="7" t="s">
        <v>333</v>
      </c>
      <c r="I13" s="7" t="s">
        <v>333</v>
      </c>
      <c r="J13" s="7" t="s">
        <v>333</v>
      </c>
    </row>
    <row r="14" spans="1:10" ht="18.75" x14ac:dyDescent="0.25">
      <c r="A14" s="7" t="s">
        <v>355</v>
      </c>
      <c r="B14" s="7">
        <v>138</v>
      </c>
      <c r="C14" s="7" t="s">
        <v>333</v>
      </c>
      <c r="D14" s="7" t="s">
        <v>333</v>
      </c>
      <c r="E14" s="7" t="s">
        <v>333</v>
      </c>
      <c r="F14" s="7" t="s">
        <v>333</v>
      </c>
      <c r="G14" s="7" t="s">
        <v>333</v>
      </c>
      <c r="H14" s="7" t="s">
        <v>333</v>
      </c>
      <c r="I14" s="7" t="s">
        <v>333</v>
      </c>
      <c r="J14" s="7" t="s">
        <v>333</v>
      </c>
    </row>
    <row r="15" spans="1:10" ht="15.75" x14ac:dyDescent="0.25">
      <c r="A15" s="64" t="s">
        <v>356</v>
      </c>
      <c r="B15" s="65"/>
      <c r="C15" s="65"/>
      <c r="D15" s="65"/>
      <c r="E15" s="65"/>
      <c r="F15" s="65"/>
      <c r="G15" s="65"/>
      <c r="H15" s="65"/>
      <c r="I15" s="65"/>
      <c r="J15" s="66"/>
    </row>
    <row r="16" spans="1:10" ht="15.75" x14ac:dyDescent="0.25">
      <c r="A16" s="7" t="s">
        <v>357</v>
      </c>
      <c r="B16" s="7">
        <v>14</v>
      </c>
      <c r="C16" s="7" t="s">
        <v>333</v>
      </c>
      <c r="D16" s="7" t="s">
        <v>333</v>
      </c>
      <c r="E16" s="7" t="s">
        <v>333</v>
      </c>
      <c r="F16" s="7" t="s">
        <v>333</v>
      </c>
      <c r="G16" s="7" t="s">
        <v>333</v>
      </c>
      <c r="H16" s="7" t="s">
        <v>333</v>
      </c>
      <c r="I16" s="7" t="s">
        <v>358</v>
      </c>
      <c r="J16" s="7" t="s">
        <v>359</v>
      </c>
    </row>
    <row r="17" spans="1:10" ht="15.75" x14ac:dyDescent="0.25">
      <c r="A17" s="7" t="s">
        <v>360</v>
      </c>
      <c r="B17" s="7">
        <v>16</v>
      </c>
      <c r="C17" s="7" t="s">
        <v>333</v>
      </c>
      <c r="D17" s="7" t="s">
        <v>333</v>
      </c>
      <c r="E17" s="7" t="s">
        <v>333</v>
      </c>
      <c r="F17" s="7" t="s">
        <v>333</v>
      </c>
      <c r="G17" s="7" t="s">
        <v>333</v>
      </c>
      <c r="H17" s="7" t="s">
        <v>333</v>
      </c>
      <c r="I17" s="7" t="s">
        <v>361</v>
      </c>
      <c r="J17" s="7" t="s">
        <v>362</v>
      </c>
    </row>
    <row r="18" spans="1:10" ht="18.75" x14ac:dyDescent="0.25">
      <c r="A18" s="7" t="s">
        <v>363</v>
      </c>
      <c r="B18" s="7">
        <v>44</v>
      </c>
      <c r="C18" s="7" t="s">
        <v>333</v>
      </c>
      <c r="D18" s="7" t="s">
        <v>333</v>
      </c>
      <c r="E18" s="7" t="s">
        <v>333</v>
      </c>
      <c r="F18" s="7" t="s">
        <v>333</v>
      </c>
      <c r="G18" s="7" t="s">
        <v>333</v>
      </c>
      <c r="H18" s="7" t="s">
        <v>333</v>
      </c>
      <c r="I18" s="7" t="s">
        <v>364</v>
      </c>
      <c r="J18" s="7" t="s">
        <v>365</v>
      </c>
    </row>
    <row r="19" spans="1:10" ht="15.75" x14ac:dyDescent="0.25">
      <c r="A19" s="64" t="s">
        <v>366</v>
      </c>
      <c r="B19" s="66"/>
      <c r="C19" s="7" t="s">
        <v>367</v>
      </c>
      <c r="D19" s="7">
        <v>100</v>
      </c>
      <c r="E19" s="7" t="s">
        <v>368</v>
      </c>
      <c r="F19" s="7">
        <v>100</v>
      </c>
      <c r="G19" s="7" t="s">
        <v>369</v>
      </c>
      <c r="H19" s="7">
        <v>100</v>
      </c>
      <c r="I19" s="7" t="s">
        <v>370</v>
      </c>
      <c r="J19" s="7">
        <v>100</v>
      </c>
    </row>
    <row r="20" spans="1:10" x14ac:dyDescent="0.25">
      <c r="A20" s="68" t="s">
        <v>324</v>
      </c>
      <c r="B20" s="67" t="s">
        <v>371</v>
      </c>
      <c r="C20" s="67" t="s">
        <v>376</v>
      </c>
      <c r="D20" s="68"/>
      <c r="E20" s="67" t="s">
        <v>377</v>
      </c>
      <c r="F20" s="68"/>
      <c r="G20" s="67" t="s">
        <v>378</v>
      </c>
      <c r="H20" s="68"/>
      <c r="I20" s="67" t="s">
        <v>379</v>
      </c>
      <c r="J20" s="68"/>
    </row>
    <row r="21" spans="1:10" x14ac:dyDescent="0.25">
      <c r="A21" s="68"/>
      <c r="B21" s="68"/>
      <c r="C21" s="68" t="s">
        <v>325</v>
      </c>
      <c r="D21" s="68"/>
      <c r="E21" s="68" t="s">
        <v>327</v>
      </c>
      <c r="F21" s="68"/>
      <c r="G21" s="68" t="s">
        <v>328</v>
      </c>
      <c r="H21" s="68"/>
      <c r="I21" s="68" t="s">
        <v>329</v>
      </c>
      <c r="J21" s="68"/>
    </row>
    <row r="22" spans="1:10" ht="15.75" x14ac:dyDescent="0.25">
      <c r="A22" s="68"/>
      <c r="B22" s="68"/>
      <c r="C22" s="7" t="s">
        <v>255</v>
      </c>
      <c r="D22" s="39" t="s">
        <v>326</v>
      </c>
      <c r="E22" s="7" t="s">
        <v>255</v>
      </c>
      <c r="F22" s="39" t="s">
        <v>326</v>
      </c>
      <c r="G22" s="7" t="s">
        <v>255</v>
      </c>
      <c r="H22" s="39" t="s">
        <v>326</v>
      </c>
      <c r="I22" s="7" t="s">
        <v>255</v>
      </c>
      <c r="J22" s="39" t="s">
        <v>326</v>
      </c>
    </row>
    <row r="23" spans="1:10" ht="15.75" x14ac:dyDescent="0.25">
      <c r="A23" s="7" t="s">
        <v>330</v>
      </c>
      <c r="B23" s="7">
        <v>150</v>
      </c>
      <c r="C23" s="7" t="s">
        <v>333</v>
      </c>
      <c r="D23" s="7" t="s">
        <v>333</v>
      </c>
      <c r="E23" s="7" t="s">
        <v>333</v>
      </c>
      <c r="F23" s="7" t="s">
        <v>333</v>
      </c>
      <c r="G23" s="7" t="s">
        <v>333</v>
      </c>
      <c r="H23" s="7" t="s">
        <v>333</v>
      </c>
      <c r="I23" s="7" t="s">
        <v>333</v>
      </c>
      <c r="J23" s="7" t="s">
        <v>333</v>
      </c>
    </row>
    <row r="24" spans="1:10" ht="15.75" x14ac:dyDescent="0.25">
      <c r="A24" s="7" t="s">
        <v>335</v>
      </c>
      <c r="B24" s="7">
        <v>183</v>
      </c>
      <c r="C24" s="7" t="s">
        <v>333</v>
      </c>
      <c r="D24" s="7" t="s">
        <v>333</v>
      </c>
      <c r="E24" s="7" t="s">
        <v>333</v>
      </c>
      <c r="F24" s="7" t="s">
        <v>333</v>
      </c>
      <c r="G24" s="7" t="s">
        <v>333</v>
      </c>
      <c r="H24" s="7" t="s">
        <v>333</v>
      </c>
      <c r="I24" s="7" t="s">
        <v>333</v>
      </c>
      <c r="J24" s="7" t="s">
        <v>333</v>
      </c>
    </row>
    <row r="25" spans="1:10" ht="15.75" x14ac:dyDescent="0.25">
      <c r="A25" s="7" t="s">
        <v>339</v>
      </c>
      <c r="B25" s="7">
        <v>364</v>
      </c>
      <c r="C25" s="7" t="s">
        <v>333</v>
      </c>
      <c r="D25" s="7" t="s">
        <v>333</v>
      </c>
      <c r="E25" s="7" t="s">
        <v>333</v>
      </c>
      <c r="F25" s="7" t="s">
        <v>333</v>
      </c>
      <c r="G25" s="7" t="s">
        <v>333</v>
      </c>
      <c r="H25" s="7" t="s">
        <v>333</v>
      </c>
      <c r="I25" s="7" t="s">
        <v>333</v>
      </c>
      <c r="J25" s="7" t="s">
        <v>333</v>
      </c>
    </row>
    <row r="26" spans="1:10" ht="15.75" x14ac:dyDescent="0.25">
      <c r="A26" s="7" t="s">
        <v>340</v>
      </c>
      <c r="B26" s="7">
        <v>183</v>
      </c>
      <c r="C26" s="7" t="s">
        <v>333</v>
      </c>
      <c r="D26" s="7" t="s">
        <v>333</v>
      </c>
      <c r="E26" s="7" t="s">
        <v>333</v>
      </c>
      <c r="F26" s="7" t="s">
        <v>333</v>
      </c>
      <c r="G26" s="7" t="s">
        <v>333</v>
      </c>
      <c r="H26" s="7" t="s">
        <v>333</v>
      </c>
      <c r="I26" s="7" t="s">
        <v>333</v>
      </c>
      <c r="J26" s="7" t="s">
        <v>333</v>
      </c>
    </row>
    <row r="27" spans="1:10" ht="18.75" x14ac:dyDescent="0.25">
      <c r="A27" s="7" t="s">
        <v>343</v>
      </c>
      <c r="B27" s="7">
        <v>18</v>
      </c>
      <c r="C27" s="7" t="s">
        <v>333</v>
      </c>
      <c r="D27" s="7" t="s">
        <v>333</v>
      </c>
      <c r="E27" s="7" t="s">
        <v>333</v>
      </c>
      <c r="F27" s="7" t="s">
        <v>333</v>
      </c>
      <c r="G27" s="7" t="s">
        <v>333</v>
      </c>
      <c r="H27" s="7" t="s">
        <v>333</v>
      </c>
      <c r="I27" s="7" t="s">
        <v>333</v>
      </c>
      <c r="J27" s="7" t="s">
        <v>333</v>
      </c>
    </row>
    <row r="28" spans="1:10" ht="15.75" x14ac:dyDescent="0.25">
      <c r="A28" s="63" t="s">
        <v>348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5.75" x14ac:dyDescent="0.25">
      <c r="A29" s="7" t="s">
        <v>349</v>
      </c>
      <c r="B29" s="7">
        <v>56</v>
      </c>
      <c r="C29" s="7" t="s">
        <v>333</v>
      </c>
      <c r="D29" s="7" t="s">
        <v>333</v>
      </c>
      <c r="E29" s="7" t="s">
        <v>333</v>
      </c>
      <c r="F29" s="7" t="s">
        <v>333</v>
      </c>
      <c r="G29" s="7" t="s">
        <v>333</v>
      </c>
      <c r="H29" s="7" t="s">
        <v>333</v>
      </c>
      <c r="I29" s="7" t="s">
        <v>333</v>
      </c>
      <c r="J29" s="7" t="s">
        <v>333</v>
      </c>
    </row>
    <row r="30" spans="1:10" ht="18.75" x14ac:dyDescent="0.25">
      <c r="A30" s="7" t="s">
        <v>343</v>
      </c>
      <c r="B30" s="7">
        <v>18</v>
      </c>
      <c r="C30" s="7" t="s">
        <v>333</v>
      </c>
      <c r="D30" s="7" t="s">
        <v>333</v>
      </c>
      <c r="E30" s="7" t="s">
        <v>333</v>
      </c>
      <c r="F30" s="7" t="s">
        <v>333</v>
      </c>
      <c r="G30" s="7" t="s">
        <v>333</v>
      </c>
      <c r="H30" s="7" t="s">
        <v>333</v>
      </c>
      <c r="I30" s="7" t="s">
        <v>333</v>
      </c>
      <c r="J30" s="7" t="s">
        <v>333</v>
      </c>
    </row>
    <row r="31" spans="1:10" ht="15.75" x14ac:dyDescent="0.25">
      <c r="A31" s="7" t="s">
        <v>354</v>
      </c>
      <c r="B31" s="7">
        <v>205</v>
      </c>
      <c r="C31" s="7" t="s">
        <v>333</v>
      </c>
      <c r="D31" s="7" t="s">
        <v>333</v>
      </c>
      <c r="E31" s="7" t="s">
        <v>333</v>
      </c>
      <c r="F31" s="7" t="s">
        <v>333</v>
      </c>
      <c r="G31" s="7" t="s">
        <v>333</v>
      </c>
      <c r="H31" s="7" t="s">
        <v>333</v>
      </c>
      <c r="I31" s="7" t="s">
        <v>333</v>
      </c>
      <c r="J31" s="7" t="s">
        <v>333</v>
      </c>
    </row>
    <row r="32" spans="1:10" ht="18.75" x14ac:dyDescent="0.25">
      <c r="A32" s="7" t="s">
        <v>355</v>
      </c>
      <c r="B32" s="7">
        <v>138</v>
      </c>
      <c r="C32" s="7" t="s">
        <v>333</v>
      </c>
      <c r="D32" s="7" t="s">
        <v>333</v>
      </c>
      <c r="E32" s="7" t="s">
        <v>333</v>
      </c>
      <c r="F32" s="7" t="s">
        <v>333</v>
      </c>
      <c r="G32" s="7" t="s">
        <v>333</v>
      </c>
      <c r="H32" s="7" t="s">
        <v>333</v>
      </c>
      <c r="I32" s="7" t="s">
        <v>333</v>
      </c>
      <c r="J32" s="7" t="s">
        <v>333</v>
      </c>
    </row>
    <row r="33" spans="1:10" ht="15.75" x14ac:dyDescent="0.25">
      <c r="A33" s="64" t="s">
        <v>356</v>
      </c>
      <c r="B33" s="65"/>
      <c r="C33" s="65"/>
      <c r="D33" s="65"/>
      <c r="E33" s="65"/>
      <c r="F33" s="65"/>
      <c r="G33" s="65"/>
      <c r="H33" s="65"/>
      <c r="I33" s="65"/>
      <c r="J33" s="66"/>
    </row>
    <row r="34" spans="1:10" ht="15.75" x14ac:dyDescent="0.25">
      <c r="A34" s="7" t="s">
        <v>357</v>
      </c>
      <c r="B34" s="7">
        <v>14</v>
      </c>
      <c r="C34" s="7" t="s">
        <v>333</v>
      </c>
      <c r="D34" s="7" t="s">
        <v>333</v>
      </c>
      <c r="E34" s="7" t="s">
        <v>333</v>
      </c>
      <c r="F34" s="7" t="s">
        <v>333</v>
      </c>
      <c r="G34" s="7" t="s">
        <v>333</v>
      </c>
      <c r="H34" s="7" t="s">
        <v>333</v>
      </c>
      <c r="I34" s="7" t="s">
        <v>333</v>
      </c>
      <c r="J34" s="7" t="s">
        <v>333</v>
      </c>
    </row>
    <row r="35" spans="1:10" ht="15.75" x14ac:dyDescent="0.25">
      <c r="A35" s="7" t="s">
        <v>360</v>
      </c>
      <c r="B35" s="7">
        <v>16</v>
      </c>
      <c r="C35" s="7" t="s">
        <v>333</v>
      </c>
      <c r="D35" s="7" t="s">
        <v>333</v>
      </c>
      <c r="E35" s="7" t="s">
        <v>333</v>
      </c>
      <c r="F35" s="7" t="s">
        <v>333</v>
      </c>
      <c r="G35" s="7" t="s">
        <v>333</v>
      </c>
      <c r="H35" s="7" t="s">
        <v>333</v>
      </c>
      <c r="I35" s="7" t="s">
        <v>333</v>
      </c>
      <c r="J35" s="7" t="s">
        <v>333</v>
      </c>
    </row>
    <row r="36" spans="1:10" ht="18.75" x14ac:dyDescent="0.25">
      <c r="A36" s="7" t="s">
        <v>363</v>
      </c>
      <c r="B36" s="7">
        <v>44</v>
      </c>
      <c r="C36" s="7" t="s">
        <v>333</v>
      </c>
      <c r="D36" s="7" t="s">
        <v>333</v>
      </c>
      <c r="E36" s="7" t="s">
        <v>333</v>
      </c>
      <c r="F36" s="7" t="s">
        <v>333</v>
      </c>
      <c r="G36" s="7" t="s">
        <v>333</v>
      </c>
      <c r="H36" s="7" t="s">
        <v>333</v>
      </c>
      <c r="I36" s="7" t="s">
        <v>333</v>
      </c>
      <c r="J36" s="7" t="s">
        <v>333</v>
      </c>
    </row>
    <row r="37" spans="1:10" ht="15.75" x14ac:dyDescent="0.25">
      <c r="A37" s="64" t="s">
        <v>366</v>
      </c>
      <c r="B37" s="66"/>
      <c r="C37" s="7" t="s">
        <v>333</v>
      </c>
      <c r="D37" s="7" t="s">
        <v>333</v>
      </c>
      <c r="E37" s="7" t="s">
        <v>333</v>
      </c>
      <c r="F37" s="7" t="s">
        <v>333</v>
      </c>
      <c r="G37" s="7" t="s">
        <v>333</v>
      </c>
      <c r="H37" s="7" t="s">
        <v>333</v>
      </c>
      <c r="I37" s="7" t="s">
        <v>333</v>
      </c>
      <c r="J37" s="7" t="s">
        <v>333</v>
      </c>
    </row>
    <row r="38" spans="1:10" x14ac:dyDescent="0.25">
      <c r="A38" s="70" t="s">
        <v>324</v>
      </c>
      <c r="B38" s="67" t="s">
        <v>371</v>
      </c>
      <c r="C38" s="73" t="s">
        <v>380</v>
      </c>
      <c r="D38" s="68"/>
      <c r="E38" s="73" t="s">
        <v>381</v>
      </c>
      <c r="F38" s="68"/>
      <c r="G38" s="73" t="s">
        <v>382</v>
      </c>
      <c r="H38" s="68"/>
      <c r="I38" s="73" t="s">
        <v>383</v>
      </c>
      <c r="J38" s="68"/>
    </row>
    <row r="39" spans="1:10" x14ac:dyDescent="0.25">
      <c r="A39" s="71"/>
      <c r="B39" s="68"/>
      <c r="C39" s="68" t="s">
        <v>325</v>
      </c>
      <c r="D39" s="68"/>
      <c r="E39" s="68" t="s">
        <v>327</v>
      </c>
      <c r="F39" s="68"/>
      <c r="G39" s="68" t="s">
        <v>328</v>
      </c>
      <c r="H39" s="68"/>
      <c r="I39" s="68" t="s">
        <v>329</v>
      </c>
      <c r="J39" s="68"/>
    </row>
    <row r="40" spans="1:10" ht="15.75" x14ac:dyDescent="0.25">
      <c r="A40" s="72"/>
      <c r="B40" s="68"/>
      <c r="C40" s="7" t="s">
        <v>255</v>
      </c>
      <c r="D40" s="39" t="s">
        <v>326</v>
      </c>
      <c r="E40" s="7" t="s">
        <v>255</v>
      </c>
      <c r="F40" s="39" t="s">
        <v>326</v>
      </c>
      <c r="G40" s="7" t="s">
        <v>255</v>
      </c>
      <c r="H40" s="39" t="s">
        <v>326</v>
      </c>
      <c r="I40" s="7" t="s">
        <v>255</v>
      </c>
      <c r="J40" s="39" t="s">
        <v>326</v>
      </c>
    </row>
    <row r="41" spans="1:10" ht="15.75" x14ac:dyDescent="0.25">
      <c r="A41" s="7" t="s">
        <v>330</v>
      </c>
      <c r="B41" s="7">
        <v>150</v>
      </c>
      <c r="C41" s="7" t="s">
        <v>333</v>
      </c>
      <c r="D41" s="7" t="s">
        <v>333</v>
      </c>
      <c r="E41" s="7" t="s">
        <v>333</v>
      </c>
      <c r="F41" s="7" t="s">
        <v>333</v>
      </c>
      <c r="G41" s="7" t="s">
        <v>333</v>
      </c>
      <c r="H41" s="7" t="s">
        <v>333</v>
      </c>
      <c r="I41" s="7" t="s">
        <v>333</v>
      </c>
      <c r="J41" s="7" t="s">
        <v>333</v>
      </c>
    </row>
    <row r="42" spans="1:10" ht="15.75" x14ac:dyDescent="0.25">
      <c r="A42" s="7" t="s">
        <v>335</v>
      </c>
      <c r="B42" s="7">
        <v>183</v>
      </c>
      <c r="C42" s="7" t="s">
        <v>333</v>
      </c>
      <c r="D42" s="7" t="s">
        <v>333</v>
      </c>
      <c r="E42" s="7" t="s">
        <v>333</v>
      </c>
      <c r="F42" s="7" t="s">
        <v>333</v>
      </c>
      <c r="G42" s="7" t="s">
        <v>333</v>
      </c>
      <c r="H42" s="7" t="s">
        <v>333</v>
      </c>
      <c r="I42" s="7" t="s">
        <v>333</v>
      </c>
      <c r="J42" s="7" t="s">
        <v>333</v>
      </c>
    </row>
    <row r="43" spans="1:10" ht="15.75" x14ac:dyDescent="0.25">
      <c r="A43" s="7" t="s">
        <v>339</v>
      </c>
      <c r="B43" s="7">
        <v>364</v>
      </c>
      <c r="C43" s="7" t="s">
        <v>333</v>
      </c>
      <c r="D43" s="7" t="s">
        <v>333</v>
      </c>
      <c r="E43" s="7" t="s">
        <v>333</v>
      </c>
      <c r="F43" s="7" t="s">
        <v>333</v>
      </c>
      <c r="G43" s="7" t="s">
        <v>333</v>
      </c>
      <c r="H43" s="7" t="s">
        <v>333</v>
      </c>
      <c r="I43" s="7" t="s">
        <v>333</v>
      </c>
      <c r="J43" s="7" t="s">
        <v>333</v>
      </c>
    </row>
    <row r="44" spans="1:10" ht="15.75" x14ac:dyDescent="0.25">
      <c r="A44" s="7" t="s">
        <v>340</v>
      </c>
      <c r="B44" s="7">
        <v>183</v>
      </c>
      <c r="C44" s="7" t="s">
        <v>333</v>
      </c>
      <c r="D44" s="7" t="s">
        <v>333</v>
      </c>
      <c r="E44" s="7" t="s">
        <v>333</v>
      </c>
      <c r="F44" s="7" t="s">
        <v>333</v>
      </c>
      <c r="G44" s="7" t="s">
        <v>333</v>
      </c>
      <c r="H44" s="7" t="s">
        <v>333</v>
      </c>
      <c r="I44" s="7" t="s">
        <v>333</v>
      </c>
      <c r="J44" s="7" t="s">
        <v>333</v>
      </c>
    </row>
    <row r="45" spans="1:10" ht="18.75" x14ac:dyDescent="0.25">
      <c r="A45" s="7" t="s">
        <v>343</v>
      </c>
      <c r="B45" s="7">
        <v>18</v>
      </c>
      <c r="C45" s="7" t="s">
        <v>333</v>
      </c>
      <c r="D45" s="7" t="s">
        <v>333</v>
      </c>
      <c r="E45" s="7" t="s">
        <v>333</v>
      </c>
      <c r="F45" s="7" t="s">
        <v>333</v>
      </c>
      <c r="G45" s="7" t="s">
        <v>333</v>
      </c>
      <c r="H45" s="7" t="s">
        <v>333</v>
      </c>
      <c r="I45" s="7" t="s">
        <v>333</v>
      </c>
      <c r="J45" s="7" t="s">
        <v>333</v>
      </c>
    </row>
    <row r="46" spans="1:10" ht="15.75" x14ac:dyDescent="0.25">
      <c r="A46" s="63" t="s">
        <v>348</v>
      </c>
      <c r="B46" s="63"/>
      <c r="C46" s="63"/>
      <c r="D46" s="63"/>
      <c r="E46" s="63"/>
      <c r="F46" s="63"/>
      <c r="G46" s="63"/>
      <c r="H46" s="63"/>
      <c r="I46" s="63"/>
      <c r="J46" s="63"/>
    </row>
    <row r="47" spans="1:10" ht="15.75" x14ac:dyDescent="0.25">
      <c r="A47" s="7" t="s">
        <v>349</v>
      </c>
      <c r="B47" s="7">
        <v>56</v>
      </c>
      <c r="C47" s="7" t="s">
        <v>333</v>
      </c>
      <c r="D47" s="7" t="s">
        <v>333</v>
      </c>
      <c r="E47" s="7" t="s">
        <v>333</v>
      </c>
      <c r="F47" s="7" t="s">
        <v>333</v>
      </c>
      <c r="G47" s="7" t="s">
        <v>333</v>
      </c>
      <c r="H47" s="7" t="s">
        <v>333</v>
      </c>
      <c r="I47" s="7" t="s">
        <v>333</v>
      </c>
      <c r="J47" s="7" t="s">
        <v>333</v>
      </c>
    </row>
    <row r="48" spans="1:10" ht="18.75" x14ac:dyDescent="0.25">
      <c r="A48" s="7" t="s">
        <v>343</v>
      </c>
      <c r="B48" s="7">
        <v>18</v>
      </c>
      <c r="C48" s="7" t="s">
        <v>333</v>
      </c>
      <c r="D48" s="7" t="s">
        <v>333</v>
      </c>
      <c r="E48" s="7" t="s">
        <v>333</v>
      </c>
      <c r="F48" s="7" t="s">
        <v>333</v>
      </c>
      <c r="G48" s="7" t="s">
        <v>333</v>
      </c>
      <c r="H48" s="7" t="s">
        <v>333</v>
      </c>
      <c r="I48" s="7" t="s">
        <v>333</v>
      </c>
      <c r="J48" s="7" t="s">
        <v>333</v>
      </c>
    </row>
    <row r="49" spans="1:10" ht="15.75" x14ac:dyDescent="0.25">
      <c r="A49" s="7" t="s">
        <v>354</v>
      </c>
      <c r="B49" s="7">
        <v>205</v>
      </c>
      <c r="C49" s="7" t="s">
        <v>333</v>
      </c>
      <c r="D49" s="7" t="s">
        <v>333</v>
      </c>
      <c r="E49" s="7" t="s">
        <v>333</v>
      </c>
      <c r="F49" s="7" t="s">
        <v>333</v>
      </c>
      <c r="G49" s="7" t="s">
        <v>333</v>
      </c>
      <c r="H49" s="7" t="s">
        <v>333</v>
      </c>
      <c r="I49" s="7" t="s">
        <v>333</v>
      </c>
      <c r="J49" s="7" t="s">
        <v>333</v>
      </c>
    </row>
    <row r="50" spans="1:10" ht="18.75" x14ac:dyDescent="0.25">
      <c r="A50" s="7" t="s">
        <v>355</v>
      </c>
      <c r="B50" s="7">
        <v>138</v>
      </c>
      <c r="C50" s="7" t="s">
        <v>333</v>
      </c>
      <c r="D50" s="7" t="s">
        <v>333</v>
      </c>
      <c r="E50" s="7" t="s">
        <v>333</v>
      </c>
      <c r="F50" s="7" t="s">
        <v>333</v>
      </c>
      <c r="G50" s="7" t="s">
        <v>333</v>
      </c>
      <c r="H50" s="7" t="s">
        <v>333</v>
      </c>
      <c r="I50" s="7" t="s">
        <v>333</v>
      </c>
      <c r="J50" s="7" t="s">
        <v>333</v>
      </c>
    </row>
    <row r="51" spans="1:10" ht="15.75" x14ac:dyDescent="0.25">
      <c r="A51" s="64" t="s">
        <v>356</v>
      </c>
      <c r="B51" s="65"/>
      <c r="C51" s="65"/>
      <c r="D51" s="65"/>
      <c r="E51" s="65"/>
      <c r="F51" s="65"/>
      <c r="G51" s="65"/>
      <c r="H51" s="65"/>
      <c r="I51" s="65"/>
      <c r="J51" s="66"/>
    </row>
    <row r="52" spans="1:10" ht="15.75" x14ac:dyDescent="0.25">
      <c r="A52" s="7" t="s">
        <v>357</v>
      </c>
      <c r="B52" s="7">
        <v>14</v>
      </c>
      <c r="C52" s="7" t="s">
        <v>333</v>
      </c>
      <c r="D52" s="7" t="s">
        <v>333</v>
      </c>
      <c r="E52" s="7" t="s">
        <v>333</v>
      </c>
      <c r="F52" s="7" t="s">
        <v>333</v>
      </c>
      <c r="G52" s="7" t="s">
        <v>333</v>
      </c>
      <c r="H52" s="7" t="s">
        <v>333</v>
      </c>
      <c r="I52" s="7" t="s">
        <v>333</v>
      </c>
      <c r="J52" s="7" t="s">
        <v>333</v>
      </c>
    </row>
    <row r="53" spans="1:10" ht="15.75" x14ac:dyDescent="0.25">
      <c r="A53" s="7" t="s">
        <v>360</v>
      </c>
      <c r="B53" s="7">
        <v>16</v>
      </c>
      <c r="C53" s="7" t="s">
        <v>333</v>
      </c>
      <c r="D53" s="7" t="s">
        <v>333</v>
      </c>
      <c r="E53" s="7" t="s">
        <v>333</v>
      </c>
      <c r="F53" s="7" t="s">
        <v>333</v>
      </c>
      <c r="G53" s="7" t="s">
        <v>333</v>
      </c>
      <c r="H53" s="7" t="s">
        <v>333</v>
      </c>
      <c r="I53" s="7" t="s">
        <v>333</v>
      </c>
      <c r="J53" s="7" t="s">
        <v>333</v>
      </c>
    </row>
    <row r="54" spans="1:10" ht="18.75" x14ac:dyDescent="0.25">
      <c r="A54" s="7" t="s">
        <v>363</v>
      </c>
      <c r="B54" s="7">
        <v>44</v>
      </c>
      <c r="C54" s="7" t="s">
        <v>333</v>
      </c>
      <c r="D54" s="7" t="s">
        <v>333</v>
      </c>
      <c r="E54" s="7" t="s">
        <v>333</v>
      </c>
      <c r="F54" s="7" t="s">
        <v>333</v>
      </c>
      <c r="G54" s="7" t="s">
        <v>333</v>
      </c>
      <c r="H54" s="7" t="s">
        <v>333</v>
      </c>
      <c r="I54" s="7" t="s">
        <v>333</v>
      </c>
      <c r="J54" s="7" t="s">
        <v>333</v>
      </c>
    </row>
    <row r="55" spans="1:10" ht="15.75" x14ac:dyDescent="0.25">
      <c r="A55" s="64" t="s">
        <v>366</v>
      </c>
      <c r="B55" s="66"/>
      <c r="C55" s="7" t="s">
        <v>333</v>
      </c>
      <c r="D55" s="7" t="s">
        <v>333</v>
      </c>
      <c r="E55" s="7" t="s">
        <v>333</v>
      </c>
      <c r="F55" s="7" t="s">
        <v>333</v>
      </c>
      <c r="G55" s="7" t="s">
        <v>333</v>
      </c>
      <c r="H55" s="7" t="s">
        <v>333</v>
      </c>
      <c r="I55" s="7" t="s">
        <v>333</v>
      </c>
      <c r="J55" s="7" t="s">
        <v>333</v>
      </c>
    </row>
    <row r="56" spans="1:10" x14ac:dyDescent="0.25">
      <c r="A56" s="68" t="s">
        <v>324</v>
      </c>
      <c r="B56" s="67" t="s">
        <v>371</v>
      </c>
      <c r="C56" s="73" t="s">
        <v>384</v>
      </c>
      <c r="D56" s="68"/>
      <c r="E56" s="73" t="s">
        <v>385</v>
      </c>
      <c r="F56" s="68"/>
      <c r="G56" s="73" t="s">
        <v>386</v>
      </c>
      <c r="H56" s="68"/>
      <c r="I56" s="73"/>
      <c r="J56" s="68"/>
    </row>
    <row r="57" spans="1:10" x14ac:dyDescent="0.25">
      <c r="A57" s="68"/>
      <c r="B57" s="68"/>
      <c r="C57" s="68" t="s">
        <v>325</v>
      </c>
      <c r="D57" s="68"/>
      <c r="E57" s="68" t="s">
        <v>327</v>
      </c>
      <c r="F57" s="68"/>
      <c r="G57" s="68" t="s">
        <v>328</v>
      </c>
      <c r="H57" s="68"/>
      <c r="I57" s="68" t="s">
        <v>333</v>
      </c>
      <c r="J57" s="68"/>
    </row>
    <row r="58" spans="1:10" ht="15.75" x14ac:dyDescent="0.25">
      <c r="A58" s="68"/>
      <c r="B58" s="68"/>
      <c r="C58" s="7" t="s">
        <v>255</v>
      </c>
      <c r="D58" s="39" t="s">
        <v>326</v>
      </c>
      <c r="E58" s="7" t="s">
        <v>255</v>
      </c>
      <c r="F58" s="39" t="s">
        <v>326</v>
      </c>
      <c r="G58" s="7" t="s">
        <v>255</v>
      </c>
      <c r="H58" s="39" t="s">
        <v>326</v>
      </c>
      <c r="I58" s="7" t="s">
        <v>333</v>
      </c>
      <c r="J58" s="7" t="s">
        <v>333</v>
      </c>
    </row>
    <row r="59" spans="1:10" ht="15.75" x14ac:dyDescent="0.25">
      <c r="A59" s="7" t="s">
        <v>330</v>
      </c>
      <c r="B59" s="7">
        <v>150</v>
      </c>
      <c r="C59" s="7" t="s">
        <v>333</v>
      </c>
      <c r="D59" s="7" t="s">
        <v>333</v>
      </c>
      <c r="E59" s="7" t="s">
        <v>333</v>
      </c>
      <c r="F59" s="7" t="s">
        <v>333</v>
      </c>
      <c r="G59" s="7" t="s">
        <v>333</v>
      </c>
      <c r="H59" s="7" t="s">
        <v>333</v>
      </c>
      <c r="I59" s="7" t="s">
        <v>333</v>
      </c>
      <c r="J59" s="7" t="s">
        <v>333</v>
      </c>
    </row>
    <row r="60" spans="1:10" ht="15.75" x14ac:dyDescent="0.25">
      <c r="A60" s="7" t="s">
        <v>335</v>
      </c>
      <c r="B60" s="7">
        <v>183</v>
      </c>
      <c r="C60" s="7" t="s">
        <v>333</v>
      </c>
      <c r="D60" s="7" t="s">
        <v>333</v>
      </c>
      <c r="E60" s="7" t="s">
        <v>333</v>
      </c>
      <c r="F60" s="7" t="s">
        <v>333</v>
      </c>
      <c r="G60" s="7" t="s">
        <v>333</v>
      </c>
      <c r="H60" s="7" t="s">
        <v>333</v>
      </c>
      <c r="I60" s="7" t="s">
        <v>333</v>
      </c>
      <c r="J60" s="7" t="s">
        <v>333</v>
      </c>
    </row>
    <row r="61" spans="1:10" ht="15.75" x14ac:dyDescent="0.25">
      <c r="A61" s="7" t="s">
        <v>339</v>
      </c>
      <c r="B61" s="7">
        <v>364</v>
      </c>
      <c r="C61" s="7" t="s">
        <v>333</v>
      </c>
      <c r="D61" s="7" t="s">
        <v>333</v>
      </c>
      <c r="E61" s="7" t="s">
        <v>333</v>
      </c>
      <c r="F61" s="7" t="s">
        <v>333</v>
      </c>
      <c r="G61" s="7" t="s">
        <v>333</v>
      </c>
      <c r="H61" s="7" t="s">
        <v>333</v>
      </c>
      <c r="I61" s="7" t="s">
        <v>333</v>
      </c>
      <c r="J61" s="7" t="s">
        <v>333</v>
      </c>
    </row>
    <row r="62" spans="1:10" ht="15.75" x14ac:dyDescent="0.25">
      <c r="A62" s="7" t="s">
        <v>340</v>
      </c>
      <c r="B62" s="7">
        <v>183</v>
      </c>
      <c r="C62" s="7" t="s">
        <v>333</v>
      </c>
      <c r="D62" s="7" t="s">
        <v>333</v>
      </c>
      <c r="E62" s="7" t="s">
        <v>333</v>
      </c>
      <c r="F62" s="7" t="s">
        <v>333</v>
      </c>
      <c r="G62" s="7" t="s">
        <v>333</v>
      </c>
      <c r="H62" s="7" t="s">
        <v>333</v>
      </c>
      <c r="I62" s="7" t="s">
        <v>333</v>
      </c>
      <c r="J62" s="7" t="s">
        <v>333</v>
      </c>
    </row>
    <row r="63" spans="1:10" ht="18.75" x14ac:dyDescent="0.25">
      <c r="A63" s="7" t="s">
        <v>343</v>
      </c>
      <c r="B63" s="7">
        <v>18</v>
      </c>
      <c r="C63" s="7" t="s">
        <v>333</v>
      </c>
      <c r="D63" s="7" t="s">
        <v>333</v>
      </c>
      <c r="E63" s="7" t="s">
        <v>333</v>
      </c>
      <c r="F63" s="7" t="s">
        <v>333</v>
      </c>
      <c r="G63" s="7" t="s">
        <v>333</v>
      </c>
      <c r="H63" s="7" t="s">
        <v>333</v>
      </c>
      <c r="I63" s="7" t="s">
        <v>333</v>
      </c>
      <c r="J63" s="7" t="s">
        <v>333</v>
      </c>
    </row>
    <row r="64" spans="1:10" ht="15.75" x14ac:dyDescent="0.25">
      <c r="A64" s="63" t="s">
        <v>348</v>
      </c>
      <c r="B64" s="63"/>
      <c r="C64" s="63"/>
      <c r="D64" s="63"/>
      <c r="E64" s="63"/>
      <c r="F64" s="63"/>
      <c r="G64" s="63"/>
      <c r="H64" s="63"/>
      <c r="I64" s="63"/>
      <c r="J64" s="63"/>
    </row>
    <row r="65" spans="1:10" ht="15.75" x14ac:dyDescent="0.25">
      <c r="A65" s="7" t="s">
        <v>349</v>
      </c>
      <c r="B65" s="7">
        <v>56</v>
      </c>
      <c r="C65" s="7" t="s">
        <v>333</v>
      </c>
      <c r="D65" s="7" t="s">
        <v>333</v>
      </c>
      <c r="E65" s="7" t="s">
        <v>333</v>
      </c>
      <c r="F65" s="7" t="s">
        <v>333</v>
      </c>
      <c r="G65" s="7" t="s">
        <v>333</v>
      </c>
      <c r="H65" s="7" t="s">
        <v>333</v>
      </c>
      <c r="I65" s="7" t="s">
        <v>333</v>
      </c>
      <c r="J65" s="7" t="s">
        <v>333</v>
      </c>
    </row>
    <row r="66" spans="1:10" ht="18.75" x14ac:dyDescent="0.25">
      <c r="A66" s="7" t="s">
        <v>343</v>
      </c>
      <c r="B66" s="7">
        <v>18</v>
      </c>
      <c r="C66" s="7" t="s">
        <v>333</v>
      </c>
      <c r="D66" s="7" t="s">
        <v>333</v>
      </c>
      <c r="E66" s="7" t="s">
        <v>333</v>
      </c>
      <c r="F66" s="7" t="s">
        <v>333</v>
      </c>
      <c r="G66" s="7" t="s">
        <v>333</v>
      </c>
      <c r="H66" s="7" t="s">
        <v>333</v>
      </c>
      <c r="I66" s="7" t="s">
        <v>333</v>
      </c>
      <c r="J66" s="7" t="s">
        <v>333</v>
      </c>
    </row>
    <row r="67" spans="1:10" ht="15.75" x14ac:dyDescent="0.25">
      <c r="A67" s="7" t="s">
        <v>354</v>
      </c>
      <c r="B67" s="7">
        <v>205</v>
      </c>
      <c r="C67" s="7" t="s">
        <v>333</v>
      </c>
      <c r="D67" s="7" t="s">
        <v>333</v>
      </c>
      <c r="E67" s="7" t="s">
        <v>333</v>
      </c>
      <c r="F67" s="7" t="s">
        <v>333</v>
      </c>
      <c r="G67" s="7" t="s">
        <v>333</v>
      </c>
      <c r="H67" s="7" t="s">
        <v>333</v>
      </c>
      <c r="I67" s="7" t="s">
        <v>333</v>
      </c>
      <c r="J67" s="7" t="s">
        <v>333</v>
      </c>
    </row>
    <row r="68" spans="1:10" ht="18.75" x14ac:dyDescent="0.25">
      <c r="A68" s="7" t="s">
        <v>355</v>
      </c>
      <c r="B68" s="7">
        <v>138</v>
      </c>
      <c r="C68" s="7" t="s">
        <v>333</v>
      </c>
      <c r="D68" s="7" t="s">
        <v>333</v>
      </c>
      <c r="E68" s="7" t="s">
        <v>333</v>
      </c>
      <c r="F68" s="7" t="s">
        <v>333</v>
      </c>
      <c r="G68" s="7" t="s">
        <v>333</v>
      </c>
      <c r="H68" s="7" t="s">
        <v>333</v>
      </c>
      <c r="I68" s="7" t="s">
        <v>333</v>
      </c>
      <c r="J68" s="7" t="s">
        <v>333</v>
      </c>
    </row>
    <row r="69" spans="1:10" ht="15.75" x14ac:dyDescent="0.25">
      <c r="A69" s="64" t="s">
        <v>356</v>
      </c>
      <c r="B69" s="65"/>
      <c r="C69" s="65"/>
      <c r="D69" s="65"/>
      <c r="E69" s="65"/>
      <c r="F69" s="65"/>
      <c r="G69" s="65"/>
      <c r="H69" s="65"/>
      <c r="I69" s="65"/>
      <c r="J69" s="66"/>
    </row>
    <row r="70" spans="1:10" ht="15.75" x14ac:dyDescent="0.25">
      <c r="A70" s="7" t="s">
        <v>357</v>
      </c>
      <c r="B70" s="7">
        <v>14</v>
      </c>
      <c r="C70" s="7" t="s">
        <v>333</v>
      </c>
      <c r="D70" s="7" t="s">
        <v>333</v>
      </c>
      <c r="E70" s="7" t="s">
        <v>333</v>
      </c>
      <c r="F70" s="7" t="s">
        <v>333</v>
      </c>
      <c r="G70" s="7" t="s">
        <v>333</v>
      </c>
      <c r="H70" s="7" t="s">
        <v>333</v>
      </c>
      <c r="I70" s="7" t="s">
        <v>333</v>
      </c>
      <c r="J70" s="7" t="s">
        <v>333</v>
      </c>
    </row>
    <row r="71" spans="1:10" ht="15.75" x14ac:dyDescent="0.25">
      <c r="A71" s="7" t="s">
        <v>360</v>
      </c>
      <c r="B71" s="7">
        <v>16</v>
      </c>
      <c r="C71" s="7" t="s">
        <v>333</v>
      </c>
      <c r="D71" s="7" t="s">
        <v>333</v>
      </c>
      <c r="E71" s="7" t="s">
        <v>333</v>
      </c>
      <c r="F71" s="7" t="s">
        <v>333</v>
      </c>
      <c r="G71" s="7" t="s">
        <v>333</v>
      </c>
      <c r="H71" s="7" t="s">
        <v>333</v>
      </c>
      <c r="I71" s="7" t="s">
        <v>333</v>
      </c>
      <c r="J71" s="7" t="s">
        <v>333</v>
      </c>
    </row>
    <row r="72" spans="1:10" ht="18.75" x14ac:dyDescent="0.25">
      <c r="A72" s="7" t="s">
        <v>363</v>
      </c>
      <c r="B72" s="7">
        <v>44</v>
      </c>
      <c r="C72" s="7" t="s">
        <v>333</v>
      </c>
      <c r="D72" s="7" t="s">
        <v>333</v>
      </c>
      <c r="E72" s="7" t="s">
        <v>333</v>
      </c>
      <c r="F72" s="7" t="s">
        <v>333</v>
      </c>
      <c r="G72" s="7" t="s">
        <v>333</v>
      </c>
      <c r="H72" s="7" t="s">
        <v>333</v>
      </c>
      <c r="I72" s="7" t="s">
        <v>333</v>
      </c>
      <c r="J72" s="7" t="s">
        <v>333</v>
      </c>
    </row>
    <row r="73" spans="1:10" ht="15.75" x14ac:dyDescent="0.25">
      <c r="A73" s="64" t="s">
        <v>366</v>
      </c>
      <c r="B73" s="66"/>
      <c r="C73" s="7" t="s">
        <v>333</v>
      </c>
      <c r="D73" s="7" t="s">
        <v>333</v>
      </c>
      <c r="E73" s="7" t="s">
        <v>333</v>
      </c>
      <c r="F73" s="7" t="s">
        <v>333</v>
      </c>
      <c r="G73" s="7" t="s">
        <v>333</v>
      </c>
      <c r="H73" s="7" t="s">
        <v>333</v>
      </c>
      <c r="I73" s="7" t="s">
        <v>333</v>
      </c>
      <c r="J73" s="7" t="s">
        <v>333</v>
      </c>
    </row>
  </sheetData>
  <mergeCells count="52">
    <mergeCell ref="A64:J64"/>
    <mergeCell ref="A69:J69"/>
    <mergeCell ref="A73:B73"/>
    <mergeCell ref="A46:J46"/>
    <mergeCell ref="A51:J51"/>
    <mergeCell ref="A55:B55"/>
    <mergeCell ref="A56:A58"/>
    <mergeCell ref="B56:B58"/>
    <mergeCell ref="C56:D56"/>
    <mergeCell ref="E56:F56"/>
    <mergeCell ref="G56:H56"/>
    <mergeCell ref="I56:J56"/>
    <mergeCell ref="C57:D57"/>
    <mergeCell ref="E57:F57"/>
    <mergeCell ref="G57:H57"/>
    <mergeCell ref="I57:J57"/>
    <mergeCell ref="I38:J38"/>
    <mergeCell ref="C39:D39"/>
    <mergeCell ref="E39:F39"/>
    <mergeCell ref="G39:H39"/>
    <mergeCell ref="I39:J39"/>
    <mergeCell ref="A38:A40"/>
    <mergeCell ref="B38:B40"/>
    <mergeCell ref="C38:D38"/>
    <mergeCell ref="E38:F38"/>
    <mergeCell ref="G38:H38"/>
    <mergeCell ref="B2:B4"/>
    <mergeCell ref="A2:A4"/>
    <mergeCell ref="A10:J10"/>
    <mergeCell ref="A15:J15"/>
    <mergeCell ref="C2:D2"/>
    <mergeCell ref="E2:F2"/>
    <mergeCell ref="G2:H2"/>
    <mergeCell ref="I2:J2"/>
    <mergeCell ref="C3:D3"/>
    <mergeCell ref="E3:F3"/>
    <mergeCell ref="G3:H3"/>
    <mergeCell ref="I3:J3"/>
    <mergeCell ref="A19:B19"/>
    <mergeCell ref="A20:A22"/>
    <mergeCell ref="B20:B22"/>
    <mergeCell ref="C20:D20"/>
    <mergeCell ref="E20:F20"/>
    <mergeCell ref="A28:J28"/>
    <mergeCell ref="A33:J33"/>
    <mergeCell ref="A37:B37"/>
    <mergeCell ref="G20:H20"/>
    <mergeCell ref="I20:J20"/>
    <mergeCell ref="C21:D21"/>
    <mergeCell ref="E21:F21"/>
    <mergeCell ref="G21:H21"/>
    <mergeCell ref="I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7DEF-6D96-40D6-B02F-02D0E7891C54}">
  <sheetPr>
    <tabColor theme="7"/>
  </sheetPr>
  <dimension ref="A2:C6"/>
  <sheetViews>
    <sheetView workbookViewId="0">
      <selection activeCell="E3" sqref="E3"/>
    </sheetView>
  </sheetViews>
  <sheetFormatPr defaultRowHeight="15" x14ac:dyDescent="0.25"/>
  <cols>
    <col min="1" max="1" width="39.28515625" customWidth="1"/>
    <col min="2" max="2" width="19.7109375" customWidth="1"/>
    <col min="3" max="3" width="19.42578125" customWidth="1"/>
  </cols>
  <sheetData>
    <row r="2" spans="1:3" ht="15.75" x14ac:dyDescent="0.25">
      <c r="A2" s="44" t="s">
        <v>222</v>
      </c>
      <c r="B2" s="45" t="s">
        <v>223</v>
      </c>
      <c r="C2" s="45"/>
    </row>
    <row r="3" spans="1:3" ht="78" customHeight="1" x14ac:dyDescent="0.25">
      <c r="A3" s="44"/>
      <c r="B3" s="13" t="s">
        <v>224</v>
      </c>
      <c r="C3" s="13" t="s">
        <v>225</v>
      </c>
    </row>
    <row r="4" spans="1:3" ht="15.75" x14ac:dyDescent="0.25">
      <c r="A4" s="31" t="s">
        <v>226</v>
      </c>
      <c r="B4" s="12" t="s">
        <v>227</v>
      </c>
      <c r="C4" s="12" t="s">
        <v>251</v>
      </c>
    </row>
    <row r="5" spans="1:3" ht="31.5" x14ac:dyDescent="0.25">
      <c r="A5" s="31" t="s">
        <v>228</v>
      </c>
      <c r="B5" s="12" t="s">
        <v>227</v>
      </c>
      <c r="C5" s="12" t="s">
        <v>229</v>
      </c>
    </row>
    <row r="6" spans="1:3" ht="50.25" x14ac:dyDescent="0.25">
      <c r="A6" s="31" t="s">
        <v>230</v>
      </c>
      <c r="B6" s="12" t="s">
        <v>227</v>
      </c>
      <c r="C6" s="12" t="s">
        <v>252</v>
      </c>
    </row>
  </sheetData>
  <mergeCells count="2">
    <mergeCell ref="A2:A3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06B-3BCB-4325-9DA2-73B36C08292E}">
  <sheetPr>
    <tabColor theme="7"/>
  </sheetPr>
  <dimension ref="A2:C8"/>
  <sheetViews>
    <sheetView workbookViewId="0">
      <selection activeCell="E13" sqref="E13"/>
    </sheetView>
  </sheetViews>
  <sheetFormatPr defaultRowHeight="15" x14ac:dyDescent="0.25"/>
  <cols>
    <col min="1" max="1" width="43.28515625" customWidth="1"/>
    <col min="2" max="2" width="34" customWidth="1"/>
    <col min="3" max="3" width="35.85546875" customWidth="1"/>
  </cols>
  <sheetData>
    <row r="2" spans="1:3" ht="47.25" x14ac:dyDescent="0.25">
      <c r="A2" s="10" t="s">
        <v>250</v>
      </c>
      <c r="B2" s="10" t="s">
        <v>231</v>
      </c>
      <c r="C2" s="10" t="s">
        <v>232</v>
      </c>
    </row>
    <row r="3" spans="1:3" ht="31.5" x14ac:dyDescent="0.25">
      <c r="A3" s="9" t="s">
        <v>226</v>
      </c>
      <c r="B3" s="9" t="s">
        <v>236</v>
      </c>
      <c r="C3" s="46" t="s">
        <v>235</v>
      </c>
    </row>
    <row r="4" spans="1:3" ht="15.75" x14ac:dyDescent="0.25">
      <c r="A4" s="9" t="s">
        <v>247</v>
      </c>
      <c r="B4" s="9" t="s">
        <v>254</v>
      </c>
      <c r="C4" s="47"/>
    </row>
    <row r="5" spans="1:3" ht="18.75" x14ac:dyDescent="0.25">
      <c r="A5" s="9" t="s">
        <v>248</v>
      </c>
      <c r="B5" s="9" t="s">
        <v>253</v>
      </c>
      <c r="C5" s="47"/>
    </row>
    <row r="6" spans="1:3" ht="15.75" x14ac:dyDescent="0.25">
      <c r="A6" s="9" t="s">
        <v>249</v>
      </c>
      <c r="B6" s="32"/>
      <c r="C6" s="47"/>
    </row>
    <row r="7" spans="1:3" ht="15.75" x14ac:dyDescent="0.25">
      <c r="A7" s="9" t="s">
        <v>234</v>
      </c>
      <c r="B7" s="9">
        <v>1.37</v>
      </c>
      <c r="C7" s="47"/>
    </row>
    <row r="8" spans="1:3" ht="15.75" x14ac:dyDescent="0.25">
      <c r="A8" s="9" t="s">
        <v>233</v>
      </c>
      <c r="B8" s="9">
        <v>1.02</v>
      </c>
      <c r="C8" s="48"/>
    </row>
  </sheetData>
  <mergeCells count="1">
    <mergeCell ref="C3:C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E9F-1480-4B37-B923-5991B5EC47BD}">
  <sheetPr>
    <tabColor theme="7"/>
  </sheetPr>
  <dimension ref="A2:B6"/>
  <sheetViews>
    <sheetView workbookViewId="0">
      <selection activeCell="B1" sqref="A1:B1"/>
    </sheetView>
  </sheetViews>
  <sheetFormatPr defaultRowHeight="15" x14ac:dyDescent="0.25"/>
  <cols>
    <col min="1" max="1" width="36.85546875" customWidth="1"/>
    <col min="2" max="2" width="51.28515625" customWidth="1"/>
  </cols>
  <sheetData>
    <row r="2" spans="1:2" ht="31.5" x14ac:dyDescent="0.25">
      <c r="A2" s="4" t="s">
        <v>237</v>
      </c>
      <c r="B2" s="33" t="s">
        <v>246</v>
      </c>
    </row>
    <row r="3" spans="1:2" ht="63" x14ac:dyDescent="0.25">
      <c r="A3" s="31" t="s">
        <v>238</v>
      </c>
      <c r="B3" s="31" t="s">
        <v>239</v>
      </c>
    </row>
    <row r="4" spans="1:2" ht="63" x14ac:dyDescent="0.25">
      <c r="A4" s="31" t="s">
        <v>240</v>
      </c>
      <c r="B4" s="31" t="s">
        <v>241</v>
      </c>
    </row>
    <row r="5" spans="1:2" ht="63" x14ac:dyDescent="0.25">
      <c r="A5" s="31" t="s">
        <v>242</v>
      </c>
      <c r="B5" s="31" t="s">
        <v>243</v>
      </c>
    </row>
    <row r="6" spans="1:2" ht="63" x14ac:dyDescent="0.25">
      <c r="A6" s="31" t="s">
        <v>244</v>
      </c>
      <c r="B6" s="31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3-59AC-443A-AD7C-BAA5D8A12E43}">
  <sheetPr>
    <tabColor theme="9"/>
  </sheetPr>
  <dimension ref="A2:C16"/>
  <sheetViews>
    <sheetView workbookViewId="0">
      <selection activeCell="C1" sqref="A1:C1"/>
    </sheetView>
  </sheetViews>
  <sheetFormatPr defaultRowHeight="15" x14ac:dyDescent="0.25"/>
  <cols>
    <col min="1" max="1" width="40" bestFit="1" customWidth="1"/>
    <col min="2" max="2" width="49.42578125" bestFit="1" customWidth="1"/>
    <col min="3" max="3" width="23.85546875" bestFit="1" customWidth="1"/>
  </cols>
  <sheetData>
    <row r="2" spans="1:3" ht="28.5" customHeight="1" x14ac:dyDescent="0.25">
      <c r="A2" s="4" t="s">
        <v>34</v>
      </c>
      <c r="B2" s="5" t="s">
        <v>35</v>
      </c>
      <c r="C2" s="4" t="s">
        <v>36</v>
      </c>
    </row>
    <row r="3" spans="1:3" ht="15.75" customHeight="1" x14ac:dyDescent="0.25">
      <c r="A3" s="7" t="s">
        <v>37</v>
      </c>
      <c r="B3" s="7" t="s">
        <v>38</v>
      </c>
      <c r="C3" s="7" t="s">
        <v>39</v>
      </c>
    </row>
    <row r="4" spans="1:3" ht="15.75" x14ac:dyDescent="0.25">
      <c r="A4" s="7" t="s">
        <v>40</v>
      </c>
      <c r="B4" s="7" t="s">
        <v>41</v>
      </c>
      <c r="C4" s="7" t="str">
        <f>'1'!D17&amp;"÷"&amp;'1'!E17</f>
        <v>0.03166÷0.0325</v>
      </c>
    </row>
    <row r="5" spans="1:3" ht="31.5" customHeight="1" x14ac:dyDescent="0.25">
      <c r="A5" s="7" t="s">
        <v>42</v>
      </c>
      <c r="B5" s="7" t="s">
        <v>41</v>
      </c>
      <c r="C5" s="7" t="s">
        <v>43</v>
      </c>
    </row>
    <row r="6" spans="1:3" ht="15.75" x14ac:dyDescent="0.25">
      <c r="A6" s="7" t="s">
        <v>44</v>
      </c>
      <c r="B6" s="7" t="s">
        <v>45</v>
      </c>
      <c r="C6" s="7" t="str">
        <f>'1'!D18&amp;"÷"&amp;'1'!E18</f>
        <v>0.114÷0.116</v>
      </c>
    </row>
    <row r="7" spans="1:3" ht="18.75" x14ac:dyDescent="0.25">
      <c r="A7" s="7" t="s">
        <v>46</v>
      </c>
      <c r="B7" s="7" t="s">
        <v>47</v>
      </c>
      <c r="C7" s="7" t="s">
        <v>48</v>
      </c>
    </row>
    <row r="8" spans="1:3" ht="15.75" x14ac:dyDescent="0.25">
      <c r="A8" s="7" t="s">
        <v>49</v>
      </c>
      <c r="B8" s="7" t="s">
        <v>50</v>
      </c>
      <c r="C8" s="7">
        <v>41</v>
      </c>
    </row>
    <row r="9" spans="1:3" ht="15.75" x14ac:dyDescent="0.25">
      <c r="A9" s="49" t="s">
        <v>181</v>
      </c>
      <c r="B9" s="50"/>
      <c r="C9" s="51"/>
    </row>
    <row r="10" spans="1:3" ht="15.75" x14ac:dyDescent="0.25">
      <c r="A10" s="7" t="s">
        <v>52</v>
      </c>
      <c r="B10" s="52" t="s">
        <v>51</v>
      </c>
      <c r="C10" s="7" t="str">
        <f>'1'!D9&amp;"÷"&amp;'1'!E9</f>
        <v>142÷143</v>
      </c>
    </row>
    <row r="11" spans="1:3" ht="15.75" x14ac:dyDescent="0.25">
      <c r="A11" s="7" t="s">
        <v>53</v>
      </c>
      <c r="B11" s="53"/>
      <c r="C11" s="7" t="str">
        <f>'1'!D10&amp;"÷"&amp;'1'!E10</f>
        <v>157÷158</v>
      </c>
    </row>
    <row r="12" spans="1:3" ht="15.75" x14ac:dyDescent="0.25">
      <c r="A12" s="7" t="s">
        <v>54</v>
      </c>
      <c r="B12" s="53"/>
      <c r="C12" s="7" t="str">
        <f>'1'!D11&amp;"÷"&amp;'1'!E11</f>
        <v>181.5÷182</v>
      </c>
    </row>
    <row r="13" spans="1:3" ht="15.75" x14ac:dyDescent="0.25">
      <c r="A13" s="7" t="s">
        <v>55</v>
      </c>
      <c r="B13" s="53"/>
      <c r="C13" s="7" t="str">
        <f>'1'!D12&amp;"÷"&amp;'1'!E12</f>
        <v>213÷214.5</v>
      </c>
    </row>
    <row r="14" spans="1:3" ht="15.75" x14ac:dyDescent="0.25">
      <c r="A14" s="7" t="s">
        <v>56</v>
      </c>
      <c r="B14" s="53"/>
      <c r="C14" s="7" t="str">
        <f>'1'!D13&amp;"÷"&amp;'1'!E13</f>
        <v>228÷231</v>
      </c>
    </row>
    <row r="15" spans="1:3" ht="15.75" x14ac:dyDescent="0.25">
      <c r="A15" s="7" t="s">
        <v>57</v>
      </c>
      <c r="B15" s="53"/>
      <c r="C15" s="7" t="str">
        <f>'1'!D14&amp;"÷"&amp;'1'!E14</f>
        <v>0.5÷1</v>
      </c>
    </row>
    <row r="16" spans="1:3" ht="15.75" x14ac:dyDescent="0.25">
      <c r="A16" s="7" t="s">
        <v>58</v>
      </c>
      <c r="B16" s="54"/>
      <c r="C16" s="7">
        <f>'1'!E15</f>
        <v>0.5</v>
      </c>
    </row>
  </sheetData>
  <mergeCells count="2">
    <mergeCell ref="A9:C9"/>
    <mergeCell ref="B10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E48F-CE60-4C4D-8DF8-D3D2206AD93A}">
  <sheetPr>
    <tabColor theme="9"/>
  </sheetPr>
  <dimension ref="A2:C7"/>
  <sheetViews>
    <sheetView workbookViewId="0">
      <selection activeCell="C1" sqref="A1:C1"/>
    </sheetView>
  </sheetViews>
  <sheetFormatPr defaultRowHeight="15" x14ac:dyDescent="0.25"/>
  <cols>
    <col min="1" max="1" width="36" bestFit="1" customWidth="1"/>
    <col min="2" max="2" width="21.85546875" bestFit="1" customWidth="1"/>
    <col min="3" max="3" width="23.42578125" bestFit="1" customWidth="1"/>
  </cols>
  <sheetData>
    <row r="2" spans="1:3" ht="15.75" x14ac:dyDescent="0.25">
      <c r="A2" s="8" t="s">
        <v>5</v>
      </c>
      <c r="B2" s="8" t="s">
        <v>6</v>
      </c>
      <c r="C2" s="8" t="s">
        <v>59</v>
      </c>
    </row>
    <row r="3" spans="1:3" ht="15.75" x14ac:dyDescent="0.25">
      <c r="A3" s="9" t="s">
        <v>10</v>
      </c>
      <c r="B3" s="9" t="s">
        <v>14</v>
      </c>
      <c r="C3" s="9" t="str">
        <f>'1'!C29&amp;"÷"&amp;'1'!C26</f>
        <v>27÷40</v>
      </c>
    </row>
    <row r="4" spans="1:3" ht="15.75" x14ac:dyDescent="0.25">
      <c r="A4" s="9" t="s">
        <v>60</v>
      </c>
      <c r="B4" s="9" t="s">
        <v>15</v>
      </c>
      <c r="C4" s="9" t="str">
        <f>'1'!C30&amp;"÷"&amp;'1'!C27</f>
        <v>0.7÷0.8</v>
      </c>
    </row>
    <row r="5" spans="1:3" ht="15.75" x14ac:dyDescent="0.25">
      <c r="A5" s="9" t="s">
        <v>61</v>
      </c>
      <c r="B5" s="9" t="s">
        <v>62</v>
      </c>
      <c r="C5" s="9" t="str">
        <f>'1'!D20&amp;"÷"&amp;'1'!D21</f>
        <v>25÷45</v>
      </c>
    </row>
    <row r="6" spans="1:3" ht="18.75" x14ac:dyDescent="0.25">
      <c r="A6" s="7" t="s">
        <v>63</v>
      </c>
      <c r="B6" s="9" t="s">
        <v>64</v>
      </c>
      <c r="C6" s="9">
        <v>785</v>
      </c>
    </row>
    <row r="7" spans="1:3" ht="18.75" x14ac:dyDescent="0.25">
      <c r="A7" s="7" t="s">
        <v>65</v>
      </c>
      <c r="B7" s="9" t="s">
        <v>66</v>
      </c>
      <c r="C7" s="38" t="str">
        <f>TEXT('1'!H20,"0.00")&amp;"÷"&amp;TEXT('1'!H21,"0.00")</f>
        <v>31.85÷57.32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2364-9B0A-454F-B106-11FF782D6971}">
  <sheetPr>
    <tabColor theme="9"/>
  </sheetPr>
  <dimension ref="A2:B10"/>
  <sheetViews>
    <sheetView workbookViewId="0">
      <selection activeCell="B1" sqref="A1:B1"/>
    </sheetView>
  </sheetViews>
  <sheetFormatPr defaultRowHeight="15" x14ac:dyDescent="0.25"/>
  <cols>
    <col min="1" max="1" width="25.5703125" bestFit="1" customWidth="1"/>
    <col min="2" max="2" width="126.5703125" customWidth="1"/>
  </cols>
  <sheetData>
    <row r="2" spans="1:2" ht="15.75" x14ac:dyDescent="0.25">
      <c r="A2" s="8" t="s">
        <v>67</v>
      </c>
      <c r="B2" s="8" t="s">
        <v>59</v>
      </c>
    </row>
    <row r="3" spans="1:2" ht="126" x14ac:dyDescent="0.25">
      <c r="A3" s="7" t="s">
        <v>68</v>
      </c>
      <c r="B3" s="9" t="s">
        <v>82</v>
      </c>
    </row>
    <row r="4" spans="1:2" ht="18.75" x14ac:dyDescent="0.25">
      <c r="A4" s="7" t="s">
        <v>69</v>
      </c>
      <c r="B4" s="7" t="s">
        <v>70</v>
      </c>
    </row>
    <row r="5" spans="1:2" ht="15.75" x14ac:dyDescent="0.25">
      <c r="A5" s="7" t="s">
        <v>71</v>
      </c>
      <c r="B5" s="7" t="s">
        <v>72</v>
      </c>
    </row>
    <row r="6" spans="1:2" ht="18.75" x14ac:dyDescent="0.25">
      <c r="A6" s="7" t="s">
        <v>73</v>
      </c>
      <c r="B6" s="7" t="s">
        <v>74</v>
      </c>
    </row>
    <row r="7" spans="1:2" ht="15.75" x14ac:dyDescent="0.25">
      <c r="A7" s="7" t="s">
        <v>75</v>
      </c>
      <c r="B7" s="7" t="s">
        <v>76</v>
      </c>
    </row>
    <row r="8" spans="1:2" ht="15.75" x14ac:dyDescent="0.25">
      <c r="A8" s="7" t="s">
        <v>77</v>
      </c>
      <c r="B8" s="7" t="s">
        <v>76</v>
      </c>
    </row>
    <row r="9" spans="1:2" ht="15.75" x14ac:dyDescent="0.25">
      <c r="A9" s="7" t="s">
        <v>78</v>
      </c>
      <c r="B9" s="7" t="s">
        <v>79</v>
      </c>
    </row>
    <row r="10" spans="1:2" ht="15.75" x14ac:dyDescent="0.25">
      <c r="A10" s="7" t="s">
        <v>80</v>
      </c>
      <c r="B10" s="7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2A5F-B761-4225-9F92-D5BB3FE9B026}">
  <sheetPr>
    <tabColor theme="9"/>
  </sheetPr>
  <dimension ref="A2:B9"/>
  <sheetViews>
    <sheetView workbookViewId="0">
      <selection activeCell="B1" sqref="A1:B1"/>
    </sheetView>
  </sheetViews>
  <sheetFormatPr defaultRowHeight="15" x14ac:dyDescent="0.25"/>
  <cols>
    <col min="1" max="1" width="30.5703125" bestFit="1" customWidth="1"/>
    <col min="2" max="2" width="31.5703125" bestFit="1" customWidth="1"/>
  </cols>
  <sheetData>
    <row r="2" spans="1:2" ht="15.75" x14ac:dyDescent="0.25">
      <c r="A2" s="8" t="s">
        <v>5</v>
      </c>
      <c r="B2" s="8" t="s">
        <v>83</v>
      </c>
    </row>
    <row r="3" spans="1:2" ht="15.75" x14ac:dyDescent="0.25">
      <c r="A3" s="7" t="s">
        <v>84</v>
      </c>
      <c r="B3" s="7" t="s">
        <v>85</v>
      </c>
    </row>
    <row r="4" spans="1:2" ht="15.75" x14ac:dyDescent="0.25">
      <c r="A4" s="7" t="s">
        <v>86</v>
      </c>
      <c r="B4" s="7" t="s">
        <v>87</v>
      </c>
    </row>
    <row r="5" spans="1:2" ht="18.75" x14ac:dyDescent="0.25">
      <c r="A5" s="7" t="s">
        <v>88</v>
      </c>
      <c r="B5" s="7" t="s">
        <v>89</v>
      </c>
    </row>
    <row r="6" spans="1:2" ht="15.75" x14ac:dyDescent="0.25">
      <c r="A6" s="7" t="s">
        <v>90</v>
      </c>
      <c r="B6" s="7" t="s">
        <v>91</v>
      </c>
    </row>
    <row r="7" spans="1:2" ht="15.75" x14ac:dyDescent="0.25">
      <c r="A7" s="7" t="s">
        <v>92</v>
      </c>
      <c r="B7" s="7" t="s">
        <v>93</v>
      </c>
    </row>
    <row r="8" spans="1:2" ht="18.75" x14ac:dyDescent="0.25">
      <c r="A8" s="7" t="s">
        <v>94</v>
      </c>
      <c r="B8" s="7" t="s">
        <v>95</v>
      </c>
    </row>
    <row r="9" spans="1:2" ht="15.75" x14ac:dyDescent="0.25">
      <c r="A9" s="7" t="s">
        <v>96</v>
      </c>
      <c r="B9" s="7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D03A-A193-4627-85D8-FDBA9261323C}">
  <sheetPr>
    <tabColor theme="9"/>
  </sheetPr>
  <dimension ref="A2:F36"/>
  <sheetViews>
    <sheetView workbookViewId="0">
      <selection activeCell="D13" sqref="D13"/>
    </sheetView>
  </sheetViews>
  <sheetFormatPr defaultRowHeight="15" x14ac:dyDescent="0.25"/>
  <cols>
    <col min="1" max="1" width="32.42578125" customWidth="1"/>
    <col min="2" max="2" width="41.28515625" customWidth="1"/>
    <col min="3" max="3" width="26.5703125" customWidth="1"/>
    <col min="4" max="4" width="24.5703125" customWidth="1"/>
    <col min="5" max="5" width="28.5703125" customWidth="1"/>
    <col min="6" max="6" width="39.28515625" customWidth="1"/>
  </cols>
  <sheetData>
    <row r="2" spans="1:6" ht="47.25" x14ac:dyDescent="0.25">
      <c r="A2" s="10" t="s">
        <v>149</v>
      </c>
      <c r="B2" s="10" t="s">
        <v>150</v>
      </c>
      <c r="C2" s="10" t="s">
        <v>151</v>
      </c>
      <c r="D2" s="10" t="s">
        <v>98</v>
      </c>
      <c r="E2" s="10" t="s">
        <v>152</v>
      </c>
      <c r="F2" s="10" t="s">
        <v>99</v>
      </c>
    </row>
    <row r="3" spans="1:6" ht="15.75" x14ac:dyDescent="0.25">
      <c r="A3" s="45" t="s">
        <v>100</v>
      </c>
      <c r="B3" s="45"/>
      <c r="C3" s="45"/>
      <c r="D3" s="45"/>
      <c r="E3" s="45"/>
      <c r="F3" s="45"/>
    </row>
    <row r="4" spans="1:6" ht="15.75" x14ac:dyDescent="0.25">
      <c r="A4" s="9" t="s">
        <v>101</v>
      </c>
      <c r="B4" s="9" t="s">
        <v>154</v>
      </c>
      <c r="C4" s="9" t="s">
        <v>108</v>
      </c>
      <c r="D4" s="58" t="s">
        <v>109</v>
      </c>
      <c r="E4" s="58" t="s">
        <v>153</v>
      </c>
      <c r="F4" s="58" t="s">
        <v>110</v>
      </c>
    </row>
    <row r="5" spans="1:6" ht="31.5" x14ac:dyDescent="0.25">
      <c r="A5" s="9" t="s">
        <v>102</v>
      </c>
      <c r="B5" s="9" t="s">
        <v>105</v>
      </c>
      <c r="C5" s="9" t="s">
        <v>155</v>
      </c>
      <c r="D5" s="58"/>
      <c r="E5" s="58"/>
      <c r="F5" s="58"/>
    </row>
    <row r="6" spans="1:6" ht="70.5" customHeight="1" x14ac:dyDescent="0.25">
      <c r="A6" s="9" t="s">
        <v>103</v>
      </c>
      <c r="B6" s="9" t="s">
        <v>106</v>
      </c>
      <c r="C6" s="9">
        <v>37</v>
      </c>
      <c r="D6" s="58"/>
      <c r="E6" s="58"/>
      <c r="F6" s="58"/>
    </row>
    <row r="7" spans="1:6" ht="15.75" customHeight="1" x14ac:dyDescent="0.25">
      <c r="A7" s="9" t="s">
        <v>104</v>
      </c>
      <c r="B7" s="9" t="s">
        <v>107</v>
      </c>
      <c r="C7" s="9">
        <v>0.86</v>
      </c>
      <c r="D7" s="58"/>
      <c r="E7" s="58"/>
      <c r="F7" s="58"/>
    </row>
    <row r="8" spans="1:6" ht="15.75" x14ac:dyDescent="0.25">
      <c r="A8" s="45" t="s">
        <v>111</v>
      </c>
      <c r="B8" s="45"/>
      <c r="C8" s="45"/>
      <c r="D8" s="45"/>
      <c r="E8" s="45"/>
      <c r="F8" s="45"/>
    </row>
    <row r="9" spans="1:6" ht="94.5" x14ac:dyDescent="0.25">
      <c r="A9" s="9" t="s">
        <v>156</v>
      </c>
      <c r="B9" s="9" t="s">
        <v>113</v>
      </c>
      <c r="C9" s="9">
        <v>95</v>
      </c>
      <c r="D9" s="11" t="s">
        <v>114</v>
      </c>
      <c r="E9" s="11" t="s">
        <v>158</v>
      </c>
      <c r="F9" s="11" t="s">
        <v>116</v>
      </c>
    </row>
    <row r="10" spans="1:6" ht="15.75" x14ac:dyDescent="0.25">
      <c r="A10" s="55" t="s">
        <v>112</v>
      </c>
      <c r="B10" s="56"/>
      <c r="C10" s="56"/>
      <c r="D10" s="56"/>
      <c r="E10" s="56"/>
      <c r="F10" s="57"/>
    </row>
    <row r="11" spans="1:6" ht="15.75" customHeight="1" x14ac:dyDescent="0.25">
      <c r="A11" s="9" t="s">
        <v>157</v>
      </c>
      <c r="B11" s="9" t="s">
        <v>113</v>
      </c>
      <c r="C11" s="9">
        <v>84.5</v>
      </c>
      <c r="D11" s="11" t="s">
        <v>115</v>
      </c>
      <c r="E11" s="11" t="str">
        <f>E9</f>
        <v>«ТК-ТОПАЗ», Московской обл., г. Старая Купавна, e-mail: tk-topaz @mail.ru</v>
      </c>
      <c r="F11" s="11" t="str">
        <f>F9</f>
        <v>Поставляется в стальных или картонных барабанах с полиэтиленовыми вкладышами, хранится в упакованном виде в складских не отапливаемых помещениях.</v>
      </c>
    </row>
    <row r="12" spans="1:6" ht="15.75" x14ac:dyDescent="0.25">
      <c r="A12" s="55" t="s">
        <v>117</v>
      </c>
      <c r="B12" s="56"/>
      <c r="C12" s="56"/>
      <c r="D12" s="56"/>
      <c r="E12" s="56"/>
      <c r="F12" s="56"/>
    </row>
    <row r="13" spans="1:6" ht="31.5" customHeight="1" x14ac:dyDescent="0.25">
      <c r="A13" s="9" t="s">
        <v>166</v>
      </c>
      <c r="B13" s="9" t="s">
        <v>118</v>
      </c>
      <c r="C13" s="9">
        <v>3</v>
      </c>
      <c r="D13" s="11" t="s">
        <v>119</v>
      </c>
      <c r="E13" s="11" t="s">
        <v>120</v>
      </c>
      <c r="F13" s="46" t="s">
        <v>121</v>
      </c>
    </row>
    <row r="14" spans="1:6" ht="38.25" customHeight="1" x14ac:dyDescent="0.25">
      <c r="A14" s="46" t="s">
        <v>122</v>
      </c>
      <c r="B14" s="9" t="s">
        <v>123</v>
      </c>
      <c r="C14" s="9" t="s">
        <v>125</v>
      </c>
      <c r="D14" s="59" t="s">
        <v>127</v>
      </c>
      <c r="E14" s="46" t="s">
        <v>160</v>
      </c>
      <c r="F14" s="47"/>
    </row>
    <row r="15" spans="1:6" ht="15.75" customHeight="1" x14ac:dyDescent="0.25">
      <c r="A15" s="48"/>
      <c r="B15" s="9" t="s">
        <v>124</v>
      </c>
      <c r="C15" s="9">
        <v>0.65</v>
      </c>
      <c r="D15" s="60"/>
      <c r="E15" s="48"/>
      <c r="F15" s="48"/>
    </row>
    <row r="16" spans="1:6" ht="15.75" x14ac:dyDescent="0.25">
      <c r="A16" s="55" t="s">
        <v>126</v>
      </c>
      <c r="B16" s="56"/>
      <c r="C16" s="56"/>
      <c r="D16" s="56"/>
      <c r="E16" s="56"/>
      <c r="F16" s="57"/>
    </row>
    <row r="17" spans="1:6" ht="15.75" customHeight="1" x14ac:dyDescent="0.25">
      <c r="A17" s="9" t="s">
        <v>159</v>
      </c>
      <c r="B17" s="9" t="s">
        <v>113</v>
      </c>
      <c r="C17" s="9">
        <v>46</v>
      </c>
      <c r="D17" s="11" t="str">
        <f>D14</f>
        <v>СТО</v>
      </c>
      <c r="E17" s="9" t="s">
        <v>128</v>
      </c>
      <c r="F17" s="9" t="s">
        <v>129</v>
      </c>
    </row>
    <row r="18" spans="1:6" ht="15.75" x14ac:dyDescent="0.25">
      <c r="A18" s="55" t="s">
        <v>130</v>
      </c>
      <c r="B18" s="56"/>
      <c r="C18" s="56"/>
      <c r="D18" s="56"/>
      <c r="E18" s="56"/>
      <c r="F18" s="56"/>
    </row>
    <row r="19" spans="1:6" ht="34.5" x14ac:dyDescent="0.25">
      <c r="A19" s="9" t="s">
        <v>131</v>
      </c>
      <c r="B19" s="46" t="s">
        <v>113</v>
      </c>
      <c r="C19" s="9">
        <v>95</v>
      </c>
      <c r="D19" s="52" t="s">
        <v>138</v>
      </c>
      <c r="E19" s="46" t="s">
        <v>161</v>
      </c>
      <c r="F19" s="46" t="s">
        <v>121</v>
      </c>
    </row>
    <row r="20" spans="1:6" ht="31.5" x14ac:dyDescent="0.25">
      <c r="A20" s="9" t="s">
        <v>132</v>
      </c>
      <c r="B20" s="47"/>
      <c r="C20" s="9">
        <v>2</v>
      </c>
      <c r="D20" s="53"/>
      <c r="E20" s="47"/>
      <c r="F20" s="47"/>
    </row>
    <row r="21" spans="1:6" ht="34.5" x14ac:dyDescent="0.25">
      <c r="A21" s="9" t="s">
        <v>133</v>
      </c>
      <c r="B21" s="47"/>
      <c r="C21" s="9">
        <v>0.5</v>
      </c>
      <c r="D21" s="53"/>
      <c r="E21" s="47"/>
      <c r="F21" s="47"/>
    </row>
    <row r="22" spans="1:6" ht="31.5" x14ac:dyDescent="0.25">
      <c r="A22" s="9" t="s">
        <v>134</v>
      </c>
      <c r="B22" s="47"/>
      <c r="C22" s="9">
        <v>0.1</v>
      </c>
      <c r="D22" s="53"/>
      <c r="E22" s="47"/>
      <c r="F22" s="47"/>
    </row>
    <row r="23" spans="1:6" ht="31.5" x14ac:dyDescent="0.25">
      <c r="A23" s="9" t="s">
        <v>135</v>
      </c>
      <c r="B23" s="47"/>
      <c r="C23" s="9">
        <v>0.1</v>
      </c>
      <c r="D23" s="53"/>
      <c r="E23" s="47"/>
      <c r="F23" s="47"/>
    </row>
    <row r="24" spans="1:6" ht="31.5" x14ac:dyDescent="0.25">
      <c r="A24" s="9" t="s">
        <v>136</v>
      </c>
      <c r="B24" s="47"/>
      <c r="C24" s="9">
        <v>0.1</v>
      </c>
      <c r="D24" s="53"/>
      <c r="E24" s="47"/>
      <c r="F24" s="47"/>
    </row>
    <row r="25" spans="1:6" ht="15.75" customHeight="1" x14ac:dyDescent="0.25">
      <c r="A25" s="9" t="s">
        <v>137</v>
      </c>
      <c r="B25" s="48"/>
      <c r="C25" s="9">
        <v>0.2</v>
      </c>
      <c r="D25" s="54"/>
      <c r="E25" s="48"/>
      <c r="F25" s="48"/>
    </row>
    <row r="26" spans="1:6" ht="15.75" x14ac:dyDescent="0.25">
      <c r="A26" s="55" t="s">
        <v>164</v>
      </c>
      <c r="B26" s="56"/>
      <c r="C26" s="56"/>
      <c r="D26" s="56"/>
      <c r="E26" s="56"/>
      <c r="F26" s="56"/>
    </row>
    <row r="27" spans="1:6" ht="15.75" customHeight="1" x14ac:dyDescent="0.25">
      <c r="A27" s="9" t="s">
        <v>163</v>
      </c>
      <c r="B27" s="9" t="s">
        <v>15</v>
      </c>
      <c r="C27" s="9">
        <f>'1'!B122</f>
        <v>0.6</v>
      </c>
      <c r="D27" s="11" t="s">
        <v>162</v>
      </c>
      <c r="E27" s="6" t="s">
        <v>139</v>
      </c>
      <c r="F27" s="6" t="s">
        <v>140</v>
      </c>
    </row>
    <row r="28" spans="1:6" ht="31.5" customHeight="1" x14ac:dyDescent="0.25">
      <c r="A28" s="55" t="s">
        <v>141</v>
      </c>
      <c r="B28" s="56"/>
      <c r="C28" s="56"/>
      <c r="D28" s="56"/>
      <c r="E28" s="56"/>
      <c r="F28" s="56"/>
    </row>
    <row r="29" spans="1:6" ht="18.75" x14ac:dyDescent="0.25">
      <c r="A29" s="9" t="s">
        <v>167</v>
      </c>
      <c r="B29" s="9" t="s">
        <v>142</v>
      </c>
      <c r="C29" s="9">
        <v>99.95</v>
      </c>
      <c r="D29" s="46" t="s">
        <v>165</v>
      </c>
      <c r="E29" s="46" t="s">
        <v>128</v>
      </c>
      <c r="F29" s="46" t="s">
        <v>140</v>
      </c>
    </row>
    <row r="30" spans="1:6" ht="15.75" customHeight="1" x14ac:dyDescent="0.25">
      <c r="A30" s="9" t="s">
        <v>168</v>
      </c>
      <c r="B30" s="9" t="s">
        <v>142</v>
      </c>
      <c r="C30" s="9">
        <v>0.05</v>
      </c>
      <c r="D30" s="48"/>
      <c r="E30" s="48"/>
      <c r="F30" s="48"/>
    </row>
    <row r="31" spans="1:6" ht="63" customHeight="1" x14ac:dyDescent="0.25">
      <c r="A31" s="55" t="s">
        <v>143</v>
      </c>
      <c r="B31" s="56"/>
      <c r="C31" s="56"/>
      <c r="D31" s="56"/>
      <c r="E31" s="56"/>
      <c r="F31" s="56"/>
    </row>
    <row r="32" spans="1:6" ht="15.75" x14ac:dyDescent="0.25">
      <c r="A32" s="9" t="s">
        <v>169</v>
      </c>
      <c r="B32" s="9" t="s">
        <v>14</v>
      </c>
      <c r="C32" s="9">
        <f>'1'!C79</f>
        <v>40</v>
      </c>
      <c r="D32" s="46" t="s">
        <v>147</v>
      </c>
      <c r="E32" s="46" t="s">
        <v>128</v>
      </c>
      <c r="F32" s="46" t="s">
        <v>148</v>
      </c>
    </row>
    <row r="33" spans="1:6" ht="31.5" x14ac:dyDescent="0.25">
      <c r="A33" s="9" t="s">
        <v>170</v>
      </c>
      <c r="B33" s="9" t="s">
        <v>144</v>
      </c>
      <c r="C33" s="9">
        <v>15</v>
      </c>
      <c r="D33" s="47"/>
      <c r="E33" s="47"/>
      <c r="F33" s="47"/>
    </row>
    <row r="34" spans="1:6" ht="15.75" x14ac:dyDescent="0.25">
      <c r="A34" s="9" t="s">
        <v>171</v>
      </c>
      <c r="B34" s="9" t="s">
        <v>144</v>
      </c>
      <c r="C34" s="9">
        <v>50</v>
      </c>
      <c r="D34" s="47"/>
      <c r="E34" s="47"/>
      <c r="F34" s="47"/>
    </row>
    <row r="35" spans="1:6" ht="31.5" x14ac:dyDescent="0.25">
      <c r="A35" s="9" t="s">
        <v>172</v>
      </c>
      <c r="B35" s="9" t="s">
        <v>145</v>
      </c>
      <c r="C35" s="9">
        <v>7</v>
      </c>
      <c r="D35" s="47"/>
      <c r="E35" s="47"/>
      <c r="F35" s="47"/>
    </row>
    <row r="36" spans="1:6" ht="15.75" x14ac:dyDescent="0.25">
      <c r="A36" s="9" t="s">
        <v>173</v>
      </c>
      <c r="B36" s="9" t="s">
        <v>146</v>
      </c>
      <c r="C36" s="9">
        <v>4</v>
      </c>
      <c r="D36" s="48"/>
      <c r="E36" s="48"/>
      <c r="F36" s="48"/>
    </row>
  </sheetData>
  <mergeCells count="26">
    <mergeCell ref="A3:F3"/>
    <mergeCell ref="D4:D7"/>
    <mergeCell ref="E4:E7"/>
    <mergeCell ref="F4:F7"/>
    <mergeCell ref="A31:F31"/>
    <mergeCell ref="E19:E25"/>
    <mergeCell ref="F19:F25"/>
    <mergeCell ref="A8:F8"/>
    <mergeCell ref="A10:F10"/>
    <mergeCell ref="A12:F12"/>
    <mergeCell ref="D14:D15"/>
    <mergeCell ref="E14:E15"/>
    <mergeCell ref="F13:F15"/>
    <mergeCell ref="B19:B25"/>
    <mergeCell ref="E32:E36"/>
    <mergeCell ref="D32:D36"/>
    <mergeCell ref="A14:A15"/>
    <mergeCell ref="D19:D25"/>
    <mergeCell ref="A18:F18"/>
    <mergeCell ref="A26:F26"/>
    <mergeCell ref="F29:F30"/>
    <mergeCell ref="E29:E30"/>
    <mergeCell ref="D29:D30"/>
    <mergeCell ref="A28:F28"/>
    <mergeCell ref="A16:F16"/>
    <mergeCell ref="F32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6.1</vt:lpstr>
      <vt:lpstr>6.2</vt:lpstr>
      <vt:lpstr>6.3</vt:lpstr>
      <vt:lpstr>5.1</vt:lpstr>
      <vt:lpstr>5.2</vt:lpstr>
      <vt:lpstr>5.3</vt:lpstr>
      <vt:lpstr>5.4</vt:lpstr>
      <vt:lpstr>5.5</vt:lpstr>
      <vt:lpstr>8.1</vt:lpstr>
      <vt:lpstr>8.2</vt:lpstr>
      <vt:lpstr>10.1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2024-11-05T10:25:19Z</dcterms:modified>
</cp:coreProperties>
</file>