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鈴木\製品版\設計書\20.機能テスト\10.機能試験(IT1+IT2)\02.画面遷移図\10.テスト仕様書兼結果報告書\TERAS本体\FT11\"/>
    </mc:Choice>
  </mc:AlternateContent>
  <bookViews>
    <workbookView xWindow="45" yWindow="30" windowWidth="28650" windowHeight="12510" tabRatio="811" activeTab="5"/>
  </bookViews>
  <sheets>
    <sheet name="表紙" sheetId="1" r:id="rId1"/>
    <sheet name="更新履歴" sheetId="2" r:id="rId2"/>
    <sheet name="ルール・事前条件" sheetId="4" r:id="rId3"/>
    <sheet name="観点抽出シート" sheetId="24" r:id="rId4"/>
    <sheet name="テスト観点一覧" sheetId="7" r:id="rId5"/>
    <sheet name="テスト項目-観点1" sheetId="12" r:id="rId6"/>
    <sheet name="テスト項目-観点2" sheetId="13" r:id="rId7"/>
    <sheet name="テスト項目-観点3" sheetId="14" r:id="rId8"/>
    <sheet name="テスト項目-観点4" sheetId="8" r:id="rId9"/>
    <sheet name="テスト項目-観点5" sheetId="15" r:id="rId10"/>
    <sheet name="テスト項目-観点6" sheetId="11" r:id="rId11"/>
    <sheet name="テスト項目-観点7" sheetId="16" r:id="rId12"/>
    <sheet name="テスト項目-観点8" sheetId="17" r:id="rId13"/>
    <sheet name="テスト項目-観点9" sheetId="18" r:id="rId14"/>
    <sheet name="テスト項目-観点10" sheetId="9" r:id="rId15"/>
    <sheet name="入力リスト" sheetId="3" r:id="rId16"/>
    <sheet name="集計" sheetId="25" r:id="rId17"/>
  </sheets>
  <definedNames>
    <definedName name="_xlnm._FilterDatabase" localSheetId="5" hidden="1">'テスト項目-観点1'!$B$3:$X$337</definedName>
    <definedName name="_xlnm._FilterDatabase" localSheetId="7" hidden="1">'テスト項目-観点3'!$B$3:$X$48</definedName>
    <definedName name="HDD_SSD">入力リスト!$M$3:$M$4</definedName>
    <definedName name="Officeバージョン">入力リスト!$K$8:$K$14</definedName>
    <definedName name="OS環境">入力リスト!$K$3:$K$5</definedName>
    <definedName name="TRA.EXCEL.ID\ROWHEADER?039626a4fedb49c58253a220365b4883" hidden="1">'テスト項目-観点1'!$D$6:$X$6</definedName>
    <definedName name="TRA.EXCEL.ID\ROWHEADER?0592e5e5dfab448b80206e3a909da2d6" hidden="1">'テスト項目-観点1'!$D$188:$X$188</definedName>
    <definedName name="TRA.EXCEL.ID\ROWHEADER?094159bcac7b418a81c4bc2bf6715393" hidden="1">'テスト項目-観点1'!$D$84:$X$84</definedName>
    <definedName name="TRA.EXCEL.ID\ROWHEADER?0d74be8194574ac4b479db15a886f850" hidden="1">'テスト項目-観点1'!$D$158:$X$158</definedName>
    <definedName name="TRA.EXCEL.ID\ROWHEADER?0ebcac786a304bf38726f40e61ae0dcf" hidden="1">'テスト項目-観点1'!$D$301:$X$301</definedName>
    <definedName name="TRA.EXCEL.ID\ROWHEADER?0f7beca2afb04c13b4441a25de08d033" hidden="1">'テスト項目-観点1'!$D$166:$X$166</definedName>
    <definedName name="TRA.EXCEL.ID\ROWHEADER?102c6af79cbd48a4801bb7f525a5f5e0" hidden="1">'テスト項目-観点1'!$D$258:$X$258</definedName>
    <definedName name="TRA.EXCEL.ID\ROWHEADER?108078df3ce94d33ae8f1c503b40b291" hidden="1">'テスト項目-観点1'!$D$182:$X$182</definedName>
    <definedName name="TRA.EXCEL.ID\ROWHEADER?134ae56b37604ac696db5973e01b8932" hidden="1">'テスト項目-観点1'!$D$190:$X$190</definedName>
    <definedName name="TRA.EXCEL.ID\ROWHEADER?13835a7163be45e1bb990bc530af1060" hidden="1">'テスト項目-観点1'!$D$159:$X$159</definedName>
    <definedName name="TRA.EXCEL.ID\ROWHEADER?1515573bef454bd5942b049364f44fb6" hidden="1">'テスト項目-観点1'!$D$303:$X$303</definedName>
    <definedName name="TRA.EXCEL.ID\ROWHEADER?159c6ab4073a4b9a8eaf8d954ae07442" hidden="1">'テスト項目-観点1'!$D$240:$X$240</definedName>
    <definedName name="TRA.EXCEL.ID\ROWHEADER?17b33c9e3c864a20bc1dfa6d655fcf9a" hidden="1">'テスト項目-観点1'!$D$4:$X$4</definedName>
    <definedName name="TRA.EXCEL.ID\ROWHEADER?194331b414c948548d6d6bc306836097" hidden="1">'テスト項目-観点1'!$D$210:$X$210</definedName>
    <definedName name="TRA.EXCEL.ID\ROWHEADER?1ea44d1a0c59482d9cc344d719bfe6dc" hidden="1">'テスト項目-観点1'!$D$331:$X$331</definedName>
    <definedName name="TRA.EXCEL.ID\ROWHEADER?1eeb1b9afa0640a2bdfd56210ae3907c" hidden="1">'テスト項目-観点1'!$D$147:$X$147</definedName>
    <definedName name="TRA.EXCEL.ID\ROWHEADER?25ab33291e574124890c4b52b16aa93b" hidden="1">'テスト項目-観点1'!$D$60:$X$60</definedName>
    <definedName name="TRA.EXCEL.ID\ROWHEADER?266065d4a04a4a819d2f264bd3bd37d3" hidden="1">'テスト項目-観点1'!$D$115:$X$115</definedName>
    <definedName name="TRA.EXCEL.ID\ROWHEADER?277fca30d6a54b3faa2d4d6f6caefb07">'テスト項目-観点1'!$D$338:$X$338</definedName>
    <definedName name="TRA.EXCEL.ID\ROWHEADER?27af0989fc5c498ea290e5c3c822491f" hidden="1">'テスト項目-観点1'!$D$117:$X$117</definedName>
    <definedName name="TRA.EXCEL.ID\ROWHEADER?2887c36ed85048f2af51164c0c470f8b" hidden="1">'テスト項目-観点1'!$D$289:$X$289</definedName>
    <definedName name="TRA.EXCEL.ID\ROWHEADER?2a59d6822b994441bbdedc3957591360" hidden="1">'テスト項目-観点1'!$D$109:$X$109</definedName>
    <definedName name="TRA.EXCEL.ID\ROWHEADER?2c867640e1b34c8783e8c27e97bd9858" hidden="1">'テスト項目-観点1'!$D$313:$X$313</definedName>
    <definedName name="TRA.EXCEL.ID\ROWHEADER?2dc857f04e8d4973a0a8fb3dba4b0f1b" hidden="1">'テスト項目-観点1'!$D$143:$X$143</definedName>
    <definedName name="TRA.EXCEL.ID\ROWHEADER?2e3e78438b694d71b16d75a0ae43a7bc" hidden="1">'テスト項目-観点1'!$D$248:$X$248</definedName>
    <definedName name="TRA.EXCEL.ID\ROWHEADER?2fbed632b82048ceb9f5ac7ddfd99e73" hidden="1">'テスト項目-観点1'!$D$242:$X$242</definedName>
    <definedName name="TRA.EXCEL.ID\ROWHEADER?3075efbf4e8e4051be12bb7dc0c5a1ad" hidden="1">'テスト項目-観点1'!$D$291:$X$291</definedName>
    <definedName name="TRA.EXCEL.ID\ROWHEADER?30fe33a9cd2f40a59a3f802304a1a3b3" hidden="1">'テスト項目-観点1'!$D$184:$X$184</definedName>
    <definedName name="TRA.EXCEL.ID\ROWHEADER?3137cfb5de814ddbbddd4ba62f0b10bd" hidden="1">'テスト項目-観点1'!$D$164:$X$164</definedName>
    <definedName name="TRA.EXCEL.ID\ROWHEADER?3234434f5f3f4900838b08f1daf5b35a" hidden="1">'テスト項目-観点1'!$D$319:$X$319</definedName>
    <definedName name="TRA.EXCEL.ID\ROWHEADER?3296d7f6fc044e48a8009c22db9003e4" hidden="1">'テスト項目-観点1'!$D$201:$X$201</definedName>
    <definedName name="TRA.EXCEL.ID\ROWHEADER?33b1324dda7640788a0d13476448ef64" hidden="1">'テスト項目-観点1'!$D$66:$X$66</definedName>
    <definedName name="TRA.EXCEL.ID\ROWHEADER?33f68e886fae43349d082b8809a07807" hidden="1">'テスト項目-観点1'!$D$266:$X$266</definedName>
    <definedName name="TRA.EXCEL.ID\ROWHEADER?374d29caf80644dc844e90b81e59c92d" hidden="1">'テスト項目-観点1'!$D$76:$X$76</definedName>
    <definedName name="TRA.EXCEL.ID\ROWHEADER?39058d80a9ee42c6bc6bdf7da78478e7" hidden="1">'テスト項目-観点1'!$D$172:$X$172</definedName>
    <definedName name="TRA.EXCEL.ID\ROWHEADER?3b5978ae4a9c411e924c86f6a526c319" hidden="1">'テスト項目-観点1'!$D$121:$X$121</definedName>
    <definedName name="TRA.EXCEL.ID\ROWHEADER?3e11147994044553beb768dc81e6ed9d" hidden="1">'テスト項目-観点1'!$D$17:$X$17</definedName>
    <definedName name="TRA.EXCEL.ID\ROWHEADER?3ed241ecddec4cb9a4b6a595bab714fc" hidden="1">'テスト項目-観点1'!$D$62:$X$62</definedName>
    <definedName name="TRA.EXCEL.ID\ROWHEADER?40cb634d6b284605ad1b04994e863d68" hidden="1">'テスト項目-観点1'!$D$319:$X$319</definedName>
    <definedName name="TRA.EXCEL.ID\ROWHEADER?421e8839591846438f28cb4833ab97eb" hidden="1">'テスト項目-観点1'!$D$170:$X$170</definedName>
    <definedName name="TRA.EXCEL.ID\ROWHEADER?4a6cb20442354ce08f0308e7f978dbb1" hidden="1">'テスト項目-観点1'!$D$19:$X$19</definedName>
    <definedName name="TRA.EXCEL.ID\ROWHEADER?4b10d2f0c89744c6b727b28c26d751e9" hidden="1">'テスト項目-観点1'!$D$141:$X$141</definedName>
    <definedName name="TRA.EXCEL.ID\ROWHEADER?4b5c32f71c1b4537b9749c3c9e5d69b9" hidden="1">'テスト項目-観点1'!$D$68:$X$68</definedName>
    <definedName name="TRA.EXCEL.ID\ROWHEADER?4da006caf82b4d7c9082b5cb0144d3b3" hidden="1">'テスト項目-観点1'!$D$281:$X$281</definedName>
    <definedName name="TRA.EXCEL.ID\ROWHEADER?4e4b7594eed04de8bfaa0fba3879e824" hidden="1">'テスト項目-観点1'!$D$333:$X$333</definedName>
    <definedName name="TRA.EXCEL.ID\ROWHEADER?4f08733c709c4c709e4e52e6ebf452ca" hidden="1">'テスト項目-観点1'!$D$87:$X$87</definedName>
    <definedName name="TRA.EXCEL.ID\ROWHEADER?50938e64f1fe4f72a3383780a5830c84" hidden="1">'テスト項目-観点1'!$D$46:$X$46</definedName>
    <definedName name="TRA.EXCEL.ID\ROWHEADER?50b17eb073324d39b9b05b77849d7416" hidden="1">'テスト項目-観点1'!$D$199:$X$199</definedName>
    <definedName name="TRA.EXCEL.ID\ROWHEADER?50e9d9f334e34fd0a57202efbcf22078" hidden="1">'テスト項目-観点1'!$D$160:$X$160</definedName>
    <definedName name="TRA.EXCEL.ID\ROWHEADER?51e678c20d764285a47015fe0c1e88b4" hidden="1">'テスト項目-観点1'!$D$230:$X$230</definedName>
    <definedName name="TRA.EXCEL.ID\ROWHEADER?529c316f0da44cdda5598ece4bcd3755" hidden="1">'テスト項目-観点1'!$D$125:$X$125</definedName>
    <definedName name="TRA.EXCEL.ID\ROWHEADER?54f6a2fa0a464091a4a291138104fbcd" hidden="1">'テスト項目-観点1'!$D$139:$X$139</definedName>
    <definedName name="TRA.EXCEL.ID\ROWHEADER?5606e1b988184e67aa7ab2fdf9abe44a" hidden="1">'テスト項目-観点1'!$D$27:$X$27</definedName>
    <definedName name="TRA.EXCEL.ID\ROWHEADER?59a66001360a49768a4f6752d6329a35" hidden="1">'テスト項目-観点1'!$D$297:$X$297</definedName>
    <definedName name="TRA.EXCEL.ID\ROWHEADER?6207dc6bfcfb4147838c4d035eb7cbe8" hidden="1">'テスト項目-観点1'!$D$264:$X$264</definedName>
    <definedName name="TRA.EXCEL.ID\ROWHEADER?62295fe6b39c42a08a51fcfbc9bab819" hidden="1">'テスト項目-観点1'!$D$285:$X$285</definedName>
    <definedName name="TRA.EXCEL.ID\ROWHEADER?623d02db6c234bfd84e3e6b8fa03ce35" hidden="1">'テスト項目-観点1'!$D$336:$X$336</definedName>
    <definedName name="TRA.EXCEL.ID\ROWHEADER?63d6daf72d354e1cbccd0bdcae67943b" hidden="1">'テスト項目-観点1'!$D$85:$X$85</definedName>
    <definedName name="TRA.EXCEL.ID\ROWHEADER?65e99f10c9e44a6699baff2a25573117" hidden="1">'テスト項目-観点1'!$D$114:$X$114</definedName>
    <definedName name="TRA.EXCEL.ID\ROWHEADER?685c14147a174e29b1b14e0409693893" hidden="1">'テスト項目-観点1'!$D$252:$X$252</definedName>
    <definedName name="TRA.EXCEL.ID\ROWHEADER?68cf56fa66ca428989a9b28febd6db35" hidden="1">'テスト項目-観点1'!$D$119:$X$119</definedName>
    <definedName name="TRA.EXCEL.ID\ROWHEADER?69857ab5f83e44a89e693f99f81572be" hidden="1">'テスト項目-観点1'!$D$305:$X$305</definedName>
    <definedName name="TRA.EXCEL.ID\ROWHEADER?6f620a86e8974642adacd1ce273e03d7" hidden="1">'テスト項目-観点1'!$D$335:$X$335</definedName>
    <definedName name="TRA.EXCEL.ID\ROWHEADER?71e5f16c52214158b6af283964e03d01" hidden="1">'テスト項目-観点1'!$D$250:$X$250</definedName>
    <definedName name="TRA.EXCEL.ID\ROWHEADER?721cbad1798d4fb8af50a219064f2bdd" hidden="1">'テスト項目-観点1'!$D$237:$X$237</definedName>
    <definedName name="TRA.EXCEL.ID\ROWHEADER?72d428db6b09456aae09de5dcaa89871" hidden="1">'テスト項目-観点1'!$D$321:$X$321</definedName>
    <definedName name="TRA.EXCEL.ID\ROWHEADER?7467dea4d6134167b41438270ee33340" hidden="1">'テスト項目-観点1'!$D$31:$X$31</definedName>
    <definedName name="TRA.EXCEL.ID\ROWHEADER?76ddfc89621f4585bd63fdadcf2e216c" hidden="1">'テスト項目-観点1'!$D$309:$X$309</definedName>
    <definedName name="TRA.EXCEL.ID\ROWHEADER?778a444dac09427a8404f9f5f77ccc1b" hidden="1">'テスト項目-観点1'!$D$203:$X$203</definedName>
    <definedName name="TRA.EXCEL.ID\ROWHEADER?77a02cccdca94ea7a7334c46cb8a7528" hidden="1">'テスト項目-観点1'!$D$235:$X$235</definedName>
    <definedName name="TRA.EXCEL.ID\ROWHEADER?797f765027344519bd47342a456caecc" hidden="1">'テスト項目-観点1'!$D$178:$X$178</definedName>
    <definedName name="TRA.EXCEL.ID\ROWHEADER?7a621124be524ec8b51bcf182ddbce18" hidden="1">'テスト項目-観点1'!$D$180:$X$180</definedName>
    <definedName name="TRA.EXCEL.ID\ROWHEADER?7ca843b212d54125878469bd1a334338" hidden="1">'テスト項目-観点1'!$D$254:$X$254</definedName>
    <definedName name="TRA.EXCEL.ID\ROWHEADER?7ced14bea77344478c042e73df257c62" hidden="1">'テスト項目-観点1'!$D$194:$X$194</definedName>
    <definedName name="TRA.EXCEL.ID\ROWHEADER?7d5bdc35165b429c936cc378dcc849af" hidden="1">'テスト項目-観点1'!$D$311:$X$311</definedName>
    <definedName name="TRA.EXCEL.ID\ROWHEADER?7e6d3d5276ed4935b14e50ad36cd278b" hidden="1">'テスト項目-観点1'!$D$321:$X$321</definedName>
    <definedName name="TRA.EXCEL.ID\ROWHEADER?7ef155cc08854eee9482b19267bc63b1" hidden="1">'テスト項目-観点1'!$D$29:$X$29</definedName>
    <definedName name="TRA.EXCEL.ID\ROWHEADER?800e58eb4617488d82385fb8bbcd1f6e" hidden="1">'テスト項目-観点1'!$D$64:$X$64</definedName>
    <definedName name="TRA.EXCEL.ID\ROWHEADER?8020e5c4426e470d9505a37f0a445b82" hidden="1">'テスト項目-観点1'!$D$317:$X$317</definedName>
    <definedName name="TRA.EXCEL.ID\ROWHEADER?816347da830a45b78fed9df504d713da" hidden="1">'テスト項目-観点1'!$D$145:$X$145</definedName>
    <definedName name="TRA.EXCEL.ID\ROWHEADER?83fe78e297d94aad80e69fa1c019bd50" hidden="1">'テスト項目-観点1'!$D$48:$X$48</definedName>
    <definedName name="TRA.EXCEL.ID\ROWHEADER?8a68865a9b4a44448c8ea333c34accc7" hidden="1">'テスト項目-観点1'!$D$11:$X$11</definedName>
    <definedName name="TRA.EXCEL.ID\ROWHEADER?8cb00667e09342859ebdd0800430c57f" hidden="1">'テスト項目-観点1'!$D$13:$X$13</definedName>
    <definedName name="TRA.EXCEL.ID\ROWHEADER?8d695806b31d4228b1f19656c00571f4" hidden="1">'テスト項目-観点1'!$D$262:$X$262</definedName>
    <definedName name="TRA.EXCEL.ID\ROWHEADER?8e64de55bca04b9bba995783a19793a6" hidden="1">'テスト項目-観点1'!$D$315:$X$315</definedName>
    <definedName name="TRA.EXCEL.ID\ROWHEADER?8ed3390c67c643c28bbe70d7373c9a01" hidden="1">'テスト項目-観点1'!$D$54:$X$54</definedName>
    <definedName name="TRA.EXCEL.ID\ROWHEADER?9372fbdabe31405d87d9245512120819" hidden="1">'テスト項目-観点1'!$D$295:$X$295</definedName>
    <definedName name="TRA.EXCEL.ID\ROWHEADER?96d5be0d9f124180b8aac272da106a93" hidden="1">'テスト項目-観点1'!$D$8:$X$8</definedName>
    <definedName name="TRA.EXCEL.ID\ROWHEADER?9745bb17d0bd449ebe4f9a8bb14160f4" hidden="1">'テスト項目-観点1'!$D$287:$X$287</definedName>
    <definedName name="TRA.EXCEL.ID\ROWHEADER?974c95e6195d4698af6d4238764e8573" hidden="1">'テスト項目-観点1'!$D$155:$X$155</definedName>
    <definedName name="TRA.EXCEL.ID\ROWHEADER?9905c82d2cd84fb9a255c64acb90cf7d" hidden="1">'テスト項目-観点1'!$D$58:$X$58</definedName>
    <definedName name="TRA.EXCEL.ID\ROWHEADER?99a89abfd4b34bd69f8af4de0db0de65" hidden="1">'テスト項目-観点1'!$D$233:$X$233</definedName>
    <definedName name="TRA.EXCEL.ID\ROWHEADER?9af85edf751546a2a8c981b4d44d6595" hidden="1">'テスト項目-観点1'!$D$111:$X$111</definedName>
    <definedName name="TRA.EXCEL.ID\ROWHEADER?9cd18fc723c848b0bc8ea9a6edb0b264" hidden="1">'テスト項目-観点1'!$D$33:$X$33</definedName>
    <definedName name="TRA.EXCEL.ID\ROWHEADER?9da38981da474c30a203706943e96c23" hidden="1">'テスト項目-観点1'!$D$70:$X$70</definedName>
    <definedName name="TRA.EXCEL.ID\ROWHEADER?9ecec992391f45dc9a82ea3ac39fa580" hidden="1">'テスト項目-観点1'!$D$228:$X$228</definedName>
    <definedName name="TRA.EXCEL.ID\ROWHEADER?a18d7325a0ed42339abcfdbdf1a5649b" hidden="1">'テスト項目-観点1'!$D$329:$X$329</definedName>
    <definedName name="TRA.EXCEL.ID\ROWHEADER?a1fda309959644849b751ff03d3a4328" hidden="1">'テスト項目-観点1'!$D$41:$X$41</definedName>
    <definedName name="TRA.EXCEL.ID\ROWHEADER?a317288d67304ad5973afc00f6793440" hidden="1">'テスト項目-観点1'!$D$299:$X$299</definedName>
    <definedName name="TRA.EXCEL.ID\ROWHEADER?a3541e4c847f4b638e4f1c29f29c2431" hidden="1">'テスト項目-観点1'!$D$56:$X$56</definedName>
    <definedName name="TRA.EXCEL.ID\ROWHEADER?a4e6d751c5f94319b284eb43fd82a31d" hidden="1">'テスト項目-観点1'!$D$246:$X$246</definedName>
    <definedName name="TRA.EXCEL.ID\ROWHEADER?a550a434def14f7faf69282ed0c766f8" hidden="1">'テスト項目-観点1'!$D$50:$X$50</definedName>
    <definedName name="TRA.EXCEL.ID\ROWHEADER?a6714324a3da43bbafd3581a9fa960be" hidden="1">'テスト項目-観点1'!$D$327:$X$327</definedName>
    <definedName name="TRA.EXCEL.ID\ROWHEADER?a7326cf1c2aa4c30a58bf27152ca6cc3" hidden="1">'テスト項目-観点1'!$D$256:$X$256</definedName>
    <definedName name="TRA.EXCEL.ID\ROWHEADER?a87a74016199492ca6b532214722b3d9" hidden="1">'テスト項目-観点1'!$D$157:$X$157</definedName>
    <definedName name="TRA.EXCEL.ID\ROWHEADER?aabb22056a074e228f636d2044ca5495" hidden="1">'テスト項目-観点1'!$D$206:$X$206</definedName>
    <definedName name="TRA.EXCEL.ID\ROWHEADER?ab85325526bb405f85507f7b0e7cfd41" hidden="1">'テスト項目-観点1'!$D$89:$X$89</definedName>
    <definedName name="TRA.EXCEL.ID\ROWHEADER?af7669adca9d4f8e842f614e761db0dd" hidden="1">'テスト項目-観点1'!$D$74:$X$74</definedName>
    <definedName name="TRA.EXCEL.ID\ROWHEADER?af9c7eec8cd74b01bd8de931eba16ea1" hidden="1">'テスト項目-観点1'!$D$107:$X$107</definedName>
    <definedName name="TRA.EXCEL.ID\ROWHEADER?b01bb58cbe604a8d9827a680b45ff13c" hidden="1">'テスト項目-観点1'!$D$222:$X$222</definedName>
    <definedName name="TRA.EXCEL.ID\ROWHEADER?b03347dc30d64937b3b715c09c7a5c06" hidden="1">'テスト項目-観点1'!$D$325:$X$325</definedName>
    <definedName name="TRA.EXCEL.ID\ROWHEADER?b1731b60b3324b2fb7fbc366c9560472" hidden="1">'テスト項目-観点1'!$D$224:$X$224</definedName>
    <definedName name="TRA.EXCEL.ID\ROWHEADER?b4639ac98fd84b988e68e5f35a46be4f" hidden="1">'テスト項目-観点1'!$D$23:$X$23</definedName>
    <definedName name="TRA.EXCEL.ID\ROWHEADER?b936c7cfd10545a694486c5adbf572e7" hidden="1">'テスト項目-観点1'!$D$174:$X$174</definedName>
    <definedName name="TRA.EXCEL.ID\ROWHEADER?bbc0b8282bdf4067a24bf802817fd3ce" hidden="1">'テスト項目-観点1'!$D$82:$X$82</definedName>
    <definedName name="TRA.EXCEL.ID\ROWHEADER?bd0208cbc95b4a338ba1a40af98081bc" hidden="1">'テスト項目-観点1'!$D$323:$X$323</definedName>
    <definedName name="TRA.EXCEL.ID\ROWHEADER?bd77064ebe9e4f488dcb5c43ca06e1e4" hidden="1">'テスト項目-観点1'!$D$100:$X$100</definedName>
    <definedName name="TRA.EXCEL.ID\ROWHEADER?bfa5b013b84c4992a644c928b307af01" hidden="1">'テスト項目-観点1'!$D$162:$X$162</definedName>
    <definedName name="TRA.EXCEL.ID\ROWHEADER?c3146ce71d704a2a8f402e4b2af73c2f" hidden="1">'テスト項目-観点1'!$D$308:$X$308</definedName>
    <definedName name="TRA.EXCEL.ID\ROWHEADER?c44898c1b9af442095eb873b9a16909c" hidden="1">'テスト項目-観点1'!$D$186:$X$186</definedName>
    <definedName name="TRA.EXCEL.ID\ROWHEADER?c5721ba1316f4e30b1b867e3c810a838" hidden="1">'テスト項目-観点1'!$D$44:$X$44</definedName>
    <definedName name="TRA.EXCEL.ID\ROWHEADER?c613033175644d3780a8fc5043f35f4e" hidden="1">'テスト項目-観点1'!$D$323:$X$323</definedName>
    <definedName name="TRA.EXCEL.ID\ROWHEADER?c6c275da99ca44c195a1f6ca6fad152e" hidden="1">'テスト項目-観点1'!$D$72:$X$72</definedName>
    <definedName name="TRA.EXCEL.ID\ROWHEADER?ca7dd775c7094250a90d7d6c9578297c" hidden="1">'テスト項目-観点1'!$D$244:$X$244</definedName>
    <definedName name="TRA.EXCEL.ID\ROWHEADER?cc1e664e4b7d45b5b9b307c2e0b341b7" hidden="1">'テスト項目-観点1'!$D$196:$X$196</definedName>
    <definedName name="TRA.EXCEL.ID\ROWHEADER?cc7135c04f2e461f9f6087256dd0b805" hidden="1">'テスト項目-観点1'!$D$325:$X$325</definedName>
    <definedName name="TRA.EXCEL.ID\ROWHEADER?d6d64d9cb1324ef6b48d07e5e507ba34" hidden="1">'テスト項目-観点1'!$D$260:$X$260</definedName>
    <definedName name="TRA.EXCEL.ID\ROWHEADER?d7f147024c5e45d585dd8a611e9aa536" hidden="1">'テスト項目-観点1'!$D$35:$X$35</definedName>
    <definedName name="TRA.EXCEL.ID\ROWHEADER?df5a950323824080a4f472e2578d25b4" hidden="1">'テスト項目-観点1'!$D$293:$X$293</definedName>
    <definedName name="TRA.EXCEL.ID\ROWHEADER?e03bd9c7502c41a89633655dcd12286f" hidden="1">'テスト項目-観点1'!$D$283:$X$283</definedName>
    <definedName name="TRA.EXCEL.ID\ROWHEADER?e0e4139bb5db4639929e99288913e02d" hidden="1">'テスト項目-観点1'!$D$25:$X$25</definedName>
    <definedName name="TRA.EXCEL.ID\ROWHEADER?e1ff4fecce9946fabdc37dee0bab64c7" hidden="1">'テスト項目-観点1'!$D$43:$X$43</definedName>
    <definedName name="TRA.EXCEL.ID\ROWHEADER?e25e773eb817484bb770ca8f0b6e27e0" hidden="1">'テスト項目-観点1'!$D$102:$X$102</definedName>
    <definedName name="TRA.EXCEL.ID\ROWHEADER?e2e1882177a3457f984705615be5d4fc" hidden="1">'テスト項目-観点1'!$D$232:$X$232</definedName>
    <definedName name="TRA.EXCEL.ID\ROWHEADER?e3df657f3c414a1b990fb7628650f1bd" hidden="1">'テスト項目-観点1'!$D$176:$X$176</definedName>
    <definedName name="TRA.EXCEL.ID\ROWHEADER?e3e94059c93746b6ac49e737f55d1580" hidden="1">'テスト項目-観点1'!$D$218:$X$218</definedName>
    <definedName name="TRA.EXCEL.ID\ROWHEADER?e66630b0dc6e438ab34be9d192889133" hidden="1">'テスト項目-観点1'!$D$7:$X$7</definedName>
    <definedName name="TRA.EXCEL.ID\ROWHEADER?e8577cf55aa84e03bedc7f20cfa8a530" hidden="1">'テスト項目-観点1'!$D$80:$X$80</definedName>
    <definedName name="TRA.EXCEL.ID\ROWHEADER?ea1569267b6e43ae8dd80c8c6b66a8a5" hidden="1">'テスト項目-観点1'!$D$78:$X$78</definedName>
    <definedName name="TRA.EXCEL.ID\ROWHEADER?ec88c600d9f745d38bfa07995696c903" hidden="1">'テスト項目-観点1'!$D$112:$X$112</definedName>
    <definedName name="TRA.EXCEL.ID\ROWHEADER?ef2d77419c1e4c26810876a2678e2840" hidden="1">'テスト項目-観点1'!$D$216:$X$216</definedName>
    <definedName name="TRA.EXCEL.ID\ROWHEADER?f1fe36e91a35410081c05d3aceab9b8c" hidden="1">'テスト項目-観点1'!$D$45:$X$45</definedName>
    <definedName name="TRA.EXCEL.ID\ROWHEADER?f22d3d2d3cc34577b3fe611f37ef1f86" hidden="1">'テスト項目-観点1'!$D$15:$X$15</definedName>
    <definedName name="TRA.EXCEL.ID\ROWHEADER?f4d2e2cb661847bcad86197d96755db4" hidden="1">'テスト項目-観点1'!$D$168:$X$168</definedName>
    <definedName name="TRA.EXCEL.ID\ROWHEADER?f695e657472740d08a28d1a3fb692c71" hidden="1">'テスト項目-観点1'!$D$238:$X$238</definedName>
    <definedName name="TRA.EXCEL.ID\ROWHEADER?fa2707e0eb4e4d639bd0bc68d2d1264e" hidden="1">'テスト項目-観点1'!$D$195:$X$195</definedName>
    <definedName name="TRA.EXCEL.ID\ROWHEADER?fa37850cffe64fcdac594430d711db9f" hidden="1">'テスト項目-観点1'!$D$220:$X$220</definedName>
    <definedName name="TRA.EXCEL.ID\ROWHEADER?fcfd041b698f42048999c2f606c618ec" hidden="1">'テスト項目-観点1'!$D$21:$X$21</definedName>
    <definedName name="TRA.EXCEL.ID\ROWHEADER?fde57900aab84d1f909cd1afc3cb77c7" hidden="1">'テスト項目-観点1'!$D$192:$X$192</definedName>
    <definedName name="TRA.EXCEL.ID\ROWHEADER?fec3738fd2a24558a210a4a7fb514ee3" hidden="1">'テスト項目-観点1'!$D$9:$X$9</definedName>
    <definedName name="TRA.EXCEL.ID\TABLE?0052cc16aa5a4ba8b5273456e74026e1" hidden="1">'テスト項目-観点1'!$D$4:$X$318</definedName>
    <definedName name="TRA.EXCEL.ID\TABLE?0052cc16aa5a4ba8b5273456e74026e1\ROWHEADER?1aa0e31654ca46169b8439248e8faa2d" hidden="1">'テスト項目-観点1'!$D$325:$X$325</definedName>
    <definedName name="TRA.EXCEL.ID\TABLE?0052cc16aa5a4ba8b5273456e74026e1\ROWHEADER?3d109807ba6d43c3ac9556edff5ff105" hidden="1">'テスト項目-観点1'!$D$323:$X$323</definedName>
    <definedName name="TRA.EXCEL.ID\TABLE?0052cc16aa5a4ba8b5273456e74026e1\ROWHEADER?57860cc9b0fb4d91957d1a56581c00f3" hidden="1">'テスト項目-観点1'!$D$279:$X$279</definedName>
    <definedName name="TRA.EXCEL.ID\TABLE?0052cc16aa5a4ba8b5273456e74026e1\ROWHEADER?7046891ade234229bb33a45c42386528" hidden="1">'テスト項目-観点1'!$D$319:$X$319</definedName>
    <definedName name="TRA.EXCEL.ID\TABLE?0052cc16aa5a4ba8b5273456e74026e1\ROWHEADER?78cb243c39d04e6b811da562b6bda420" hidden="1">'テスト項目-観点1'!$D$321:$X$321</definedName>
    <definedName name="TRA.EXCEL.ID\TABLE?0052cc16aa5a4ba8b5273456e74026e1\ROWHEADER?a76970ee404b47108a2d3b5903300cbe" hidden="1">'テスト項目-観点1'!$D$277:$X$277</definedName>
    <definedName name="TRA.EXCEL.ID\TABLE?0052cc16aa5a4ba8b5273456e74026e1\ROWHEADER?fd7712a65a5e4789a15ec4e35233ce96" hidden="1">'テスト項目-観点1'!$D$268:$X$268</definedName>
    <definedName name="TRA.EXCEL.ID\TABLE?1439f9bbf83d4f5298b23636c75a714d" hidden="1">'テスト項目-観点1'!$D$4:$X$318</definedName>
    <definedName name="TRA.EXCEL.ID\TABLE?98703b48170649c58bb14614c18603a4">'テスト項目-観点1'!$D$4:$X$339</definedName>
    <definedName name="TRA.EXCEL.ID\TABLE?98703b48170649c58bb14614c18603a4\ROWHEADER?70b76320da07439fb77eeade97655664" hidden="1">'テスト項目-観点1'!$D$269:$X$269</definedName>
    <definedName name="バージョン">入力リスト!$H$11</definedName>
    <definedName name="確認アプリ">入力リスト!$H$3:$H$4</definedName>
    <definedName name="環境種別">入力リスト!$H$7:$H$8</definedName>
    <definedName name="環境種別ID">入力リスト!$H$7:$I$8</definedName>
    <definedName name="観点種別">入力リスト!$E$3:$E$11</definedName>
    <definedName name="結果">入力リスト!$B$3:$B$8</definedName>
    <definedName name="要件項目">入力リスト!$O$3:$O$12</definedName>
    <definedName name="要件項目ID">入力リスト!$O$3:$P$12</definedName>
  </definedNames>
  <calcPr calcId="162913"/>
</workbook>
</file>

<file path=xl/calcChain.xml><?xml version="1.0" encoding="utf-8"?>
<calcChain xmlns="http://schemas.openxmlformats.org/spreadsheetml/2006/main">
  <c r="S2" i="12" l="1"/>
  <c r="R2" i="12"/>
  <c r="J2" i="12"/>
  <c r="H2" i="12"/>
  <c r="B339" i="12"/>
  <c r="B138" i="12" l="1"/>
  <c r="B136" i="12"/>
  <c r="B276" i="12" l="1"/>
  <c r="B274" i="12"/>
  <c r="B272" i="12"/>
  <c r="B270" i="12"/>
  <c r="B134" i="12"/>
  <c r="B132" i="12"/>
  <c r="B130" i="12"/>
  <c r="B128" i="12"/>
  <c r="B40" i="12" l="1"/>
  <c r="B38" i="12"/>
  <c r="B209" i="12" l="1"/>
  <c r="B106" i="12" l="1"/>
  <c r="B330" i="12"/>
  <c r="B328" i="12" l="1"/>
  <c r="B324" i="12"/>
  <c r="B326" i="12"/>
  <c r="B322" i="12"/>
  <c r="B320" i="12"/>
  <c r="B99" i="12" l="1"/>
  <c r="B53" i="12" l="1"/>
  <c r="B300" i="12" l="1"/>
  <c r="B298" i="12"/>
  <c r="B296" i="12"/>
  <c r="B97" i="12"/>
  <c r="B95" i="12"/>
  <c r="B93" i="12"/>
  <c r="B302" i="12"/>
  <c r="B294" i="12" l="1"/>
  <c r="B292" i="12"/>
  <c r="B214" i="12" l="1"/>
  <c r="B288" i="12"/>
  <c r="B310" i="12" l="1"/>
  <c r="B307" i="12"/>
  <c r="B286" i="12"/>
  <c r="B284" i="12"/>
  <c r="B282" i="12"/>
  <c r="B205" i="12" l="1"/>
  <c r="B265" i="12"/>
  <c r="B154" i="12"/>
  <c r="B152" i="12"/>
  <c r="B150" i="12"/>
  <c r="B91" i="12" l="1"/>
  <c r="B314" i="12" l="1"/>
  <c r="B263" i="12"/>
  <c r="B261" i="12"/>
  <c r="B259" i="12"/>
  <c r="B257" i="12"/>
  <c r="B124" i="12" l="1"/>
  <c r="B312" i="12" l="1"/>
  <c r="B255" i="12"/>
  <c r="B253" i="12"/>
  <c r="B304" i="12" l="1"/>
  <c r="B229" i="12"/>
  <c r="B227" i="12"/>
  <c r="B251" i="12" l="1"/>
  <c r="B249" i="12"/>
  <c r="B247" i="12"/>
  <c r="B243" i="12"/>
  <c r="B239" i="12"/>
  <c r="B236" i="12"/>
  <c r="B234" i="12"/>
  <c r="B231" i="12"/>
  <c r="B225" i="12"/>
  <c r="B18" i="9" l="1"/>
  <c r="B17" i="9"/>
  <c r="B16" i="9"/>
  <c r="B15" i="9"/>
  <c r="B14" i="9"/>
  <c r="B13" i="9"/>
  <c r="B12" i="9"/>
  <c r="B11" i="9"/>
  <c r="B10" i="9"/>
  <c r="B9" i="9"/>
  <c r="B8" i="9"/>
  <c r="B7" i="9"/>
  <c r="B6" i="9"/>
  <c r="B5" i="9"/>
  <c r="B4" i="9"/>
  <c r="S2" i="9"/>
  <c r="R2" i="9"/>
  <c r="J2" i="9"/>
  <c r="H2" i="9"/>
  <c r="E19" i="7" s="1"/>
  <c r="E1" i="9"/>
  <c r="D1" i="9"/>
  <c r="C1" i="9"/>
  <c r="B18" i="18"/>
  <c r="B17" i="18"/>
  <c r="B16" i="18"/>
  <c r="B15" i="18"/>
  <c r="B14" i="18"/>
  <c r="B13" i="18"/>
  <c r="B12" i="18"/>
  <c r="B11" i="18"/>
  <c r="B10" i="18"/>
  <c r="B9" i="18"/>
  <c r="B8" i="18"/>
  <c r="B7" i="18"/>
  <c r="B6" i="18"/>
  <c r="B5" i="18"/>
  <c r="B4" i="18"/>
  <c r="S2" i="18"/>
  <c r="R2" i="18"/>
  <c r="J2" i="18"/>
  <c r="F18" i="7" s="1"/>
  <c r="H2" i="18"/>
  <c r="E1" i="18"/>
  <c r="D1" i="18"/>
  <c r="C1" i="18"/>
  <c r="B18" i="17"/>
  <c r="B17" i="17"/>
  <c r="B16" i="17"/>
  <c r="B15" i="17"/>
  <c r="B14" i="17"/>
  <c r="B13" i="17"/>
  <c r="B12" i="17"/>
  <c r="B11" i="17"/>
  <c r="B10" i="17"/>
  <c r="B9" i="17"/>
  <c r="B8" i="17"/>
  <c r="B7" i="17"/>
  <c r="B6" i="17"/>
  <c r="B5" i="17"/>
  <c r="B4" i="17"/>
  <c r="S2" i="17"/>
  <c r="J17" i="7" s="1"/>
  <c r="R2" i="17"/>
  <c r="G17" i="7" s="1"/>
  <c r="J2" i="17"/>
  <c r="H2" i="17"/>
  <c r="E1" i="17"/>
  <c r="D1" i="17"/>
  <c r="C1" i="17"/>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S2" i="16"/>
  <c r="R2" i="16"/>
  <c r="J2" i="16"/>
  <c r="H2" i="16"/>
  <c r="E1" i="16"/>
  <c r="D1" i="16"/>
  <c r="C1" i="16"/>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S2" i="11"/>
  <c r="R2" i="11"/>
  <c r="J2" i="11"/>
  <c r="H2" i="11"/>
  <c r="E1" i="11"/>
  <c r="D1" i="11"/>
  <c r="C1" i="11"/>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S2" i="15"/>
  <c r="R2" i="15"/>
  <c r="J2" i="15"/>
  <c r="H2" i="15"/>
  <c r="E1" i="15"/>
  <c r="D1" i="15"/>
  <c r="C1" i="15"/>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S2" i="8"/>
  <c r="R2" i="8"/>
  <c r="J2" i="8"/>
  <c r="H2" i="8"/>
  <c r="E1" i="8"/>
  <c r="D1" i="8"/>
  <c r="C1" i="8"/>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S2" i="14"/>
  <c r="R2" i="14"/>
  <c r="J2" i="14"/>
  <c r="H2" i="14"/>
  <c r="E1" i="14"/>
  <c r="D1" i="14"/>
  <c r="C1" i="14"/>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S2" i="13"/>
  <c r="R2" i="13"/>
  <c r="J2" i="13"/>
  <c r="H2" i="13"/>
  <c r="E1" i="13"/>
  <c r="D1" i="13"/>
  <c r="C1" i="13"/>
  <c r="B223" i="12"/>
  <c r="B221" i="12"/>
  <c r="B211" i="12"/>
  <c r="B207" i="12"/>
  <c r="B197" i="12"/>
  <c r="B193" i="12"/>
  <c r="B191" i="12"/>
  <c r="B167" i="12"/>
  <c r="B165" i="12"/>
  <c r="B163" i="12"/>
  <c r="B156" i="12"/>
  <c r="B148" i="12"/>
  <c r="B146" i="12"/>
  <c r="B144" i="12"/>
  <c r="B142" i="12"/>
  <c r="B140" i="12"/>
  <c r="B122" i="12"/>
  <c r="B120" i="12"/>
  <c r="B118" i="12"/>
  <c r="B116" i="12"/>
  <c r="B110" i="12"/>
  <c r="B108" i="12"/>
  <c r="B103" i="12"/>
  <c r="B101" i="12"/>
  <c r="B88" i="12"/>
  <c r="B86" i="12"/>
  <c r="B83" i="12"/>
  <c r="B81" i="12"/>
  <c r="B79" i="12"/>
  <c r="B77" i="12"/>
  <c r="B75" i="12"/>
  <c r="B73" i="12"/>
  <c r="B71" i="12"/>
  <c r="B69" i="12"/>
  <c r="B67" i="12"/>
  <c r="B65" i="12"/>
  <c r="B63" i="12"/>
  <c r="B61" i="12"/>
  <c r="B59" i="12"/>
  <c r="B57" i="12"/>
  <c r="B55" i="12"/>
  <c r="B51" i="12"/>
  <c r="B49" i="12"/>
  <c r="B47" i="12"/>
  <c r="B42" i="12"/>
  <c r="B36" i="12"/>
  <c r="B34" i="12"/>
  <c r="B32" i="12"/>
  <c r="B30" i="12"/>
  <c r="B28" i="12"/>
  <c r="B26" i="12"/>
  <c r="B24" i="12"/>
  <c r="B22" i="12"/>
  <c r="B20" i="12"/>
  <c r="B18" i="12"/>
  <c r="B16" i="12"/>
  <c r="B14" i="12"/>
  <c r="B12" i="12"/>
  <c r="B10" i="12"/>
  <c r="J10" i="7"/>
  <c r="G10" i="7"/>
  <c r="E1" i="12"/>
  <c r="C1" i="12"/>
  <c r="B338" i="12" s="1"/>
  <c r="I20" i="7"/>
  <c r="T19" i="7"/>
  <c r="S19" i="7"/>
  <c r="R19" i="7"/>
  <c r="Q19" i="7"/>
  <c r="P19" i="7"/>
  <c r="O19" i="7"/>
  <c r="N19" i="7"/>
  <c r="J19" i="7"/>
  <c r="G19" i="7"/>
  <c r="F19" i="7"/>
  <c r="T18" i="7"/>
  <c r="S18" i="7"/>
  <c r="R18" i="7"/>
  <c r="Q18" i="7"/>
  <c r="P18" i="7"/>
  <c r="O18" i="7"/>
  <c r="N18" i="7"/>
  <c r="J18" i="7"/>
  <c r="G18" i="7"/>
  <c r="E18" i="7"/>
  <c r="M18" i="7" s="1"/>
  <c r="T17" i="7"/>
  <c r="S17" i="7"/>
  <c r="R17" i="7"/>
  <c r="Q17" i="7"/>
  <c r="P17" i="7"/>
  <c r="O17" i="7"/>
  <c r="N17" i="7"/>
  <c r="K17" i="7"/>
  <c r="F17" i="7"/>
  <c r="E17" i="7"/>
  <c r="H17" i="7" s="1"/>
  <c r="T16" i="7"/>
  <c r="S16" i="7"/>
  <c r="R16" i="7"/>
  <c r="Q16" i="7"/>
  <c r="P16" i="7"/>
  <c r="O16" i="7"/>
  <c r="N16" i="7"/>
  <c r="M16" i="7"/>
  <c r="J16" i="7"/>
  <c r="H16" i="7"/>
  <c r="G16" i="7"/>
  <c r="F16" i="7"/>
  <c r="E16" i="7"/>
  <c r="K16" i="7" s="1"/>
  <c r="T15" i="7"/>
  <c r="S15" i="7"/>
  <c r="R15" i="7"/>
  <c r="Q15" i="7"/>
  <c r="P15" i="7"/>
  <c r="O15" i="7"/>
  <c r="N15" i="7"/>
  <c r="J15" i="7"/>
  <c r="G15" i="7"/>
  <c r="F15" i="7"/>
  <c r="E15" i="7"/>
  <c r="M15" i="7" s="1"/>
  <c r="T14" i="7"/>
  <c r="S14" i="7"/>
  <c r="R14" i="7"/>
  <c r="Q14" i="7"/>
  <c r="P14" i="7"/>
  <c r="O14" i="7"/>
  <c r="N14" i="7"/>
  <c r="M14" i="7"/>
  <c r="K14" i="7"/>
  <c r="J14" i="7"/>
  <c r="H14" i="7"/>
  <c r="G14" i="7"/>
  <c r="F14" i="7"/>
  <c r="E14" i="7"/>
  <c r="T13" i="7"/>
  <c r="S13" i="7"/>
  <c r="R13" i="7"/>
  <c r="Q13" i="7"/>
  <c r="P13" i="7"/>
  <c r="O13" i="7"/>
  <c r="N13" i="7"/>
  <c r="J13" i="7"/>
  <c r="H13" i="7"/>
  <c r="G13" i="7"/>
  <c r="F13" i="7"/>
  <c r="E13" i="7"/>
  <c r="M13" i="7" s="1"/>
  <c r="T12" i="7"/>
  <c r="S12" i="7"/>
  <c r="R12" i="7"/>
  <c r="Q12" i="7"/>
  <c r="P12" i="7"/>
  <c r="O12" i="7"/>
  <c r="N12" i="7"/>
  <c r="M12" i="7"/>
  <c r="J12" i="7"/>
  <c r="H12" i="7"/>
  <c r="G12" i="7"/>
  <c r="F12" i="7"/>
  <c r="E12" i="7"/>
  <c r="K12" i="7" s="1"/>
  <c r="T11" i="7"/>
  <c r="S11" i="7"/>
  <c r="R11" i="7"/>
  <c r="Q11" i="7"/>
  <c r="P11" i="7"/>
  <c r="O11" i="7"/>
  <c r="N11" i="7"/>
  <c r="J11" i="7"/>
  <c r="G11" i="7"/>
  <c r="F11" i="7"/>
  <c r="E11" i="7"/>
  <c r="M11" i="7" s="1"/>
  <c r="T10" i="7"/>
  <c r="T20" i="7" s="1"/>
  <c r="I3" i="25" s="1"/>
  <c r="S10" i="7"/>
  <c r="R10" i="7"/>
  <c r="R20" i="7" s="1"/>
  <c r="G3" i="25" s="1"/>
  <c r="Q10" i="7"/>
  <c r="Q20" i="7" s="1"/>
  <c r="F3" i="25" s="1"/>
  <c r="P10" i="7"/>
  <c r="O10" i="7"/>
  <c r="N10" i="7"/>
  <c r="F10" i="7"/>
  <c r="E10" i="7"/>
  <c r="E3" i="7"/>
  <c r="E2" i="7"/>
  <c r="X6" i="4"/>
  <c r="X5" i="4"/>
  <c r="A16" i="1"/>
  <c r="M19" i="7" l="1"/>
  <c r="K19" i="7"/>
  <c r="H19" i="7"/>
  <c r="E20" i="7"/>
  <c r="F20" i="7"/>
  <c r="N20" i="7"/>
  <c r="C3" i="25" s="1"/>
  <c r="K13" i="7"/>
  <c r="O20" i="7"/>
  <c r="D3" i="25" s="1"/>
  <c r="M17" i="7"/>
  <c r="P20" i="7"/>
  <c r="E3" i="25" s="1"/>
  <c r="H11" i="7"/>
  <c r="H15" i="7"/>
  <c r="H18" i="7"/>
  <c r="K11" i="7"/>
  <c r="K15" i="7"/>
  <c r="S20" i="7"/>
  <c r="H3" i="25" s="1"/>
  <c r="K18" i="7"/>
  <c r="B135" i="12"/>
  <c r="B137" i="12"/>
  <c r="B275" i="12"/>
  <c r="B273" i="12"/>
  <c r="B271" i="12"/>
  <c r="B269" i="12"/>
  <c r="B126" i="12"/>
  <c r="B133" i="12"/>
  <c r="B129" i="12"/>
  <c r="B131" i="12"/>
  <c r="B39" i="12"/>
  <c r="B127" i="12"/>
  <c r="B37" i="12"/>
  <c r="B335" i="12"/>
  <c r="B333" i="12"/>
  <c r="B336" i="12"/>
  <c r="B215" i="12"/>
  <c r="B245" i="12"/>
  <c r="B241" i="12"/>
  <c r="B208" i="12"/>
  <c r="B113" i="12"/>
  <c r="B242" i="12"/>
  <c r="B198" i="12"/>
  <c r="B238" i="12"/>
  <c r="B5" i="12"/>
  <c r="B105" i="12"/>
  <c r="B327" i="12"/>
  <c r="B331" i="12"/>
  <c r="B104" i="12"/>
  <c r="B329" i="12"/>
  <c r="B325" i="12"/>
  <c r="B323" i="12"/>
  <c r="B319" i="12"/>
  <c r="B321" i="12"/>
  <c r="B98" i="12"/>
  <c r="B279" i="12"/>
  <c r="B277" i="12"/>
  <c r="B268" i="12"/>
  <c r="B281" i="12"/>
  <c r="B161" i="12"/>
  <c r="B299" i="12"/>
  <c r="B52" i="12"/>
  <c r="B295" i="12"/>
  <c r="B297" i="12"/>
  <c r="B94" i="12"/>
  <c r="B96" i="12"/>
  <c r="B301" i="12"/>
  <c r="B92" i="12"/>
  <c r="B293" i="12"/>
  <c r="B317" i="12"/>
  <c r="B315" i="12"/>
  <c r="B291" i="12"/>
  <c r="B216" i="12"/>
  <c r="B213" i="12"/>
  <c r="B287" i="12"/>
  <c r="B289" i="12"/>
  <c r="B125" i="12"/>
  <c r="B309" i="12"/>
  <c r="B305" i="12"/>
  <c r="B306" i="12"/>
  <c r="B283" i="12"/>
  <c r="B285" i="12"/>
  <c r="B204" i="12"/>
  <c r="B264" i="12"/>
  <c r="B266" i="12"/>
  <c r="B151" i="12"/>
  <c r="B153" i="12"/>
  <c r="B90" i="12"/>
  <c r="B149" i="12"/>
  <c r="B262" i="12"/>
  <c r="B313" i="12"/>
  <c r="B260" i="12"/>
  <c r="B258" i="12"/>
  <c r="B256" i="12"/>
  <c r="B123" i="12"/>
  <c r="B254" i="12"/>
  <c r="B311" i="12"/>
  <c r="B252" i="12"/>
  <c r="B308" i="12"/>
  <c r="B212" i="12"/>
  <c r="B303" i="12"/>
  <c r="B240" i="12"/>
  <c r="B244" i="12"/>
  <c r="B232" i="12"/>
  <c r="B237" i="12"/>
  <c r="B228" i="12"/>
  <c r="B250" i="12"/>
  <c r="B226" i="12"/>
  <c r="B246" i="12"/>
  <c r="B248" i="12"/>
  <c r="B233" i="12"/>
  <c r="B235" i="12"/>
  <c r="B145" i="12"/>
  <c r="B230" i="12"/>
  <c r="B15" i="12"/>
  <c r="B31" i="12"/>
  <c r="B89" i="12"/>
  <c r="B119" i="12"/>
  <c r="B155" i="12"/>
  <c r="B11" i="12"/>
  <c r="B27" i="12"/>
  <c r="B85" i="12"/>
  <c r="B115" i="12"/>
  <c r="B224" i="12"/>
  <c r="B23" i="12"/>
  <c r="B43" i="12"/>
  <c r="B141" i="12"/>
  <c r="B7" i="12"/>
  <c r="B19" i="12"/>
  <c r="B35" i="12"/>
  <c r="B4" i="12"/>
  <c r="B9" i="12"/>
  <c r="B13" i="12"/>
  <c r="B17" i="12"/>
  <c r="B21" i="12"/>
  <c r="B25" i="12"/>
  <c r="B29" i="12"/>
  <c r="B33" i="12"/>
  <c r="B41" i="12"/>
  <c r="B45" i="12"/>
  <c r="B87" i="12"/>
  <c r="B112" i="12"/>
  <c r="B117" i="12"/>
  <c r="B121" i="12"/>
  <c r="B139" i="12"/>
  <c r="B143" i="12"/>
  <c r="B147" i="12"/>
  <c r="B157" i="12"/>
  <c r="B162" i="12"/>
  <c r="B166" i="12"/>
  <c r="B170" i="12"/>
  <c r="B178" i="12"/>
  <c r="B186" i="12"/>
  <c r="B192" i="12"/>
  <c r="B196" i="12"/>
  <c r="B203" i="12"/>
  <c r="B210" i="12"/>
  <c r="B220" i="12"/>
  <c r="B6" i="12"/>
  <c r="B46" i="12"/>
  <c r="B50" i="12"/>
  <c r="B56" i="12"/>
  <c r="B60" i="12"/>
  <c r="B64" i="12"/>
  <c r="B68" i="12"/>
  <c r="B72" i="12"/>
  <c r="B76" i="12"/>
  <c r="B80" i="12"/>
  <c r="B84" i="12"/>
  <c r="B102" i="12"/>
  <c r="B109" i="12"/>
  <c r="B114" i="12"/>
  <c r="B158" i="12"/>
  <c r="B172" i="12"/>
  <c r="B180" i="12"/>
  <c r="B188" i="12"/>
  <c r="B159" i="12"/>
  <c r="B164" i="12"/>
  <c r="B174" i="12"/>
  <c r="B182" i="12"/>
  <c r="B190" i="12"/>
  <c r="B194" i="12"/>
  <c r="B199" i="12"/>
  <c r="B206" i="12"/>
  <c r="B222" i="12"/>
  <c r="B8" i="12"/>
  <c r="B44" i="12"/>
  <c r="B48" i="12"/>
  <c r="B54" i="12"/>
  <c r="B58" i="12"/>
  <c r="B62" i="12"/>
  <c r="B66" i="12"/>
  <c r="B70" i="12"/>
  <c r="B74" i="12"/>
  <c r="B78" i="12"/>
  <c r="B82" i="12"/>
  <c r="B100" i="12"/>
  <c r="B107" i="12"/>
  <c r="B111" i="12"/>
  <c r="B160" i="12"/>
  <c r="B168" i="12"/>
  <c r="B176" i="12"/>
  <c r="B184" i="12"/>
  <c r="B195" i="12"/>
  <c r="B201" i="12"/>
  <c r="B218" i="12"/>
  <c r="M10" i="7"/>
  <c r="M20" i="7" s="1"/>
  <c r="B3" i="25" s="1"/>
  <c r="J20" i="7"/>
  <c r="K20" i="7" s="1"/>
  <c r="K10" i="7"/>
  <c r="H10" i="7"/>
  <c r="G20" i="7"/>
  <c r="H20" i="7" s="1"/>
</calcChain>
</file>

<file path=xl/comments1.xml><?xml version="1.0" encoding="utf-8"?>
<comments xmlns="http://schemas.openxmlformats.org/spreadsheetml/2006/main">
  <authors>
    <author>伊藤 雅士</author>
  </authors>
  <commentList>
    <comment ref="B4" authorId="0" shapeId="0">
      <text>
        <r>
          <rPr>
            <b/>
            <sz val="9"/>
            <color indexed="81"/>
            <rFont val="ＭＳ Ｐゴシック"/>
            <family val="3"/>
            <charset val="128"/>
          </rPr>
          <t>TRA設定ツールでサービス停止時の振る舞い、存在しないデータ、権限がないデータ、更新の衝突、
待ち時間の表示　プログレスインフォメーション、砂時計アイコン　などの遷移についても考慮する</t>
        </r>
      </text>
    </comment>
    <comment ref="B5" authorId="0" shapeId="0">
      <text>
        <r>
          <rPr>
            <b/>
            <sz val="9"/>
            <color indexed="81"/>
            <rFont val="ＭＳ Ｐゴシック"/>
            <family val="3"/>
            <charset val="128"/>
          </rPr>
          <t>ネットワーク断、サーバーの内部エラー　などでサーバからの異常応答やサーバにメッセージ送信できない場合などを考慮する</t>
        </r>
      </text>
    </comment>
    <comment ref="B6" authorId="0" shapeId="0">
      <text>
        <r>
          <rPr>
            <b/>
            <sz val="9"/>
            <color indexed="81"/>
            <rFont val="ＭＳ Ｐゴシック"/>
            <family val="3"/>
            <charset val="128"/>
          </rPr>
          <t>中断の例) 処理中にキャンセルボタンや閉じるボタンを押下する 等。</t>
        </r>
      </text>
    </comment>
    <comment ref="D10" authorId="0" shapeId="0">
      <text>
        <r>
          <rPr>
            <b/>
            <sz val="9"/>
            <color indexed="81"/>
            <rFont val="ＭＳ Ｐゴシック"/>
            <family val="3"/>
            <charset val="128"/>
          </rPr>
          <t>機能に対する入力データや設定データによる初期表示データ</t>
        </r>
      </text>
    </comment>
    <comment ref="D11" authorId="0" shapeId="0">
      <text>
        <r>
          <rPr>
            <b/>
            <sz val="9"/>
            <color indexed="81"/>
            <rFont val="ＭＳ Ｐゴシック"/>
            <family val="3"/>
            <charset val="128"/>
          </rPr>
          <t>インストール直後のシステムデフォルト設定値確認</t>
        </r>
      </text>
    </comment>
    <comment ref="D12" authorId="0" shapeId="0">
      <text>
        <r>
          <rPr>
            <b/>
            <sz val="9"/>
            <color indexed="81"/>
            <rFont val="ＭＳ Ｐゴシック"/>
            <family val="3"/>
            <charset val="128"/>
          </rPr>
          <t>インストール後の操作による変更履歴として保持する情報の表示確認</t>
        </r>
      </text>
    </comment>
    <comment ref="C13" authorId="0" shapeId="0">
      <text>
        <r>
          <rPr>
            <b/>
            <sz val="9"/>
            <color indexed="81"/>
            <rFont val="ＭＳ Ｐゴシック"/>
            <family val="3"/>
            <charset val="128"/>
          </rPr>
          <t>操作した画面内での表示内容を確認する
例えば「全選択」ボタン押下ですべての項目が選択状態になる　等</t>
        </r>
      </text>
    </comment>
    <comment ref="C14" authorId="0" shapeId="0">
      <text>
        <r>
          <rPr>
            <b/>
            <sz val="9"/>
            <color indexed="81"/>
            <rFont val="ＭＳ Ｐゴシック"/>
            <family val="3"/>
            <charset val="128"/>
          </rPr>
          <t>表示するデータに特殊文字が含まれていても、ただしく漏れなく表示されることを確認。</t>
        </r>
      </text>
    </comment>
    <comment ref="C20" authorId="0" shapeId="0">
      <text>
        <r>
          <rPr>
            <b/>
            <sz val="9"/>
            <color indexed="81"/>
            <rFont val="ＭＳ Ｐゴシック"/>
            <family val="3"/>
            <charset val="128"/>
          </rPr>
          <t>1つ選択、複数選択でメニューの表示項目が変わる　等</t>
        </r>
      </text>
    </comment>
    <comment ref="C24" authorId="0" shapeId="0">
      <text>
        <r>
          <rPr>
            <b/>
            <sz val="9"/>
            <color indexed="81"/>
            <rFont val="ＭＳ Ｐゴシック"/>
            <family val="3"/>
            <charset val="128"/>
          </rPr>
          <t>ボタン、リスト、チェックボックス、ラジオボタン、コンテキストメニュー、ドラッグ&amp;ドロップ　等</t>
        </r>
      </text>
    </comment>
    <comment ref="C25" authorId="0" shapeId="0">
      <text>
        <r>
          <rPr>
            <b/>
            <sz val="9"/>
            <color indexed="81"/>
            <rFont val="ＭＳ Ｐゴシック"/>
            <family val="3"/>
            <charset val="128"/>
          </rPr>
          <t>追加、更新（値更新、順序更新　等）、削除</t>
        </r>
      </text>
    </comment>
    <comment ref="C26" authorId="0" shapeId="0">
      <text>
        <r>
          <rPr>
            <b/>
            <sz val="9"/>
            <color indexed="81"/>
            <rFont val="ＭＳ Ｐゴシック"/>
            <family val="3"/>
            <charset val="128"/>
          </rPr>
          <t>ビューが未更新の状態でも、処理時は最新のデータで処理が行われること　等</t>
        </r>
      </text>
    </comment>
    <comment ref="D29" authorId="0" shapeId="0">
      <text>
        <r>
          <rPr>
            <b/>
            <sz val="9"/>
            <color indexed="81"/>
            <rFont val="ＭＳ Ｐゴシック"/>
            <family val="3"/>
            <charset val="128"/>
          </rPr>
          <t>入力値の種別、中身、位置、状態、組み合わせ、件数 等。
※入力値の文字種については、禁則文字以外の特殊文字がエラー判定されないことを確認する。</t>
        </r>
      </text>
    </comment>
    <comment ref="D32" authorId="0" shapeId="0">
      <text>
        <r>
          <rPr>
            <b/>
            <sz val="9"/>
            <color indexed="81"/>
            <rFont val="ＭＳ Ｐゴシック"/>
            <family val="3"/>
            <charset val="128"/>
          </rPr>
          <t>規定数値範囲外、禁則文字、規定フォーマット外、項目間で組合せ不正
※入力値が禁則文字の場合、エラー判定されること。(ダイアログの特性により、Submit時、文字入力時の違いはあるが同様に確認する)</t>
        </r>
      </text>
    </comment>
    <comment ref="B33" authorId="0" shapeId="0">
      <text>
        <r>
          <rPr>
            <b/>
            <sz val="9"/>
            <color indexed="81"/>
            <rFont val="ＭＳ Ｐゴシック"/>
            <family val="3"/>
            <charset val="128"/>
          </rPr>
          <t>更新取り込み操作、ファイル保存時の上書き確認　等も考慮する</t>
        </r>
      </text>
    </comment>
    <comment ref="C44" authorId="0" shapeId="0">
      <text>
        <r>
          <rPr>
            <b/>
            <sz val="9"/>
            <color indexed="81"/>
            <rFont val="ＭＳ Ｐゴシック"/>
            <family val="3"/>
            <charset val="128"/>
          </rPr>
          <t>無応答の場合に、おかしな状況にならないことの確認を含む。</t>
        </r>
      </text>
    </comment>
    <comment ref="B45" authorId="0" shapeId="0">
      <text>
        <r>
          <rPr>
            <b/>
            <sz val="9"/>
            <color indexed="81"/>
            <rFont val="ＭＳ Ｐゴシック"/>
            <family val="3"/>
            <charset val="128"/>
          </rPr>
          <t>操作の順序を入れ替えて操作する。</t>
        </r>
      </text>
    </comment>
    <comment ref="B46" authorId="0" shapeId="0">
      <text>
        <r>
          <rPr>
            <b/>
            <sz val="9"/>
            <color indexed="81"/>
            <rFont val="ＭＳ Ｐゴシック"/>
            <family val="3"/>
            <charset val="128"/>
          </rPr>
          <t>一連の操作を途中で打ち切り、操作前の状態に戻す。
実行中の中断</t>
        </r>
      </text>
    </comment>
    <comment ref="B47" authorId="0" shapeId="0">
      <text>
        <r>
          <rPr>
            <b/>
            <sz val="9"/>
            <color indexed="81"/>
            <rFont val="ＭＳ Ｐゴシック"/>
            <family val="3"/>
            <charset val="128"/>
          </rPr>
          <t>同時に複数の資源を使用して動作させる。</t>
        </r>
      </text>
    </comment>
    <comment ref="C48" authorId="0" shapeId="0">
      <text>
        <r>
          <rPr>
            <b/>
            <sz val="9"/>
            <color indexed="81"/>
            <rFont val="ＭＳ Ｐゴシック"/>
            <family val="3"/>
            <charset val="128"/>
          </rPr>
          <t>1つのTERASクライアントでの同時操作や1つのExcelでの同時操作　等
例えば、TERASクライアント上の別のビュー相互操作やExcelからTRAモデル取り込みでクライアントダイアログ表示中に再度取り込みを実施する　等</t>
        </r>
      </text>
    </comment>
    <comment ref="C49" authorId="0" shapeId="0">
      <text>
        <r>
          <rPr>
            <b/>
            <sz val="9"/>
            <color indexed="81"/>
            <rFont val="ＭＳ Ｐゴシック"/>
            <family val="3"/>
            <charset val="128"/>
          </rPr>
          <t>同一PC上で複数のTERASクライアントを別のWorkspaceで起動しての操作や複数のExcelを起動しての操作　等</t>
        </r>
      </text>
    </comment>
    <comment ref="C52" authorId="0" shapeId="0">
      <text>
        <r>
          <rPr>
            <b/>
            <sz val="9"/>
            <color indexed="81"/>
            <rFont val="ＭＳ Ｐゴシック"/>
            <family val="3"/>
            <charset val="128"/>
          </rPr>
          <t>例えば、 TRAモデルに取り込み中に、TRA参照を実行した。</t>
        </r>
      </text>
    </comment>
    <comment ref="C53" authorId="0" shapeId="0">
      <text>
        <r>
          <rPr>
            <b/>
            <sz val="9"/>
            <color indexed="81"/>
            <rFont val="ＭＳ Ｐゴシック"/>
            <family val="3"/>
            <charset val="128"/>
          </rPr>
          <t>例えば、 TRAモデルを更新取り込み中に、TRAモデル削除を実行や取り込み済みのTRAモデルを別の内容で更新した　等</t>
        </r>
      </text>
    </comment>
    <comment ref="B56" authorId="0" shapeId="0">
      <text>
        <r>
          <rPr>
            <b/>
            <sz val="9"/>
            <color indexed="81"/>
            <rFont val="ＭＳ Ｐゴシック"/>
            <family val="3"/>
            <charset val="128"/>
          </rPr>
          <t>機能が動作しない条件で動作させてみる（例えば未登録状態で登録解除操作など）。</t>
        </r>
      </text>
    </comment>
    <comment ref="B57" authorId="0" shapeId="0">
      <text>
        <r>
          <rPr>
            <b/>
            <sz val="9"/>
            <color indexed="81"/>
            <rFont val="ＭＳ Ｐゴシック"/>
            <family val="3"/>
            <charset val="128"/>
          </rPr>
          <t>現実にはほとんど起きようがないと思われる例外条件を想定し動作させる。</t>
        </r>
      </text>
    </comment>
    <comment ref="B58" authorId="0" shapeId="0">
      <text>
        <r>
          <rPr>
            <b/>
            <sz val="9"/>
            <color indexed="81"/>
            <rFont val="ＭＳ Ｐゴシック"/>
            <family val="3"/>
            <charset val="128"/>
          </rPr>
          <t>排他制御中、アクセス権なし、データなし、コンフリクト、TRA設定ツールのサービス停止等</t>
        </r>
      </text>
    </comment>
    <comment ref="B59" authorId="0" shapeId="0">
      <text>
        <r>
          <rPr>
            <b/>
            <sz val="9"/>
            <color indexed="81"/>
            <rFont val="ＭＳ Ｐゴシック"/>
            <family val="3"/>
            <charset val="128"/>
          </rPr>
          <t>画面のUI操作や入力値が、実行結果に正しく反映されることの確認。</t>
        </r>
      </text>
    </comment>
    <comment ref="B61" authorId="0" shapeId="0">
      <text>
        <r>
          <rPr>
            <b/>
            <sz val="9"/>
            <color indexed="81"/>
            <rFont val="ＭＳ Ｐゴシック"/>
            <family val="3"/>
            <charset val="128"/>
          </rPr>
          <t>各機能に対して入力となるデータを確認する観点。</t>
        </r>
      </text>
    </comment>
    <comment ref="D63" authorId="0" shapeId="0">
      <text>
        <r>
          <rPr>
            <b/>
            <sz val="9"/>
            <color indexed="81"/>
            <rFont val="ＭＳ Ｐゴシック"/>
            <family val="3"/>
            <charset val="128"/>
          </rPr>
          <t>拡張子、ファイルバージョン、ファイル名 等</t>
        </r>
      </text>
    </comment>
    <comment ref="D64" authorId="0" shapeId="0">
      <text>
        <r>
          <rPr>
            <b/>
            <sz val="9"/>
            <color indexed="81"/>
            <rFont val="ＭＳ Ｐゴシック"/>
            <family val="3"/>
            <charset val="128"/>
          </rPr>
          <t>正常、ファイルが存在しない、読み取り不能、探索範囲内に複数存在 等</t>
        </r>
      </text>
    </comment>
    <comment ref="D65" authorId="0" shapeId="0">
      <text>
        <r>
          <rPr>
            <b/>
            <sz val="9"/>
            <color indexed="81"/>
            <rFont val="ＭＳ Ｐゴシック"/>
            <family val="3"/>
            <charset val="128"/>
          </rPr>
          <t>中身、位置、状態、組み合わせ、件数 等。
※中身が、異常、矛盾を確認する観点を含む。
※中身に特殊文字が含まれているデータが正しく処理されること。</t>
        </r>
      </text>
    </comment>
    <comment ref="D78" authorId="0" shapeId="0">
      <text>
        <r>
          <rPr>
            <b/>
            <sz val="9"/>
            <color indexed="81"/>
            <rFont val="ＭＳ Ｐゴシック"/>
            <family val="3"/>
            <charset val="128"/>
          </rPr>
          <t>同じ位置のデータを削除・追加するような場合を含む。</t>
        </r>
      </text>
    </comment>
    <comment ref="B79" authorId="0" shapeId="0">
      <text>
        <r>
          <rPr>
            <b/>
            <sz val="9"/>
            <color indexed="81"/>
            <rFont val="ＭＳ Ｐゴシック"/>
            <family val="3"/>
            <charset val="128"/>
          </rPr>
          <t>DBやSVN等に既に登録済みのデータに依存する動作を確認する観点。</t>
        </r>
      </text>
    </comment>
    <comment ref="D81" authorId="0" shapeId="0">
      <text>
        <r>
          <rPr>
            <b/>
            <sz val="9"/>
            <color indexed="81"/>
            <rFont val="ＭＳ Ｐゴシック"/>
            <family val="3"/>
            <charset val="128"/>
          </rPr>
          <t>取り込み主体のデータ有無、主体データと関連するデータの有無 等。</t>
        </r>
      </text>
    </comment>
    <comment ref="D82" authorId="0" shapeId="0">
      <text>
        <r>
          <rPr>
            <b/>
            <sz val="9"/>
            <color indexed="81"/>
            <rFont val="ＭＳ Ｐゴシック"/>
            <family val="3"/>
            <charset val="128"/>
          </rPr>
          <t>拡張子、ファイルバージョン、ファイル名 等</t>
        </r>
      </text>
    </comment>
    <comment ref="D83" authorId="0" shapeId="0">
      <text>
        <r>
          <rPr>
            <b/>
            <sz val="9"/>
            <color indexed="81"/>
            <rFont val="ＭＳ Ｐゴシック"/>
            <family val="3"/>
            <charset val="128"/>
          </rPr>
          <t>正常、ファイルが存在しない、読み取り不能、探索範囲内に複数存在 等</t>
        </r>
      </text>
    </comment>
    <comment ref="D84" authorId="0" shapeId="0">
      <text>
        <r>
          <rPr>
            <b/>
            <sz val="9"/>
            <color indexed="81"/>
            <rFont val="ＭＳ Ｐゴシック"/>
            <family val="3"/>
            <charset val="128"/>
          </rPr>
          <t>中身、位置、状態、組み合わせ、件数 等。
※中身が、異常、矛盾を確認する観点を含む。
※中身に特殊文字が含まれているデータが正しく処理されること。</t>
        </r>
      </text>
    </comment>
    <comment ref="B85" authorId="0" shapeId="0">
      <text>
        <r>
          <rPr>
            <b/>
            <sz val="9"/>
            <color indexed="81"/>
            <rFont val="ＭＳ Ｐゴシック"/>
            <family val="3"/>
            <charset val="128"/>
          </rPr>
          <t>各機能で外部ファイルや画面等へ出力するデータに着目して確認する観点。</t>
        </r>
      </text>
    </comment>
    <comment ref="D87" authorId="0" shapeId="0">
      <text>
        <r>
          <rPr>
            <b/>
            <sz val="9"/>
            <color indexed="81"/>
            <rFont val="ＭＳ Ｐゴシック"/>
            <family val="3"/>
            <charset val="128"/>
          </rPr>
          <t>拡張子、ファイルバージョン、ファイル名 等</t>
        </r>
      </text>
    </comment>
    <comment ref="D88" authorId="0" shapeId="0">
      <text>
        <r>
          <rPr>
            <b/>
            <sz val="9"/>
            <color indexed="81"/>
            <rFont val="ＭＳ Ｐゴシック"/>
            <family val="3"/>
            <charset val="128"/>
          </rPr>
          <t>中身、位置、状態、組み合わせ、件数 等。
※中身が、異常、矛盾を確認する観点を含む。
※中身に特殊文字が含まれているデータが正しく処理されること。</t>
        </r>
      </text>
    </comment>
    <comment ref="B90" authorId="0" shapeId="0">
      <text>
        <r>
          <rPr>
            <b/>
            <sz val="9"/>
            <color indexed="81"/>
            <rFont val="ＭＳ Ｐゴシック"/>
            <family val="3"/>
            <charset val="128"/>
          </rPr>
          <t>Preference設定値やTRA設定ツールによって、振る舞いが変わる試験観点。</t>
        </r>
      </text>
    </comment>
    <comment ref="B91" authorId="0" shapeId="0">
      <text>
        <r>
          <rPr>
            <b/>
            <sz val="9"/>
            <color indexed="81"/>
            <rFont val="ＭＳ Ｐゴシック"/>
            <family val="3"/>
            <charset val="128"/>
          </rPr>
          <t>即時反映、リスタートが必要　等</t>
        </r>
      </text>
    </comment>
    <comment ref="B92" authorId="0" shapeId="0">
      <text>
        <r>
          <rPr>
            <b/>
            <sz val="9"/>
            <color indexed="81"/>
            <rFont val="ＭＳ Ｐゴシック"/>
            <family val="3"/>
            <charset val="128"/>
          </rPr>
          <t>不正値設定　等</t>
        </r>
      </text>
    </comment>
    <comment ref="B95" authorId="0" shapeId="0">
      <text>
        <r>
          <rPr>
            <b/>
            <sz val="9"/>
            <color indexed="81"/>
            <rFont val="ＭＳ Ｐゴシック"/>
            <family val="3"/>
            <charset val="128"/>
          </rPr>
          <t>TERAS、SVN、Redmineのそれぞれについて確認する観点。</t>
        </r>
      </text>
    </comment>
    <comment ref="B98" authorId="0" shapeId="0">
      <text>
        <r>
          <rPr>
            <b/>
            <sz val="9"/>
            <color indexed="81"/>
            <rFont val="ＭＳ Ｐゴシック"/>
            <family val="3"/>
            <charset val="128"/>
          </rPr>
          <t>アドイン等、外部依存の処理がある場合のテスト観点。
(システムテストで実施するような仕様ソフトウェアバージョンの構成とは異なる観点です。)</t>
        </r>
      </text>
    </comment>
  </commentList>
</comments>
</file>

<file path=xl/sharedStrings.xml><?xml version="1.0" encoding="utf-8"?>
<sst xmlns="http://schemas.openxmlformats.org/spreadsheetml/2006/main" count="3099" uniqueCount="1470">
  <si>
    <t>M-TERAS Version1.0.6</t>
    <phoneticPr fontId="4"/>
  </si>
  <si>
    <t>機能試験仕様書兼結果報告書</t>
    <rPh sb="0" eb="2">
      <t>キノウ</t>
    </rPh>
    <rPh sb="2" eb="4">
      <t>シケン</t>
    </rPh>
    <rPh sb="4" eb="7">
      <t>シヨウショ</t>
    </rPh>
    <rPh sb="7" eb="8">
      <t>ケン</t>
    </rPh>
    <rPh sb="8" eb="10">
      <t>ケッカ</t>
    </rPh>
    <rPh sb="10" eb="13">
      <t>ホウコクショ</t>
    </rPh>
    <phoneticPr fontId="4"/>
  </si>
  <si>
    <t>Version 1.00</t>
    <phoneticPr fontId="4"/>
  </si>
  <si>
    <t>文書番号：SOD-11511-0003-12</t>
    <phoneticPr fontId="7"/>
  </si>
  <si>
    <t>キャッツ株式会社</t>
    <rPh sb="4" eb="8">
      <t>カブシキガイシャ</t>
    </rPh>
    <phoneticPr fontId="4"/>
  </si>
  <si>
    <t>マツダ
株式会社</t>
    <rPh sb="4" eb="8">
      <t>カブシキガイシャ</t>
    </rPh>
    <phoneticPr fontId="4"/>
  </si>
  <si>
    <t>御承認</t>
    <rPh sb="0" eb="3">
      <t>ゴショウニン</t>
    </rPh>
    <phoneticPr fontId="4"/>
  </si>
  <si>
    <t>承認</t>
    <rPh sb="0" eb="2">
      <t>ショウニン</t>
    </rPh>
    <phoneticPr fontId="4"/>
  </si>
  <si>
    <t>作成</t>
    <rPh sb="0" eb="2">
      <t>サクセイ</t>
    </rPh>
    <phoneticPr fontId="4"/>
  </si>
  <si>
    <t>Copyright © 2016 CATS CO.,LTD. All Rights Reserved.</t>
    <phoneticPr fontId="4"/>
  </si>
  <si>
    <t>更新履歴</t>
    <rPh sb="0" eb="2">
      <t>コウシン</t>
    </rPh>
    <rPh sb="2" eb="4">
      <t>リレキ</t>
    </rPh>
    <phoneticPr fontId="4"/>
  </si>
  <si>
    <t>Version</t>
    <phoneticPr fontId="4"/>
  </si>
  <si>
    <t>更新日</t>
    <rPh sb="0" eb="3">
      <t>コウシンビ</t>
    </rPh>
    <phoneticPr fontId="4"/>
  </si>
  <si>
    <t>担当者</t>
    <rPh sb="0" eb="3">
      <t>タントウシャ</t>
    </rPh>
    <phoneticPr fontId="4"/>
  </si>
  <si>
    <t>内容</t>
    <rPh sb="0" eb="2">
      <t>ナイヨウ</t>
    </rPh>
    <phoneticPr fontId="4"/>
  </si>
  <si>
    <t>新規作成</t>
    <rPh sb="0" eb="2">
      <t>シンキ</t>
    </rPh>
    <rPh sb="2" eb="4">
      <t>サクセイ</t>
    </rPh>
    <phoneticPr fontId="4"/>
  </si>
  <si>
    <t>結果</t>
    <rPh sb="0" eb="2">
      <t>ケッカ</t>
    </rPh>
    <phoneticPr fontId="4"/>
  </si>
  <si>
    <t>定義</t>
    <rPh sb="0" eb="2">
      <t>テイギ</t>
    </rPh>
    <phoneticPr fontId="4"/>
  </si>
  <si>
    <t>確認アプリ</t>
    <rPh sb="0" eb="2">
      <t>カクニン</t>
    </rPh>
    <phoneticPr fontId="4"/>
  </si>
  <si>
    <t>OS環境</t>
    <rPh sb="2" eb="4">
      <t>カンキョウ</t>
    </rPh>
    <phoneticPr fontId="4"/>
  </si>
  <si>
    <t>HDD/SSD</t>
    <phoneticPr fontId="4"/>
  </si>
  <si>
    <t>要件項目</t>
    <rPh sb="0" eb="2">
      <t>ヨウケン</t>
    </rPh>
    <rPh sb="2" eb="4">
      <t>コウモク</t>
    </rPh>
    <phoneticPr fontId="4"/>
  </si>
  <si>
    <t>ID</t>
    <phoneticPr fontId="4"/>
  </si>
  <si>
    <t>OK</t>
    <phoneticPr fontId="4"/>
  </si>
  <si>
    <t>期待結果と実行結果が一致</t>
    <rPh sb="0" eb="2">
      <t>キタイ</t>
    </rPh>
    <rPh sb="2" eb="4">
      <t>ケッカ</t>
    </rPh>
    <rPh sb="5" eb="7">
      <t>ジッコウ</t>
    </rPh>
    <rPh sb="7" eb="9">
      <t>ケッカ</t>
    </rPh>
    <rPh sb="10" eb="12">
      <t>イッチ</t>
    </rPh>
    <phoneticPr fontId="4"/>
  </si>
  <si>
    <t>基本動作</t>
    <rPh sb="0" eb="2">
      <t>キホン</t>
    </rPh>
    <rPh sb="2" eb="4">
      <t>ドウサ</t>
    </rPh>
    <phoneticPr fontId="4"/>
  </si>
  <si>
    <t>該当機能に対する基本的な機能スペックについて確認する</t>
    <rPh sb="0" eb="2">
      <t>ガイトウ</t>
    </rPh>
    <rPh sb="2" eb="4">
      <t>キノウ</t>
    </rPh>
    <rPh sb="5" eb="6">
      <t>タイ</t>
    </rPh>
    <rPh sb="8" eb="10">
      <t>キホン</t>
    </rPh>
    <rPh sb="10" eb="11">
      <t>テキ</t>
    </rPh>
    <rPh sb="12" eb="14">
      <t>キノウ</t>
    </rPh>
    <rPh sb="22" eb="24">
      <t>カクニン</t>
    </rPh>
    <phoneticPr fontId="4"/>
  </si>
  <si>
    <t>M-TERAS</t>
    <phoneticPr fontId="4"/>
  </si>
  <si>
    <t>ZIPC-TERAS V1ベース</t>
    <phoneticPr fontId="4"/>
  </si>
  <si>
    <t>Windows7</t>
    <phoneticPr fontId="4"/>
  </si>
  <si>
    <t>HDD</t>
    <phoneticPr fontId="4"/>
  </si>
  <si>
    <t>総合機能テスト</t>
    <rPh sb="0" eb="2">
      <t>ソウゴウ</t>
    </rPh>
    <rPh sb="2" eb="4">
      <t>キノウ</t>
    </rPh>
    <phoneticPr fontId="4"/>
  </si>
  <si>
    <t>T01</t>
    <phoneticPr fontId="4"/>
  </si>
  <si>
    <t>NG</t>
    <phoneticPr fontId="4"/>
  </si>
  <si>
    <t>期待結果と実行結果が不一致</t>
    <rPh sb="0" eb="2">
      <t>キタイ</t>
    </rPh>
    <rPh sb="2" eb="4">
      <t>ケッカ</t>
    </rPh>
    <rPh sb="5" eb="7">
      <t>ジッコウ</t>
    </rPh>
    <rPh sb="7" eb="9">
      <t>ケッカ</t>
    </rPh>
    <rPh sb="10" eb="13">
      <t>フイッチ</t>
    </rPh>
    <phoneticPr fontId="4"/>
  </si>
  <si>
    <t>応用条件</t>
    <rPh sb="0" eb="2">
      <t>オウヨウ</t>
    </rPh>
    <rPh sb="2" eb="4">
      <t>ジョウケン</t>
    </rPh>
    <phoneticPr fontId="4"/>
  </si>
  <si>
    <t>基本動作確認の発展系として複合条件や準性条件の確認</t>
    <rPh sb="0" eb="2">
      <t>キホン</t>
    </rPh>
    <rPh sb="2" eb="4">
      <t>ドウサ</t>
    </rPh>
    <rPh sb="4" eb="6">
      <t>カクニン</t>
    </rPh>
    <rPh sb="7" eb="9">
      <t>ハッテン</t>
    </rPh>
    <rPh sb="9" eb="10">
      <t>ケイ</t>
    </rPh>
    <rPh sb="13" eb="15">
      <t>フクゴウ</t>
    </rPh>
    <rPh sb="15" eb="17">
      <t>ジョウケン</t>
    </rPh>
    <rPh sb="18" eb="19">
      <t>ジュン</t>
    </rPh>
    <rPh sb="19" eb="20">
      <t>セイ</t>
    </rPh>
    <rPh sb="20" eb="22">
      <t>ジョウケン</t>
    </rPh>
    <rPh sb="23" eb="25">
      <t>カクニン</t>
    </rPh>
    <phoneticPr fontId="4"/>
  </si>
  <si>
    <t>ZIPC-TERAS</t>
    <phoneticPr fontId="4"/>
  </si>
  <si>
    <t>ZIPC-TERAS 最新ベース</t>
    <rPh sb="11" eb="13">
      <t>サイシン</t>
    </rPh>
    <phoneticPr fontId="4"/>
  </si>
  <si>
    <t>Windows8</t>
    <phoneticPr fontId="4"/>
  </si>
  <si>
    <t>SSD</t>
    <phoneticPr fontId="4"/>
  </si>
  <si>
    <t>リリーステスト</t>
    <phoneticPr fontId="4"/>
  </si>
  <si>
    <t>T02</t>
    <phoneticPr fontId="4"/>
  </si>
  <si>
    <t>Blocked</t>
    <phoneticPr fontId="4"/>
  </si>
  <si>
    <t>他のNGの影響で実行不可能</t>
    <rPh sb="0" eb="1">
      <t>ホカ</t>
    </rPh>
    <rPh sb="5" eb="7">
      <t>エイキョウ</t>
    </rPh>
    <rPh sb="8" eb="10">
      <t>ジッコウ</t>
    </rPh>
    <rPh sb="10" eb="13">
      <t>フカノウ</t>
    </rPh>
    <phoneticPr fontId="4"/>
  </si>
  <si>
    <t>上限下限</t>
    <rPh sb="0" eb="2">
      <t>ジョウゲン</t>
    </rPh>
    <rPh sb="2" eb="4">
      <t>カゲン</t>
    </rPh>
    <phoneticPr fontId="4"/>
  </si>
  <si>
    <t>機能に対して上限・下限の確認を実施、同時に性能条件も確認する</t>
    <rPh sb="0" eb="2">
      <t>キノウ</t>
    </rPh>
    <rPh sb="3" eb="4">
      <t>タイ</t>
    </rPh>
    <rPh sb="6" eb="8">
      <t>ジョウゲン</t>
    </rPh>
    <rPh sb="9" eb="11">
      <t>カゲン</t>
    </rPh>
    <rPh sb="12" eb="14">
      <t>カクニン</t>
    </rPh>
    <rPh sb="15" eb="17">
      <t>ジッシ</t>
    </rPh>
    <rPh sb="18" eb="20">
      <t>ドウジ</t>
    </rPh>
    <rPh sb="21" eb="23">
      <t>セイノウ</t>
    </rPh>
    <rPh sb="23" eb="25">
      <t>ジョウケン</t>
    </rPh>
    <rPh sb="26" eb="28">
      <t>カクニン</t>
    </rPh>
    <phoneticPr fontId="4"/>
  </si>
  <si>
    <t>Windows10</t>
    <phoneticPr fontId="4"/>
  </si>
  <si>
    <t>N/A</t>
    <phoneticPr fontId="4"/>
  </si>
  <si>
    <t>実行不可能</t>
    <rPh sb="0" eb="2">
      <t>ジッコウ</t>
    </rPh>
    <rPh sb="2" eb="5">
      <t>フカノウ</t>
    </rPh>
    <phoneticPr fontId="4"/>
  </si>
  <si>
    <t>排他確認</t>
    <rPh sb="0" eb="2">
      <t>ハイタ</t>
    </rPh>
    <rPh sb="2" eb="4">
      <t>カクニン</t>
    </rPh>
    <phoneticPr fontId="4"/>
  </si>
  <si>
    <t>複数ユーザや同時操作などについての正当性確認</t>
    <rPh sb="0" eb="2">
      <t>フクスウ</t>
    </rPh>
    <rPh sb="6" eb="8">
      <t>ドウジ</t>
    </rPh>
    <rPh sb="8" eb="10">
      <t>ソウサ</t>
    </rPh>
    <rPh sb="17" eb="20">
      <t>セイトウセイ</t>
    </rPh>
    <rPh sb="20" eb="22">
      <t>カクニン</t>
    </rPh>
    <phoneticPr fontId="4"/>
  </si>
  <si>
    <t>環境種別</t>
    <rPh sb="0" eb="2">
      <t>カンキョウ</t>
    </rPh>
    <rPh sb="2" eb="4">
      <t>シュベツ</t>
    </rPh>
    <phoneticPr fontId="4"/>
  </si>
  <si>
    <t>ID</t>
    <phoneticPr fontId="4"/>
  </si>
  <si>
    <t>機能項目-リンクエディタ</t>
    <rPh sb="0" eb="2">
      <t>キノウ</t>
    </rPh>
    <rPh sb="2" eb="4">
      <t>コウモク</t>
    </rPh>
    <phoneticPr fontId="4"/>
  </si>
  <si>
    <t>F02</t>
    <phoneticPr fontId="4"/>
  </si>
  <si>
    <t>Skip</t>
    <phoneticPr fontId="4"/>
  </si>
  <si>
    <t>異常動作</t>
    <rPh sb="0" eb="2">
      <t>イジョウ</t>
    </rPh>
    <rPh sb="2" eb="4">
      <t>ドウサ</t>
    </rPh>
    <phoneticPr fontId="4"/>
  </si>
  <si>
    <t>異常入力データや異常操作についての基本動作確認</t>
    <rPh sb="0" eb="2">
      <t>イジョウ</t>
    </rPh>
    <rPh sb="2" eb="4">
      <t>ニュウリョク</t>
    </rPh>
    <rPh sb="8" eb="10">
      <t>イジョウ</t>
    </rPh>
    <rPh sb="10" eb="12">
      <t>ソウサ</t>
    </rPh>
    <rPh sb="17" eb="19">
      <t>キホン</t>
    </rPh>
    <rPh sb="19" eb="21">
      <t>ドウサ</t>
    </rPh>
    <rPh sb="21" eb="23">
      <t>カクニン</t>
    </rPh>
    <phoneticPr fontId="4"/>
  </si>
  <si>
    <t>社内環境</t>
    <rPh sb="0" eb="2">
      <t>シャナイ</t>
    </rPh>
    <rPh sb="2" eb="4">
      <t>カンキョウ</t>
    </rPh>
    <phoneticPr fontId="4"/>
  </si>
  <si>
    <t>C</t>
    <phoneticPr fontId="4"/>
  </si>
  <si>
    <t>Officeバージョン</t>
    <phoneticPr fontId="4"/>
  </si>
  <si>
    <t>機能項目-影響範囲検索</t>
    <rPh sb="0" eb="2">
      <t>キノウ</t>
    </rPh>
    <rPh sb="2" eb="4">
      <t>コウモク</t>
    </rPh>
    <rPh sb="5" eb="7">
      <t>エイキョウ</t>
    </rPh>
    <rPh sb="7" eb="9">
      <t>ハンイ</t>
    </rPh>
    <rPh sb="9" eb="11">
      <t>ケンサク</t>
    </rPh>
    <phoneticPr fontId="4"/>
  </si>
  <si>
    <t>R03</t>
    <phoneticPr fontId="4"/>
  </si>
  <si>
    <t>QA</t>
    <phoneticPr fontId="4"/>
  </si>
  <si>
    <t>実行結果判断を見送ったもの</t>
    <rPh sb="0" eb="2">
      <t>ジッコウ</t>
    </rPh>
    <rPh sb="2" eb="4">
      <t>ケッカ</t>
    </rPh>
    <rPh sb="4" eb="6">
      <t>ハンダン</t>
    </rPh>
    <rPh sb="7" eb="9">
      <t>ミオク</t>
    </rPh>
    <phoneticPr fontId="4"/>
  </si>
  <si>
    <t>環境異常</t>
    <rPh sb="0" eb="2">
      <t>カンキョウ</t>
    </rPh>
    <rPh sb="2" eb="4">
      <t>イジョウ</t>
    </rPh>
    <phoneticPr fontId="4"/>
  </si>
  <si>
    <t>試験環境自体が異常状態である場合の動作確認</t>
    <rPh sb="0" eb="2">
      <t>シケン</t>
    </rPh>
    <rPh sb="2" eb="4">
      <t>カンキョウ</t>
    </rPh>
    <rPh sb="4" eb="6">
      <t>ジタイ</t>
    </rPh>
    <rPh sb="7" eb="9">
      <t>イジョウ</t>
    </rPh>
    <rPh sb="9" eb="11">
      <t>ジョウタイ</t>
    </rPh>
    <rPh sb="14" eb="16">
      <t>バアイ</t>
    </rPh>
    <rPh sb="17" eb="19">
      <t>ドウサ</t>
    </rPh>
    <rPh sb="19" eb="21">
      <t>カクニン</t>
    </rPh>
    <phoneticPr fontId="4"/>
  </si>
  <si>
    <t>顧客環境</t>
    <rPh sb="0" eb="2">
      <t>コキャク</t>
    </rPh>
    <rPh sb="2" eb="4">
      <t>カンキョウ</t>
    </rPh>
    <phoneticPr fontId="4"/>
  </si>
  <si>
    <t>U</t>
    <phoneticPr fontId="4"/>
  </si>
  <si>
    <t>Office2008</t>
    <phoneticPr fontId="4"/>
  </si>
  <si>
    <t>要件項目－IE11</t>
    <rPh sb="0" eb="2">
      <t>ヨウケン</t>
    </rPh>
    <rPh sb="2" eb="4">
      <t>コウモク</t>
    </rPh>
    <phoneticPr fontId="4"/>
  </si>
  <si>
    <t>R01</t>
    <phoneticPr fontId="4"/>
  </si>
  <si>
    <t>レグレッション</t>
    <phoneticPr fontId="4"/>
  </si>
  <si>
    <t>自走機能に対する影響範囲を考慮し既存機能を確認</t>
    <rPh sb="0" eb="2">
      <t>ジソウ</t>
    </rPh>
    <rPh sb="2" eb="4">
      <t>キノウ</t>
    </rPh>
    <rPh sb="5" eb="6">
      <t>タイ</t>
    </rPh>
    <rPh sb="8" eb="10">
      <t>エイキョウ</t>
    </rPh>
    <rPh sb="10" eb="12">
      <t>ハンイ</t>
    </rPh>
    <rPh sb="13" eb="15">
      <t>コウリョ</t>
    </rPh>
    <rPh sb="16" eb="18">
      <t>キゾン</t>
    </rPh>
    <rPh sb="18" eb="20">
      <t>キノウ</t>
    </rPh>
    <rPh sb="21" eb="23">
      <t>カクニン</t>
    </rPh>
    <phoneticPr fontId="4"/>
  </si>
  <si>
    <t>Office2010</t>
    <phoneticPr fontId="4"/>
  </si>
  <si>
    <t>要件項目－プロセス再利用</t>
    <rPh sb="0" eb="2">
      <t>ヨウケン</t>
    </rPh>
    <rPh sb="2" eb="4">
      <t>コウモク</t>
    </rPh>
    <phoneticPr fontId="4"/>
  </si>
  <si>
    <t>R02</t>
    <phoneticPr fontId="4"/>
  </si>
  <si>
    <t>バージョン</t>
    <phoneticPr fontId="4"/>
  </si>
  <si>
    <t>Office2012</t>
    <phoneticPr fontId="4"/>
  </si>
  <si>
    <t>要件項目－ベースライン取得トータル機能</t>
    <rPh sb="0" eb="2">
      <t>ヨウケン</t>
    </rPh>
    <rPh sb="2" eb="4">
      <t>コウモク</t>
    </rPh>
    <phoneticPr fontId="4"/>
  </si>
  <si>
    <t>R03</t>
    <phoneticPr fontId="4"/>
  </si>
  <si>
    <t>Office2013</t>
    <phoneticPr fontId="4"/>
  </si>
  <si>
    <t>要件項目－EXCELツリー構造取込</t>
    <rPh sb="0" eb="2">
      <t>ヨウケン</t>
    </rPh>
    <rPh sb="2" eb="4">
      <t>コウモク</t>
    </rPh>
    <phoneticPr fontId="4"/>
  </si>
  <si>
    <t>R04</t>
    <phoneticPr fontId="4"/>
  </si>
  <si>
    <t>Office2013</t>
    <phoneticPr fontId="4"/>
  </si>
  <si>
    <t>要件項目－シングルサインオン</t>
    <phoneticPr fontId="4"/>
  </si>
  <si>
    <t>R05</t>
    <phoneticPr fontId="4"/>
  </si>
  <si>
    <t>Office2014</t>
    <phoneticPr fontId="4"/>
  </si>
  <si>
    <t>Office2016</t>
    <phoneticPr fontId="4"/>
  </si>
  <si>
    <t>【確認条件】</t>
    <rPh sb="1" eb="3">
      <t>カクニン</t>
    </rPh>
    <rPh sb="3" eb="5">
      <t>ジョウケン</t>
    </rPh>
    <phoneticPr fontId="4"/>
  </si>
  <si>
    <t>■基本試験環境条件 （試験者の動作条件を記載する）</t>
    <rPh sb="1" eb="3">
      <t>キホン</t>
    </rPh>
    <rPh sb="3" eb="5">
      <t>シケン</t>
    </rPh>
    <rPh sb="5" eb="7">
      <t>カンキョウ</t>
    </rPh>
    <rPh sb="7" eb="9">
      <t>ジョウケン</t>
    </rPh>
    <rPh sb="11" eb="13">
      <t>シケン</t>
    </rPh>
    <rPh sb="13" eb="14">
      <t>シャ</t>
    </rPh>
    <rPh sb="15" eb="17">
      <t>ドウサ</t>
    </rPh>
    <rPh sb="17" eb="19">
      <t>ジョウケン</t>
    </rPh>
    <rPh sb="20" eb="22">
      <t>キサイ</t>
    </rPh>
    <phoneticPr fontId="4"/>
  </si>
  <si>
    <t>１．</t>
    <phoneticPr fontId="4"/>
  </si>
  <si>
    <t>確認バージョン</t>
    <rPh sb="0" eb="2">
      <t>カクニン</t>
    </rPh>
    <phoneticPr fontId="4"/>
  </si>
  <si>
    <t>：</t>
    <phoneticPr fontId="4"/>
  </si>
  <si>
    <t>M-TERAS</t>
  </si>
  <si>
    <t>２．</t>
    <phoneticPr fontId="4"/>
  </si>
  <si>
    <t>確認対象要件</t>
    <rPh sb="0" eb="2">
      <t>カクニン</t>
    </rPh>
    <rPh sb="2" eb="4">
      <t>タイショウ</t>
    </rPh>
    <rPh sb="4" eb="6">
      <t>ヨウケン</t>
    </rPh>
    <phoneticPr fontId="4"/>
  </si>
  <si>
    <t>ID</t>
    <phoneticPr fontId="4"/>
  </si>
  <si>
    <t>３．</t>
    <phoneticPr fontId="4"/>
  </si>
  <si>
    <t>確認環境種別</t>
    <rPh sb="0" eb="2">
      <t>カクニン</t>
    </rPh>
    <rPh sb="2" eb="4">
      <t>カンキョウ</t>
    </rPh>
    <rPh sb="4" eb="6">
      <t>シュベツ</t>
    </rPh>
    <phoneticPr fontId="4"/>
  </si>
  <si>
    <t>：</t>
    <phoneticPr fontId="4"/>
  </si>
  <si>
    <t>ID</t>
    <phoneticPr fontId="4"/>
  </si>
  <si>
    <t>４．</t>
    <phoneticPr fontId="4"/>
  </si>
  <si>
    <t>クライアント環境詳細</t>
    <rPh sb="6" eb="8">
      <t>カンキョウ</t>
    </rPh>
    <rPh sb="8" eb="10">
      <t>ショウサイ</t>
    </rPh>
    <phoneticPr fontId="4"/>
  </si>
  <si>
    <t>■OS種別</t>
    <rPh sb="3" eb="5">
      <t>シュベツ</t>
    </rPh>
    <phoneticPr fontId="4"/>
  </si>
  <si>
    <t>Windows7</t>
  </si>
  <si>
    <t>■Microsoft Officeバージョン</t>
    <phoneticPr fontId="4"/>
  </si>
  <si>
    <t>Office2010</t>
  </si>
  <si>
    <t>■CPU</t>
    <phoneticPr fontId="4"/>
  </si>
  <si>
    <t>：</t>
    <phoneticPr fontId="4"/>
  </si>
  <si>
    <t>Intel Core i7-6700</t>
    <phoneticPr fontId="4"/>
  </si>
  <si>
    <t>64bit</t>
    <phoneticPr fontId="4"/>
  </si>
  <si>
    <t>■メモリ</t>
    <phoneticPr fontId="4"/>
  </si>
  <si>
    <t>32GB</t>
    <phoneticPr fontId="4"/>
  </si>
  <si>
    <t>■HDD/SSD</t>
    <phoneticPr fontId="4"/>
  </si>
  <si>
    <t>SSD</t>
  </si>
  <si>
    <t>■最大数・最少数の考慮ポイント</t>
    <rPh sb="1" eb="3">
      <t>サイダイ</t>
    </rPh>
    <rPh sb="3" eb="4">
      <t>スウ</t>
    </rPh>
    <rPh sb="5" eb="7">
      <t>サイショウ</t>
    </rPh>
    <rPh sb="7" eb="8">
      <t>スウ</t>
    </rPh>
    <rPh sb="9" eb="11">
      <t>コウリョ</t>
    </rPh>
    <phoneticPr fontId="4"/>
  </si>
  <si>
    <t>１．</t>
    <phoneticPr fontId="4"/>
  </si>
  <si>
    <t>～</t>
    <phoneticPr fontId="4"/>
  </si>
  <si>
    <t>２．</t>
    <phoneticPr fontId="4"/>
  </si>
  <si>
    <t>３．</t>
    <phoneticPr fontId="4"/>
  </si>
  <si>
    <t>４．</t>
    <phoneticPr fontId="4"/>
  </si>
  <si>
    <t>５．</t>
    <phoneticPr fontId="4"/>
  </si>
  <si>
    <t>６．</t>
    <phoneticPr fontId="4"/>
  </si>
  <si>
    <t>７．</t>
    <phoneticPr fontId="4"/>
  </si>
  <si>
    <t>８．</t>
    <phoneticPr fontId="4"/>
  </si>
  <si>
    <t>■ルール</t>
    <phoneticPr fontId="4"/>
  </si>
  <si>
    <t>確認観点から必要と思われる画面キャプチャを第三者が動作結果を理解できるレベルでエビデンスとして残す。</t>
    <phoneticPr fontId="4"/>
  </si>
  <si>
    <t>■事前条件</t>
    <rPh sb="1" eb="3">
      <t>ジゼン</t>
    </rPh>
    <rPh sb="3" eb="5">
      <t>ジョウケン</t>
    </rPh>
    <phoneticPr fontId="4"/>
  </si>
  <si>
    <t>設定</t>
    <rPh sb="0" eb="2">
      <t>セッテイ</t>
    </rPh>
    <phoneticPr fontId="2"/>
  </si>
  <si>
    <t>テスト観点一覧</t>
    <rPh sb="3" eb="5">
      <t>カンテン</t>
    </rPh>
    <rPh sb="5" eb="7">
      <t>イチラン</t>
    </rPh>
    <phoneticPr fontId="4"/>
  </si>
  <si>
    <t>No</t>
    <phoneticPr fontId="4"/>
  </si>
  <si>
    <t>テスト観点</t>
    <rPh sb="3" eb="5">
      <t>カンテン</t>
    </rPh>
    <phoneticPr fontId="4"/>
  </si>
  <si>
    <t>対象観点詳細</t>
    <rPh sb="0" eb="2">
      <t>タイショウ</t>
    </rPh>
    <rPh sb="2" eb="4">
      <t>カンテン</t>
    </rPh>
    <rPh sb="4" eb="6">
      <t>ショウサイ</t>
    </rPh>
    <phoneticPr fontId="4"/>
  </si>
  <si>
    <t>項目数</t>
    <rPh sb="0" eb="3">
      <t>コウモクスウ</t>
    </rPh>
    <phoneticPr fontId="4"/>
  </si>
  <si>
    <t>詳細手順数</t>
    <rPh sb="0" eb="2">
      <t>ショウサイ</t>
    </rPh>
    <rPh sb="2" eb="4">
      <t>テジュン</t>
    </rPh>
    <rPh sb="4" eb="5">
      <t>スウ</t>
    </rPh>
    <phoneticPr fontId="4"/>
  </si>
  <si>
    <t>実施数</t>
    <rPh sb="0" eb="2">
      <t>ジッシ</t>
    </rPh>
    <rPh sb="2" eb="3">
      <t>スウ</t>
    </rPh>
    <phoneticPr fontId="4"/>
  </si>
  <si>
    <t>実施率</t>
    <rPh sb="0" eb="2">
      <t>ジッシ</t>
    </rPh>
    <rPh sb="2" eb="3">
      <t>リツ</t>
    </rPh>
    <phoneticPr fontId="4"/>
  </si>
  <si>
    <t>バグ数</t>
    <rPh sb="2" eb="3">
      <t>スウ</t>
    </rPh>
    <phoneticPr fontId="4"/>
  </si>
  <si>
    <t>消化数</t>
    <rPh sb="0" eb="2">
      <t>ショウカ</t>
    </rPh>
    <rPh sb="2" eb="3">
      <t>スウ</t>
    </rPh>
    <phoneticPr fontId="4"/>
  </si>
  <si>
    <t>消化率</t>
    <rPh sb="0" eb="2">
      <t>ショウカ</t>
    </rPh>
    <rPh sb="2" eb="3">
      <t>リツ</t>
    </rPh>
    <phoneticPr fontId="4"/>
  </si>
  <si>
    <t>合計</t>
    <rPh sb="0" eb="2">
      <t>ゴウケイ</t>
    </rPh>
    <phoneticPr fontId="4"/>
  </si>
  <si>
    <t>Test ID</t>
    <phoneticPr fontId="4"/>
  </si>
  <si>
    <t>確認観点</t>
    <rPh sb="0" eb="2">
      <t>カクニン</t>
    </rPh>
    <rPh sb="2" eb="4">
      <t>カンテン</t>
    </rPh>
    <phoneticPr fontId="4"/>
  </si>
  <si>
    <t>マツダ様チケット番号</t>
    <rPh sb="3" eb="4">
      <t>サマ</t>
    </rPh>
    <rPh sb="8" eb="10">
      <t>バンゴウ</t>
    </rPh>
    <phoneticPr fontId="4"/>
  </si>
  <si>
    <t>操作名</t>
    <rPh sb="0" eb="2">
      <t>ソウサ</t>
    </rPh>
    <rPh sb="2" eb="3">
      <t>メイ</t>
    </rPh>
    <phoneticPr fontId="4"/>
  </si>
  <si>
    <t>操作内容・条件・補足</t>
    <rPh sb="5" eb="7">
      <t>ジョウケン</t>
    </rPh>
    <rPh sb="8" eb="10">
      <t>ホソク</t>
    </rPh>
    <phoneticPr fontId="4"/>
  </si>
  <si>
    <t>テストデータ</t>
    <phoneticPr fontId="4"/>
  </si>
  <si>
    <t>条件4</t>
    <rPh sb="0" eb="2">
      <t>ジョウケン</t>
    </rPh>
    <phoneticPr fontId="4"/>
  </si>
  <si>
    <t>期待結果・確認内容</t>
    <phoneticPr fontId="4"/>
  </si>
  <si>
    <t>結果
(状態)</t>
    <rPh sb="0" eb="2">
      <t>ケッカ</t>
    </rPh>
    <rPh sb="4" eb="6">
      <t>ジョウタイ</t>
    </rPh>
    <phoneticPr fontId="4"/>
  </si>
  <si>
    <t>実施者</t>
    <rPh sb="0" eb="2">
      <t>ジッシ</t>
    </rPh>
    <rPh sb="2" eb="3">
      <t>シャ</t>
    </rPh>
    <phoneticPr fontId="4"/>
  </si>
  <si>
    <t>実施日</t>
    <rPh sb="0" eb="2">
      <t>ジッシ</t>
    </rPh>
    <rPh sb="2" eb="3">
      <t>ヒ</t>
    </rPh>
    <phoneticPr fontId="4"/>
  </si>
  <si>
    <t>確認完了日</t>
    <rPh sb="0" eb="2">
      <t>カクニン</t>
    </rPh>
    <rPh sb="2" eb="5">
      <t>カンリョウビ</t>
    </rPh>
    <rPh sb="4" eb="5">
      <t>ヒ</t>
    </rPh>
    <phoneticPr fontId="4"/>
  </si>
  <si>
    <t>実施
Version</t>
    <rPh sb="0" eb="2">
      <t>ジッシ</t>
    </rPh>
    <phoneticPr fontId="4"/>
  </si>
  <si>
    <t>不具合
チケット番号</t>
    <rPh sb="0" eb="3">
      <t>フグアイ</t>
    </rPh>
    <rPh sb="8" eb="10">
      <t>バンゴウ</t>
    </rPh>
    <phoneticPr fontId="4"/>
  </si>
  <si>
    <t>備考
（テスト実行者使用欄）</t>
    <rPh sb="0" eb="2">
      <t>ビコウ</t>
    </rPh>
    <rPh sb="7" eb="10">
      <t>ジッコウシャ</t>
    </rPh>
    <rPh sb="10" eb="12">
      <t>シヨウ</t>
    </rPh>
    <rPh sb="12" eb="13">
      <t>ラン</t>
    </rPh>
    <phoneticPr fontId="4"/>
  </si>
  <si>
    <t>備考
（テスト仕様作成者使用欄）</t>
    <rPh sb="0" eb="2">
      <t>ビコウ</t>
    </rPh>
    <rPh sb="7" eb="9">
      <t>シヨウ</t>
    </rPh>
    <rPh sb="9" eb="11">
      <t>サクセイ</t>
    </rPh>
    <rPh sb="11" eb="12">
      <t>シャ</t>
    </rPh>
    <rPh sb="12" eb="14">
      <t>シヨウ</t>
    </rPh>
    <rPh sb="14" eb="15">
      <t>ラン</t>
    </rPh>
    <phoneticPr fontId="4"/>
  </si>
  <si>
    <t>　</t>
    <phoneticPr fontId="4"/>
  </si>
  <si>
    <t>システム名</t>
    <rPh sb="4" eb="5">
      <t>メイ</t>
    </rPh>
    <phoneticPr fontId="4"/>
  </si>
  <si>
    <t>業務ID／業務名</t>
    <rPh sb="5" eb="8">
      <t>ギョウムメイ</t>
    </rPh>
    <phoneticPr fontId="4"/>
  </si>
  <si>
    <t>機能ID／機能名</t>
    <rPh sb="5" eb="7">
      <t>キノウ</t>
    </rPh>
    <rPh sb="7" eb="8">
      <t>メイ</t>
    </rPh>
    <phoneticPr fontId="4"/>
  </si>
  <si>
    <t>作成者</t>
    <rPh sb="0" eb="3">
      <t>サクセイシャ</t>
    </rPh>
    <phoneticPr fontId="4"/>
  </si>
  <si>
    <t>作成日</t>
    <rPh sb="0" eb="3">
      <t>サクセイビ</t>
    </rPh>
    <phoneticPr fontId="4"/>
  </si>
  <si>
    <r>
      <t>Z</t>
    </r>
    <r>
      <rPr>
        <sz val="11"/>
        <color theme="1"/>
        <rFont val="ＭＳ Ｐゴシック"/>
        <family val="2"/>
        <charset val="128"/>
        <scheme val="minor"/>
      </rPr>
      <t>IPC-TERAS</t>
    </r>
    <phoneticPr fontId="4"/>
  </si>
  <si>
    <t>処理ID／処理名</t>
    <phoneticPr fontId="4"/>
  </si>
  <si>
    <t>更新者</t>
    <rPh sb="0" eb="2">
      <t>コウシン</t>
    </rPh>
    <rPh sb="2" eb="3">
      <t>シャ</t>
    </rPh>
    <phoneticPr fontId="4"/>
  </si>
  <si>
    <t>機能試験
機能試験仕様書兼
結果報告書</t>
    <rPh sb="0" eb="2">
      <t>キノウ</t>
    </rPh>
    <rPh sb="2" eb="4">
      <t>シケン</t>
    </rPh>
    <rPh sb="5" eb="7">
      <t>キノウ</t>
    </rPh>
    <rPh sb="7" eb="9">
      <t>シケン</t>
    </rPh>
    <rPh sb="9" eb="12">
      <t>シヨウショ</t>
    </rPh>
    <rPh sb="12" eb="13">
      <t>ケン</t>
    </rPh>
    <rPh sb="14" eb="16">
      <t>ケッカ</t>
    </rPh>
    <rPh sb="16" eb="19">
      <t>ホウコクショ</t>
    </rPh>
    <phoneticPr fontId="4"/>
  </si>
  <si>
    <t>確認ケース
No</t>
    <rPh sb="0" eb="2">
      <t>カクニン</t>
    </rPh>
    <phoneticPr fontId="4"/>
  </si>
  <si>
    <t>確認ケース</t>
    <rPh sb="0" eb="2">
      <t>カクニン</t>
    </rPh>
    <phoneticPr fontId="4"/>
  </si>
  <si>
    <t>確認ケース条件詳細</t>
    <rPh sb="0" eb="2">
      <t>カクニン</t>
    </rPh>
    <rPh sb="5" eb="7">
      <t>ジョウケン</t>
    </rPh>
    <rPh sb="7" eb="9">
      <t>ショウサイ</t>
    </rPh>
    <phoneticPr fontId="4"/>
  </si>
  <si>
    <t>確認種別
No</t>
    <rPh sb="0" eb="2">
      <t>カクニン</t>
    </rPh>
    <rPh sb="2" eb="4">
      <t>シュベツ</t>
    </rPh>
    <phoneticPr fontId="4"/>
  </si>
  <si>
    <t>確認種別</t>
    <rPh sb="2" eb="4">
      <t>シュベツ</t>
    </rPh>
    <phoneticPr fontId="4"/>
  </si>
  <si>
    <t>画面遷移</t>
    <rPh sb="0" eb="2">
      <t>ガメン</t>
    </rPh>
    <rPh sb="2" eb="4">
      <t>センイ</t>
    </rPh>
    <phoneticPr fontId="2"/>
  </si>
  <si>
    <t>画面操作</t>
    <rPh sb="0" eb="2">
      <t>ガメン</t>
    </rPh>
    <rPh sb="2" eb="4">
      <t>ソウサ</t>
    </rPh>
    <phoneticPr fontId="2"/>
  </si>
  <si>
    <t>画面上で操作した結果（動向）が正しいことを確認する</t>
    <rPh sb="0" eb="2">
      <t>ガメン</t>
    </rPh>
    <rPh sb="2" eb="3">
      <t>ウエ</t>
    </rPh>
    <rPh sb="4" eb="6">
      <t>ソウサ</t>
    </rPh>
    <rPh sb="8" eb="10">
      <t>ケッカ</t>
    </rPh>
    <rPh sb="11" eb="13">
      <t>ドウコウ</t>
    </rPh>
    <rPh sb="15" eb="16">
      <t>タダ</t>
    </rPh>
    <rPh sb="21" eb="23">
      <t>カクニン</t>
    </rPh>
    <phoneticPr fontId="2"/>
  </si>
  <si>
    <t>画面遷移及び表示内容が正しいことを確認する</t>
    <rPh sb="0" eb="2">
      <t>ガメン</t>
    </rPh>
    <rPh sb="2" eb="4">
      <t>センイ</t>
    </rPh>
    <rPh sb="4" eb="5">
      <t>オヨ</t>
    </rPh>
    <rPh sb="6" eb="8">
      <t>ヒョウジ</t>
    </rPh>
    <rPh sb="8" eb="10">
      <t>ナイヨウ</t>
    </rPh>
    <rPh sb="11" eb="12">
      <t>タダ</t>
    </rPh>
    <rPh sb="17" eb="19">
      <t>カクニン</t>
    </rPh>
    <phoneticPr fontId="2"/>
  </si>
  <si>
    <t>期待結果・確認内容</t>
    <phoneticPr fontId="4"/>
  </si>
  <si>
    <t>今回の試験では未実施</t>
    <rPh sb="0" eb="2">
      <t>コンカイ</t>
    </rPh>
    <rPh sb="3" eb="5">
      <t>シケン</t>
    </rPh>
    <rPh sb="7" eb="10">
      <t>ミジッシ</t>
    </rPh>
    <phoneticPr fontId="4"/>
  </si>
  <si>
    <t>テスト分類</t>
    <rPh sb="3" eb="5">
      <t>ブンルイ</t>
    </rPh>
    <phoneticPr fontId="4"/>
  </si>
  <si>
    <t>確認ケース件数</t>
    <rPh sb="0" eb="2">
      <t>カクニン</t>
    </rPh>
    <rPh sb="5" eb="7">
      <t>ケンスウ</t>
    </rPh>
    <phoneticPr fontId="2"/>
  </si>
  <si>
    <t>総手順数</t>
    <rPh sb="0" eb="1">
      <t>ソウ</t>
    </rPh>
    <rPh sb="1" eb="3">
      <t>テジュン</t>
    </rPh>
    <rPh sb="3" eb="4">
      <t>スウ</t>
    </rPh>
    <phoneticPr fontId="2"/>
  </si>
  <si>
    <t>手順No</t>
    <rPh sb="0" eb="2">
      <t>テジュン</t>
    </rPh>
    <phoneticPr fontId="4"/>
  </si>
  <si>
    <t>着手件数</t>
    <rPh sb="0" eb="2">
      <t>チャクシュ</t>
    </rPh>
    <rPh sb="2" eb="4">
      <t>ケンスウ</t>
    </rPh>
    <phoneticPr fontId="2"/>
  </si>
  <si>
    <t>完了件数</t>
    <rPh sb="0" eb="2">
      <t>カンリョウ</t>
    </rPh>
    <rPh sb="2" eb="4">
      <t>ケンスウ</t>
    </rPh>
    <phoneticPr fontId="2"/>
  </si>
  <si>
    <t>V1.0.7</t>
  </si>
  <si>
    <t>V1.0.7</t>
    <phoneticPr fontId="4"/>
  </si>
  <si>
    <t>テストデータの管理は１ケースに付き１フォルダで管理する。</t>
    <rPh sb="7" eb="9">
      <t>カンリ</t>
    </rPh>
    <rPh sb="15" eb="16">
      <t>ツ</t>
    </rPh>
    <rPh sb="23" eb="25">
      <t>カンリ</t>
    </rPh>
    <phoneticPr fontId="2"/>
  </si>
  <si>
    <t>エビデンスは、Excelシートに画面キャプチャを張り付けて管理する。</t>
    <rPh sb="16" eb="18">
      <t>ガメン</t>
    </rPh>
    <rPh sb="24" eb="25">
      <t>ハ</t>
    </rPh>
    <rPh sb="26" eb="27">
      <t>ツ</t>
    </rPh>
    <rPh sb="29" eb="31">
      <t>カンリ</t>
    </rPh>
    <phoneticPr fontId="2"/>
  </si>
  <si>
    <t>原則としては、1テスト観点単位でExcelファイル1ファイルで管理し、1ファイル内は、1確認ケース1シートで管理する。</t>
    <rPh sb="0" eb="2">
      <t>ゲンソク</t>
    </rPh>
    <rPh sb="11" eb="13">
      <t>カンテン</t>
    </rPh>
    <rPh sb="13" eb="15">
      <t>タンイ</t>
    </rPh>
    <rPh sb="31" eb="33">
      <t>カンリ</t>
    </rPh>
    <rPh sb="40" eb="41">
      <t>ナイ</t>
    </rPh>
    <rPh sb="44" eb="46">
      <t>カクニン</t>
    </rPh>
    <rPh sb="54" eb="56">
      <t>カンリ</t>
    </rPh>
    <phoneticPr fontId="2"/>
  </si>
  <si>
    <t>ただし、1観点のケースが多く、シート数が多すぎてしまう場合などは、ファイルを分割するなどの臨機応変な対応は問題ない。</t>
    <rPh sb="5" eb="7">
      <t>カンテン</t>
    </rPh>
    <rPh sb="12" eb="13">
      <t>オオ</t>
    </rPh>
    <rPh sb="18" eb="19">
      <t>スウ</t>
    </rPh>
    <rPh sb="20" eb="21">
      <t>オオ</t>
    </rPh>
    <rPh sb="27" eb="29">
      <t>バアイ</t>
    </rPh>
    <rPh sb="38" eb="40">
      <t>ブンカツ</t>
    </rPh>
    <rPh sb="45" eb="49">
      <t>リンキオウヘン</t>
    </rPh>
    <rPh sb="50" eb="52">
      <t>タイオウ</t>
    </rPh>
    <rPh sb="53" eb="55">
      <t>モンダイ</t>
    </rPh>
    <phoneticPr fontId="2"/>
  </si>
  <si>
    <t>期待結果・確認内容</t>
    <phoneticPr fontId="4"/>
  </si>
  <si>
    <t>TERASテスト観点リスト</t>
    <phoneticPr fontId="2"/>
  </si>
  <si>
    <t>観点名</t>
    <rPh sb="0" eb="2">
      <t>カンテン</t>
    </rPh>
    <rPh sb="2" eb="3">
      <t>メイ</t>
    </rPh>
    <phoneticPr fontId="2"/>
  </si>
  <si>
    <t>正常遷移</t>
    <rPh sb="0" eb="2">
      <t>セイジョウ</t>
    </rPh>
    <rPh sb="2" eb="4">
      <t>センイ</t>
    </rPh>
    <phoneticPr fontId="2"/>
  </si>
  <si>
    <t>異常遷移</t>
    <rPh sb="0" eb="2">
      <t>イジョウ</t>
    </rPh>
    <rPh sb="2" eb="4">
      <t>センイ</t>
    </rPh>
    <phoneticPr fontId="2"/>
  </si>
  <si>
    <t>中断遷移</t>
    <rPh sb="0" eb="2">
      <t>チュウダン</t>
    </rPh>
    <rPh sb="2" eb="4">
      <t>センイ</t>
    </rPh>
    <phoneticPr fontId="2"/>
  </si>
  <si>
    <t>画面表示</t>
    <rPh sb="0" eb="2">
      <t>ガメン</t>
    </rPh>
    <rPh sb="2" eb="4">
      <t>ヒョウジ</t>
    </rPh>
    <phoneticPr fontId="2"/>
  </si>
  <si>
    <t>表示データ</t>
    <rPh sb="0" eb="2">
      <t>ヒョウジ</t>
    </rPh>
    <phoneticPr fontId="2"/>
  </si>
  <si>
    <t>初期値</t>
    <rPh sb="0" eb="3">
      <t>ショキチ</t>
    </rPh>
    <phoneticPr fontId="2"/>
  </si>
  <si>
    <t>オペレーションによって変更する値の正当性</t>
    <rPh sb="11" eb="13">
      <t>ヘンコウ</t>
    </rPh>
    <rPh sb="15" eb="16">
      <t>アタイ</t>
    </rPh>
    <rPh sb="17" eb="20">
      <t>セイトウセイ</t>
    </rPh>
    <phoneticPr fontId="2"/>
  </si>
  <si>
    <t>画面状態</t>
    <rPh sb="0" eb="2">
      <t>ガメン</t>
    </rPh>
    <rPh sb="2" eb="4">
      <t>ジョウタイ</t>
    </rPh>
    <phoneticPr fontId="2"/>
  </si>
  <si>
    <t>表示項目</t>
    <rPh sb="0" eb="2">
      <t>ヒョウジ</t>
    </rPh>
    <rPh sb="2" eb="4">
      <t>コウモク</t>
    </rPh>
    <phoneticPr fontId="2"/>
  </si>
  <si>
    <t>表示・非表示</t>
    <rPh sb="0" eb="2">
      <t>ヒョウジ</t>
    </rPh>
    <rPh sb="3" eb="6">
      <t>ヒヒョウジ</t>
    </rPh>
    <phoneticPr fontId="2"/>
  </si>
  <si>
    <t>活性・非活性</t>
    <rPh sb="0" eb="2">
      <t>カッセイ</t>
    </rPh>
    <rPh sb="3" eb="4">
      <t>ヒ</t>
    </rPh>
    <rPh sb="4" eb="6">
      <t>カッセイ</t>
    </rPh>
    <phoneticPr fontId="2"/>
  </si>
  <si>
    <t>コンテキストメニュー</t>
    <phoneticPr fontId="2"/>
  </si>
  <si>
    <t>操作パターン</t>
    <rPh sb="0" eb="2">
      <t>ソウサ</t>
    </rPh>
    <phoneticPr fontId="2"/>
  </si>
  <si>
    <t>基本操作網羅</t>
    <rPh sb="0" eb="2">
      <t>キホン</t>
    </rPh>
    <rPh sb="2" eb="4">
      <t>ソウサ</t>
    </rPh>
    <rPh sb="4" eb="6">
      <t>モウラ</t>
    </rPh>
    <phoneticPr fontId="2"/>
  </si>
  <si>
    <t>UI操作</t>
    <rPh sb="2" eb="4">
      <t>ソウサ</t>
    </rPh>
    <phoneticPr fontId="2"/>
  </si>
  <si>
    <t>操作結果のCRUD種別</t>
    <rPh sb="0" eb="2">
      <t>ソウサ</t>
    </rPh>
    <rPh sb="2" eb="4">
      <t>ケッカ</t>
    </rPh>
    <rPh sb="9" eb="11">
      <t>シュベツ</t>
    </rPh>
    <phoneticPr fontId="2"/>
  </si>
  <si>
    <t>ビュー未更新</t>
    <rPh sb="3" eb="6">
      <t>ミコウシン</t>
    </rPh>
    <phoneticPr fontId="2"/>
  </si>
  <si>
    <t>画面の入力値バリエーション</t>
    <rPh sb="0" eb="2">
      <t>ガメン</t>
    </rPh>
    <rPh sb="3" eb="6">
      <t>ニュウリョクチ</t>
    </rPh>
    <phoneticPr fontId="2"/>
  </si>
  <si>
    <t>正常ケース</t>
    <rPh sb="0" eb="2">
      <t>セイジョウ</t>
    </rPh>
    <phoneticPr fontId="2"/>
  </si>
  <si>
    <t>入力値バリエーション</t>
    <rPh sb="0" eb="3">
      <t>ニュウリョクチ</t>
    </rPh>
    <phoneticPr fontId="2"/>
  </si>
  <si>
    <t>異常ケース</t>
    <rPh sb="0" eb="2">
      <t>イジョウ</t>
    </rPh>
    <phoneticPr fontId="2"/>
  </si>
  <si>
    <t>必要項目未入力</t>
  </si>
  <si>
    <t>設定項目異常</t>
  </si>
  <si>
    <t>繰り返し操作</t>
    <rPh sb="0" eb="1">
      <t>ク</t>
    </rPh>
    <rPh sb="2" eb="3">
      <t>カエ</t>
    </rPh>
    <rPh sb="4" eb="6">
      <t>ソウサ</t>
    </rPh>
    <phoneticPr fontId="2"/>
  </si>
  <si>
    <t>同一条件操作</t>
    <rPh sb="0" eb="2">
      <t>ドウイツ</t>
    </rPh>
    <rPh sb="2" eb="4">
      <t>ジョウケン</t>
    </rPh>
    <rPh sb="4" eb="6">
      <t>ソウサ</t>
    </rPh>
    <phoneticPr fontId="2"/>
  </si>
  <si>
    <t>条件変更操作</t>
    <rPh sb="0" eb="2">
      <t>ジョウケン</t>
    </rPh>
    <rPh sb="4" eb="6">
      <t>ソウサ</t>
    </rPh>
    <phoneticPr fontId="2"/>
  </si>
  <si>
    <t>Undo,Redo</t>
    <phoneticPr fontId="2"/>
  </si>
  <si>
    <t>キャンセル後の再操作</t>
    <rPh sb="5" eb="6">
      <t>ゴ</t>
    </rPh>
    <rPh sb="7" eb="8">
      <t>サイ</t>
    </rPh>
    <rPh sb="8" eb="10">
      <t>ソウサ</t>
    </rPh>
    <phoneticPr fontId="2"/>
  </si>
  <si>
    <t>異常発生後の再操作</t>
    <rPh sb="0" eb="2">
      <t>イジョウ</t>
    </rPh>
    <rPh sb="2" eb="4">
      <t>ハッセイ</t>
    </rPh>
    <rPh sb="4" eb="5">
      <t>ゴ</t>
    </rPh>
    <rPh sb="6" eb="7">
      <t>サイ</t>
    </rPh>
    <rPh sb="7" eb="9">
      <t>ソウサ</t>
    </rPh>
    <phoneticPr fontId="2"/>
  </si>
  <si>
    <t>リトライ</t>
    <phoneticPr fontId="2"/>
  </si>
  <si>
    <t>リトライ回数境界</t>
    <rPh sb="4" eb="6">
      <t>カイスウ</t>
    </rPh>
    <rPh sb="6" eb="8">
      <t>キョウカイ</t>
    </rPh>
    <phoneticPr fontId="2"/>
  </si>
  <si>
    <t>リトライ回数オーバ時の振る舞い</t>
    <rPh sb="4" eb="6">
      <t>カイスウ</t>
    </rPh>
    <rPh sb="9" eb="10">
      <t>ジ</t>
    </rPh>
    <rPh sb="11" eb="12">
      <t>フ</t>
    </rPh>
    <rPh sb="13" eb="14">
      <t>マ</t>
    </rPh>
    <phoneticPr fontId="2"/>
  </si>
  <si>
    <t>タイムアウト</t>
    <phoneticPr fontId="2"/>
  </si>
  <si>
    <t>タイムアウト時間境界</t>
    <rPh sb="6" eb="8">
      <t>ジカン</t>
    </rPh>
    <rPh sb="8" eb="10">
      <t>キョウカイ</t>
    </rPh>
    <phoneticPr fontId="2"/>
  </si>
  <si>
    <t>タイムアウト時の振る舞い</t>
    <rPh sb="6" eb="7">
      <t>ジ</t>
    </rPh>
    <rPh sb="8" eb="9">
      <t>フ</t>
    </rPh>
    <rPh sb="10" eb="11">
      <t>マ</t>
    </rPh>
    <phoneticPr fontId="2"/>
  </si>
  <si>
    <t>操作順序入替</t>
    <rPh sb="0" eb="2">
      <t>ソウサ</t>
    </rPh>
    <rPh sb="2" eb="4">
      <t>ジュンジョ</t>
    </rPh>
    <rPh sb="4" eb="6">
      <t>イレカエ</t>
    </rPh>
    <phoneticPr fontId="2"/>
  </si>
  <si>
    <t>中断</t>
    <rPh sb="0" eb="2">
      <t>チュウダン</t>
    </rPh>
    <phoneticPr fontId="2"/>
  </si>
  <si>
    <t>同時</t>
    <rPh sb="0" eb="2">
      <t>ドウジ</t>
    </rPh>
    <phoneticPr fontId="2"/>
  </si>
  <si>
    <t>単一プロセス同時操作</t>
  </si>
  <si>
    <t>複数プロセス同時操作</t>
  </si>
  <si>
    <t>複数マシン同一ユーザID同時操作</t>
  </si>
  <si>
    <t>複数マシン別ユーザID同時操作</t>
  </si>
  <si>
    <t>ショートカットキー</t>
    <phoneticPr fontId="2"/>
  </si>
  <si>
    <t>Tabコントロール</t>
    <phoneticPr fontId="2"/>
  </si>
  <si>
    <t>無効な操作</t>
    <rPh sb="0" eb="2">
      <t>ムコウ</t>
    </rPh>
    <rPh sb="3" eb="5">
      <t>ソウサ</t>
    </rPh>
    <phoneticPr fontId="2"/>
  </si>
  <si>
    <t>例外</t>
    <rPh sb="0" eb="2">
      <t>レイガイ</t>
    </rPh>
    <phoneticPr fontId="2"/>
  </si>
  <si>
    <t>失敗</t>
    <rPh sb="0" eb="2">
      <t>シッパイ</t>
    </rPh>
    <phoneticPr fontId="2"/>
  </si>
  <si>
    <t>設定効果確認</t>
    <rPh sb="0" eb="2">
      <t>セッテイ</t>
    </rPh>
    <rPh sb="2" eb="4">
      <t>コウカ</t>
    </rPh>
    <rPh sb="4" eb="6">
      <t>カクニン</t>
    </rPh>
    <phoneticPr fontId="2"/>
  </si>
  <si>
    <t>データバリエーション</t>
    <phoneticPr fontId="2"/>
  </si>
  <si>
    <t>データの種類</t>
    <rPh sb="4" eb="6">
      <t>シュルイ</t>
    </rPh>
    <phoneticPr fontId="2"/>
  </si>
  <si>
    <t>データの状態</t>
    <rPh sb="4" eb="6">
      <t>ジョウタイ</t>
    </rPh>
    <phoneticPr fontId="2"/>
  </si>
  <si>
    <t>データバリエーション</t>
    <phoneticPr fontId="2"/>
  </si>
  <si>
    <t>入力のCRUD種別</t>
    <rPh sb="7" eb="9">
      <t>シュベツ</t>
    </rPh>
    <phoneticPr fontId="2"/>
  </si>
  <si>
    <t>変更なし</t>
    <rPh sb="0" eb="2">
      <t>ヘンコウ</t>
    </rPh>
    <phoneticPr fontId="2"/>
  </si>
  <si>
    <t>追加</t>
    <rPh sb="0" eb="2">
      <t>ツイカ</t>
    </rPh>
    <phoneticPr fontId="2"/>
  </si>
  <si>
    <t>追加対象</t>
    <rPh sb="0" eb="2">
      <t>ツイカ</t>
    </rPh>
    <rPh sb="2" eb="4">
      <t>タイショウ</t>
    </rPh>
    <phoneticPr fontId="2"/>
  </si>
  <si>
    <t>追加位置</t>
    <rPh sb="0" eb="2">
      <t>ツイカ</t>
    </rPh>
    <rPh sb="2" eb="4">
      <t>イチ</t>
    </rPh>
    <phoneticPr fontId="2"/>
  </si>
  <si>
    <t>削除</t>
    <rPh sb="0" eb="2">
      <t>サクジョ</t>
    </rPh>
    <phoneticPr fontId="2"/>
  </si>
  <si>
    <t>削除対象</t>
    <rPh sb="2" eb="4">
      <t>タイショウ</t>
    </rPh>
    <phoneticPr fontId="2"/>
  </si>
  <si>
    <t>削除位置</t>
    <rPh sb="2" eb="4">
      <t>イチ</t>
    </rPh>
    <phoneticPr fontId="2"/>
  </si>
  <si>
    <t>変更</t>
    <rPh sb="0" eb="2">
      <t>ヘンコウ</t>
    </rPh>
    <phoneticPr fontId="2"/>
  </si>
  <si>
    <t>変更対象</t>
    <rPh sb="2" eb="4">
      <t>タイショウ</t>
    </rPh>
    <phoneticPr fontId="2"/>
  </si>
  <si>
    <t>変更位置</t>
    <rPh sb="2" eb="4">
      <t>イチ</t>
    </rPh>
    <phoneticPr fontId="2"/>
  </si>
  <si>
    <t>追加、削除、変更の組み合わせ</t>
    <rPh sb="0" eb="2">
      <t>ツイカ</t>
    </rPh>
    <rPh sb="3" eb="5">
      <t>サクジョ</t>
    </rPh>
    <rPh sb="6" eb="8">
      <t>ヘンコウ</t>
    </rPh>
    <rPh sb="9" eb="10">
      <t>ク</t>
    </rPh>
    <rPh sb="11" eb="12">
      <t>ア</t>
    </rPh>
    <phoneticPr fontId="2"/>
  </si>
  <si>
    <t>既存の投入済みデータバリエーション</t>
    <rPh sb="0" eb="2">
      <t>キゾン</t>
    </rPh>
    <rPh sb="3" eb="5">
      <t>トウニュウ</t>
    </rPh>
    <rPh sb="5" eb="6">
      <t>ズ</t>
    </rPh>
    <phoneticPr fontId="2"/>
  </si>
  <si>
    <t>既存データ有り・無し</t>
    <rPh sb="0" eb="2">
      <t>キゾン</t>
    </rPh>
    <rPh sb="5" eb="6">
      <t>ア</t>
    </rPh>
    <rPh sb="8" eb="9">
      <t>ナ</t>
    </rPh>
    <phoneticPr fontId="2"/>
  </si>
  <si>
    <t>設定変更の反映タイミング</t>
    <rPh sb="0" eb="2">
      <t>セッテイ</t>
    </rPh>
    <rPh sb="2" eb="4">
      <t>ヘンコウ</t>
    </rPh>
    <rPh sb="5" eb="7">
      <t>ハンエイ</t>
    </rPh>
    <phoneticPr fontId="2"/>
  </si>
  <si>
    <t>例外設定</t>
    <rPh sb="0" eb="2">
      <t>レイガイ</t>
    </rPh>
    <rPh sb="2" eb="4">
      <t>セッテイ</t>
    </rPh>
    <phoneticPr fontId="2"/>
  </si>
  <si>
    <t>環境</t>
    <rPh sb="0" eb="2">
      <t>カンキョウ</t>
    </rPh>
    <phoneticPr fontId="2"/>
  </si>
  <si>
    <t>ライセンス有効・無効</t>
    <rPh sb="5" eb="7">
      <t>ユウコウ</t>
    </rPh>
    <rPh sb="8" eb="10">
      <t>ムコウ</t>
    </rPh>
    <phoneticPr fontId="2"/>
  </si>
  <si>
    <t>ログインアカウント</t>
    <phoneticPr fontId="2"/>
  </si>
  <si>
    <t>管理者ユーザ</t>
    <rPh sb="0" eb="3">
      <t>カンリシャ</t>
    </rPh>
    <phoneticPr fontId="2"/>
  </si>
  <si>
    <t>一般ユーザ</t>
    <rPh sb="0" eb="2">
      <t>イッパン</t>
    </rPh>
    <phoneticPr fontId="2"/>
  </si>
  <si>
    <t>ソフトウェア構成</t>
    <rPh sb="6" eb="8">
      <t>コウセイ</t>
    </rPh>
    <phoneticPr fontId="2"/>
  </si>
  <si>
    <t>異常環境</t>
    <rPh sb="0" eb="2">
      <t>イジョウ</t>
    </rPh>
    <rPh sb="2" eb="4">
      <t>カンキョウ</t>
    </rPh>
    <phoneticPr fontId="2"/>
  </si>
  <si>
    <t>サーバダウン</t>
    <phoneticPr fontId="2"/>
  </si>
  <si>
    <t>APサーバ</t>
    <phoneticPr fontId="2"/>
  </si>
  <si>
    <t>構成管理・変更管理サーバ</t>
    <phoneticPr fontId="2"/>
  </si>
  <si>
    <t>DBサーバ</t>
    <phoneticPr fontId="2"/>
  </si>
  <si>
    <t>クライアントダウン</t>
    <phoneticPr fontId="2"/>
  </si>
  <si>
    <t>TERASクライアント</t>
    <phoneticPr fontId="2"/>
  </si>
  <si>
    <t>アドイン</t>
    <phoneticPr fontId="2"/>
  </si>
  <si>
    <t>ネットワークダウン</t>
    <phoneticPr fontId="2"/>
  </si>
  <si>
    <t>クライアント⇔APサーバ間ネットワークダウン</t>
    <rPh sb="12" eb="13">
      <t>カン</t>
    </rPh>
    <phoneticPr fontId="2"/>
  </si>
  <si>
    <t>APサーバ⇔DBサーバ間ネットワークダウン</t>
    <phoneticPr fontId="2"/>
  </si>
  <si>
    <t>APサーバ⇔構成管理・変更管理サーバ間ネットワークダウン</t>
    <phoneticPr fontId="2"/>
  </si>
  <si>
    <t>ダウンタイミング</t>
    <phoneticPr fontId="2"/>
  </si>
  <si>
    <t>処理中</t>
    <rPh sb="0" eb="3">
      <t>ショリチュウ</t>
    </rPh>
    <phoneticPr fontId="2"/>
  </si>
  <si>
    <t>処理開始前</t>
    <rPh sb="0" eb="2">
      <t>ショリ</t>
    </rPh>
    <rPh sb="2" eb="4">
      <t>カイシ</t>
    </rPh>
    <rPh sb="4" eb="5">
      <t>マエ</t>
    </rPh>
    <phoneticPr fontId="2"/>
  </si>
  <si>
    <t>ログ確認</t>
    <rPh sb="2" eb="4">
      <t>カクニン</t>
    </rPh>
    <phoneticPr fontId="2"/>
  </si>
  <si>
    <t>ログの種類</t>
    <rPh sb="3" eb="5">
      <t>シュルイ</t>
    </rPh>
    <phoneticPr fontId="2"/>
  </si>
  <si>
    <t>エラー発生時に発生箇所のスタックトレース</t>
    <phoneticPr fontId="2"/>
  </si>
  <si>
    <t>デバッグモード時のデバッグログ</t>
    <phoneticPr fontId="2"/>
  </si>
  <si>
    <t>通常運用時の情報ログ</t>
  </si>
  <si>
    <t>出力元</t>
    <rPh sb="0" eb="2">
      <t>シュツリョク</t>
    </rPh>
    <rPh sb="2" eb="3">
      <t>モト</t>
    </rPh>
    <phoneticPr fontId="2"/>
  </si>
  <si>
    <t>サーバ（APサーバ、DBサーバ、SVNサーバ）</t>
  </si>
  <si>
    <t>クライアントおよびアドイン</t>
  </si>
  <si>
    <t>入力・設定データ</t>
    <rPh sb="0" eb="2">
      <t>ニュウリョク</t>
    </rPh>
    <rPh sb="3" eb="5">
      <t>セッテイ</t>
    </rPh>
    <phoneticPr fontId="2"/>
  </si>
  <si>
    <t>インストール直後</t>
  </si>
  <si>
    <t>前回実行後</t>
  </si>
  <si>
    <t>別機能同時使用(単一プロセス)</t>
    <rPh sb="0" eb="1">
      <t>ベツ</t>
    </rPh>
    <rPh sb="1" eb="3">
      <t>キノウ</t>
    </rPh>
    <rPh sb="3" eb="5">
      <t>ドウジ</t>
    </rPh>
    <rPh sb="5" eb="7">
      <t>シヨウ</t>
    </rPh>
    <rPh sb="8" eb="10">
      <t>タンイツ</t>
    </rPh>
    <phoneticPr fontId="2"/>
  </si>
  <si>
    <t>同一リソースを複数のユーザーや機能がCRUD</t>
    <rPh sb="0" eb="2">
      <t>ドウイツ</t>
    </rPh>
    <rPh sb="7" eb="9">
      <t>フクスウ</t>
    </rPh>
    <rPh sb="15" eb="17">
      <t>キノウ</t>
    </rPh>
    <phoneticPr fontId="2"/>
  </si>
  <si>
    <t>既存データ</t>
    <rPh sb="0" eb="2">
      <t>キゾン</t>
    </rPh>
    <phoneticPr fontId="2"/>
  </si>
  <si>
    <t>データバリエーション</t>
  </si>
  <si>
    <t>出力データバリエーション</t>
    <rPh sb="0" eb="2">
      <t>シュツリョク</t>
    </rPh>
    <phoneticPr fontId="2"/>
  </si>
  <si>
    <t>出力データ</t>
    <rPh sb="0" eb="2">
      <t>シュツリョク</t>
    </rPh>
    <phoneticPr fontId="2"/>
  </si>
  <si>
    <t>表示データのバリエーション</t>
    <rPh sb="0" eb="2">
      <t>ヒョウジ</t>
    </rPh>
    <phoneticPr fontId="2"/>
  </si>
  <si>
    <t>入力データバリエーション</t>
  </si>
  <si>
    <t>入力データ</t>
    <rPh sb="0" eb="2">
      <t>ニュウリョク</t>
    </rPh>
    <phoneticPr fontId="2"/>
  </si>
  <si>
    <t>未実施</t>
    <rPh sb="0" eb="3">
      <t>ミジッシ</t>
    </rPh>
    <phoneticPr fontId="4"/>
  </si>
  <si>
    <t>Blocked</t>
    <phoneticPr fontId="4"/>
  </si>
  <si>
    <t>Skip</t>
    <phoneticPr fontId="4"/>
  </si>
  <si>
    <t>N/A</t>
    <phoneticPr fontId="4"/>
  </si>
  <si>
    <t>集計用シート</t>
    <rPh sb="0" eb="2">
      <t>シュウケイ</t>
    </rPh>
    <rPh sb="2" eb="3">
      <t>ヨウ</t>
    </rPh>
    <phoneticPr fontId="2"/>
  </si>
  <si>
    <t>バックログ</t>
    <phoneticPr fontId="2"/>
  </si>
  <si>
    <t>BacklLog</t>
    <phoneticPr fontId="4"/>
  </si>
  <si>
    <t>BackLog</t>
    <phoneticPr fontId="4"/>
  </si>
  <si>
    <t>画面遷移</t>
    <rPh sb="0" eb="2">
      <t>ガメン</t>
    </rPh>
    <rPh sb="2" eb="4">
      <t>センイ</t>
    </rPh>
    <phoneticPr fontId="2"/>
  </si>
  <si>
    <t>正常、中断、異常遷移を確認する</t>
    <rPh sb="0" eb="2">
      <t>セイジョウ</t>
    </rPh>
    <rPh sb="3" eb="5">
      <t>チュウダン</t>
    </rPh>
    <rPh sb="6" eb="8">
      <t>イジョウ</t>
    </rPh>
    <rPh sb="8" eb="10">
      <t>センイ</t>
    </rPh>
    <rPh sb="11" eb="13">
      <t>カクニン</t>
    </rPh>
    <phoneticPr fontId="2"/>
  </si>
  <si>
    <t>大神</t>
    <rPh sb="0" eb="2">
      <t>オオガミ</t>
    </rPh>
    <phoneticPr fontId="4"/>
  </si>
  <si>
    <t>画面帳票ID:ST-T012のタイトルエリアダイアログ(TRAモデル取り込み(取り込み先指定))の表示が更新されること</t>
    <rPh sb="49" eb="51">
      <t>ヒョウジ</t>
    </rPh>
    <rPh sb="52" eb="54">
      <t>コウシン</t>
    </rPh>
    <phoneticPr fontId="2"/>
  </si>
  <si>
    <t>ドロップボックス操作</t>
    <rPh sb="8" eb="10">
      <t>ソウサ</t>
    </rPh>
    <phoneticPr fontId="2"/>
  </si>
  <si>
    <t>TRAモデルに取り込み</t>
    <rPh sb="7" eb="8">
      <t>ト</t>
    </rPh>
    <rPh sb="9" eb="10">
      <t>コ</t>
    </rPh>
    <phoneticPr fontId="2"/>
  </si>
  <si>
    <t>正常遷移
新規取り込み</t>
    <rPh sb="0" eb="2">
      <t>セイジョウ</t>
    </rPh>
    <rPh sb="2" eb="4">
      <t>センイ</t>
    </rPh>
    <rPh sb="5" eb="7">
      <t>シンキ</t>
    </rPh>
    <rPh sb="7" eb="8">
      <t>ト</t>
    </rPh>
    <rPh sb="9" eb="10">
      <t>コ</t>
    </rPh>
    <phoneticPr fontId="2"/>
  </si>
  <si>
    <t xml:space="preserve">SCMリポジトリ、SCMブラウザから「TRAモデルに取り込み」をクリックする
</t>
    <phoneticPr fontId="2"/>
  </si>
  <si>
    <t xml:space="preserve">SCMリポジトリ、SCMブラウザから「TRAモデルに取り込み」をクリックする
</t>
    <phoneticPr fontId="2"/>
  </si>
  <si>
    <t xml:space="preserve">自動で画面帳票ID:ST-P004のProgress Informationが閉じ、画面帳票ID:ST-T012のタイトルエリアダイアログ(TRAモデル取り込み(取り込み先指定))が表示されること
</t>
    <rPh sb="76" eb="77">
      <t>ト</t>
    </rPh>
    <rPh sb="78" eb="79">
      <t>コ</t>
    </rPh>
    <rPh sb="81" eb="82">
      <t>ト</t>
    </rPh>
    <rPh sb="83" eb="84">
      <t>コ</t>
    </rPh>
    <rPh sb="85" eb="86">
      <t>サキ</t>
    </rPh>
    <rPh sb="86" eb="88">
      <t>シテイ</t>
    </rPh>
    <rPh sb="91" eb="93">
      <t>ヒョウジ</t>
    </rPh>
    <phoneticPr fontId="2"/>
  </si>
  <si>
    <t xml:space="preserve">画面帳票ID:ST-T012のタイトルエリアダイアログ(TRAモデル取り込み(取り込み先指定))にて「[Next]」ボタンをクリックする
</t>
    <phoneticPr fontId="2"/>
  </si>
  <si>
    <t xml:space="preserve">画面帳票ID:ST-T012のタイトルエリアダイアログ(TRAモデル取り込み(取り込み先指定))にて「[Next]」ボタンをクリックする
</t>
    <phoneticPr fontId="2"/>
  </si>
  <si>
    <t xml:space="preserve">画面帳票ID:ST-T012のタイトルエリアダイアログ(TRAモデル取り込み(取り込み先指定))が表示されていること
</t>
    <phoneticPr fontId="2"/>
  </si>
  <si>
    <t>ボタンをクリック</t>
    <phoneticPr fontId="2"/>
  </si>
  <si>
    <t>画面帳票ID:ST-T012のタイトルエリアダイアログ(TRAモデル取り込み(取り込み先指定))にて「[TRAリポジトリ]」/「[カテゴリ]」変更する</t>
    <phoneticPr fontId="2"/>
  </si>
  <si>
    <t xml:space="preserve">画面帳票ID:ST-T012のタイトルエリアダイアログ(TRAモデル取り込み(取り込み先指定))が表示されていること
</t>
    <phoneticPr fontId="2"/>
  </si>
  <si>
    <t xml:space="preserve">画面帳票ID:ST-T012のタイトルエリアダイアログ(TRAモデル取り込み(取り込み先指定))にて「[TRAリポジトリ]」/「[カテゴリ]」を変更する
</t>
    <phoneticPr fontId="2"/>
  </si>
  <si>
    <t>画面帳票ID:ST-T012のタイトルエリアダイアログ(TRAモデル取り込み(取り込み先指定))の表示が更新されること</t>
    <phoneticPr fontId="2"/>
  </si>
  <si>
    <t xml:space="preserve">クライアントツールのアドインメニューから「TRAモデルに取り込み」をクリックする
　※SCM以外より取り込み
</t>
    <rPh sb="28" eb="29">
      <t>ト</t>
    </rPh>
    <rPh sb="30" eb="31">
      <t>コ</t>
    </rPh>
    <rPh sb="46" eb="48">
      <t>イガイ</t>
    </rPh>
    <rPh sb="50" eb="51">
      <t>ト</t>
    </rPh>
    <rPh sb="52" eb="53">
      <t>コ</t>
    </rPh>
    <phoneticPr fontId="2"/>
  </si>
  <si>
    <t>アドインメニュー</t>
    <phoneticPr fontId="2"/>
  </si>
  <si>
    <t>画面帳票ID:ST-T012のタイトルエリアダイアログ(TRAモデル取り込み(取り込み先指定))が表示されること</t>
    <phoneticPr fontId="2"/>
  </si>
  <si>
    <t>TRAモデル取り込み(共通)</t>
    <rPh sb="6" eb="7">
      <t>ト</t>
    </rPh>
    <rPh sb="8" eb="9">
      <t>コ</t>
    </rPh>
    <rPh sb="11" eb="13">
      <t>キョウツウ</t>
    </rPh>
    <phoneticPr fontId="4"/>
  </si>
  <si>
    <t>FT11-01</t>
    <phoneticPr fontId="4"/>
  </si>
  <si>
    <t>画面帳票ID:ST-T012のタイトルエリアダイアログ(TRAモデル取り込み(取り込み先指定))にて「Cancel」/「閉じる」ボタンをクリックする</t>
    <rPh sb="60" eb="61">
      <t>ト</t>
    </rPh>
    <phoneticPr fontId="2"/>
  </si>
  <si>
    <t xml:space="preserve">画面帳票ID:ST-T012のタイトルエリアダイアログ(TRAモデル取り込み(取り込み先指定))が閉じること
</t>
    <rPh sb="49" eb="50">
      <t>ト</t>
    </rPh>
    <phoneticPr fontId="2"/>
  </si>
  <si>
    <t xml:space="preserve">画面帳票ID:ST-T012のタイトルエリアダイアログ(TRAモデル取り込み(取り込み先指定))にて「Cancel」/「閉じる」ボタンをクリックする
</t>
    <phoneticPr fontId="2"/>
  </si>
  <si>
    <t xml:space="preserve">画面帳票ID:ST-T012のタイトルエリアダイアログ(TRAモデル取り込み(取り込み先指定))が閉じること
</t>
    <phoneticPr fontId="2"/>
  </si>
  <si>
    <t xml:space="preserve">解析完了後、自動で画面帳票ID:ST-P004のProgress Informationが閉じ、画面帳票ID:ST-T013のタイトルエリアダイアログ(TRAモデル取り込み(解析ルール、フィルタ指定))が表示されること
</t>
    <rPh sb="0" eb="2">
      <t>カイセキ</t>
    </rPh>
    <rPh sb="2" eb="4">
      <t>カンリョウ</t>
    </rPh>
    <rPh sb="4" eb="5">
      <t>ゴ</t>
    </rPh>
    <rPh sb="6" eb="8">
      <t>ジドウ</t>
    </rPh>
    <rPh sb="45" eb="46">
      <t>ト</t>
    </rPh>
    <rPh sb="102" eb="104">
      <t>ヒョウジ</t>
    </rPh>
    <phoneticPr fontId="2"/>
  </si>
  <si>
    <t xml:space="preserve">解析完了後、自動で画面帳票ID:ST-P004のProgress Informationが閉じ、画面帳票ID:ST-T013のタイトルエリアダイアログ(TRAモデル取り込み(解析ルール、フィルタ指定))が表示されること
</t>
    <phoneticPr fontId="2"/>
  </si>
  <si>
    <t xml:space="preserve">画面帳票ID:ST-T013のタイトルエリアダイアログ(TRAモデル取り込み(解析ルール、フィルタ指定))にて「Back」ボタンをクリックする
</t>
    <phoneticPr fontId="2"/>
  </si>
  <si>
    <t>画面帳票ID:ST-T013のタイトルエリアダイアログ(TRAモデル取り込み(解析ルール、フィルタ指定))が表示されていること</t>
    <rPh sb="54" eb="56">
      <t>ヒョウジ</t>
    </rPh>
    <phoneticPr fontId="2"/>
  </si>
  <si>
    <t>正常遷移
新規取り込み</t>
    <phoneticPr fontId="2"/>
  </si>
  <si>
    <t xml:space="preserve">画面帳票ID:ST-T017のタイトルエリアダイアログ(ルールファイル不正)が表示されること
</t>
    <rPh sb="35" eb="37">
      <t>フセイ</t>
    </rPh>
    <rPh sb="39" eb="41">
      <t>ヒョウジ</t>
    </rPh>
    <phoneticPr fontId="2"/>
  </si>
  <si>
    <t>画面帳票ID:ST-T017のタイトルエリアダイアログ(ルールファイル不正)が表示されること</t>
    <phoneticPr fontId="2"/>
  </si>
  <si>
    <t xml:space="preserve">画面帳票ID:ST-T017のタイトルエリアダイアログ(ルールファイル不正)にて「OK」/「閉じる」ボタンをクリックする
</t>
    <rPh sb="35" eb="37">
      <t>フセイ</t>
    </rPh>
    <rPh sb="46" eb="47">
      <t>ト</t>
    </rPh>
    <phoneticPr fontId="2"/>
  </si>
  <si>
    <t xml:space="preserve">画面帳票ID:ST-T017のタイトルエリアダイアログ(ルールファイル不正)が閉じ、画面帳票ID:ST-T013のタイトルエリアダイアログ(TRAモデル取り込み(解析ルール、フィルタ指定))が表示されること
</t>
    <rPh sb="39" eb="40">
      <t>ト</t>
    </rPh>
    <rPh sb="96" eb="98">
      <t>ヒョウジ</t>
    </rPh>
    <phoneticPr fontId="2"/>
  </si>
  <si>
    <t>画面帳票ID:ST-T017のタイトルエリアダイアログ(ルールファイル不正)が閉じ、画面帳票ID:ST-T013のタイトルエリアダイアログ(TRAモデル取り込み(解析ルール、フィルタ指定))が表示されること</t>
    <phoneticPr fontId="2"/>
  </si>
  <si>
    <t xml:space="preserve">画面帳票ID:ST-T013のタイトルエリアダイアログ(TRAモデル取り込み(解析ルール、フィルタ指定))にて「Cancel」/「閉じる」ボタンをクリックする
</t>
    <rPh sb="65" eb="66">
      <t>ト</t>
    </rPh>
    <phoneticPr fontId="2"/>
  </si>
  <si>
    <t xml:space="preserve">画面帳票ID:ST-T013のタイトルエリアダイアログ(TRAモデル取り込み(解析ルール、フィルタ指定))が閉じること
</t>
    <rPh sb="54" eb="55">
      <t>ト</t>
    </rPh>
    <phoneticPr fontId="2"/>
  </si>
  <si>
    <t xml:space="preserve">画面帳票ID:ST-T013のタイトルエリアダイアログ(TRAモデル取り込み(解析ルール、フィルタ指定))にて「Cancel」/「閉じる」ボタンをクリックする
</t>
    <phoneticPr fontId="2"/>
  </si>
  <si>
    <t>画面帳票ID:ST-T013のタイトルエリアダイアログ(TRAモデル取り込み(解析ルール、フィルタ指定))が閉じること</t>
    <phoneticPr fontId="2"/>
  </si>
  <si>
    <t>ボタンをクリック</t>
    <phoneticPr fontId="2"/>
  </si>
  <si>
    <t>画面帳票ID:ST-M001のダイアログにて「OK」ボタンをクリックする</t>
    <phoneticPr fontId="2"/>
  </si>
  <si>
    <t xml:space="preserve">画面帳票ID:ST-D046のダイアログ(Simulink参照先の取り込み)が表示されること
</t>
    <rPh sb="39" eb="41">
      <t>ヒョウジ</t>
    </rPh>
    <phoneticPr fontId="2"/>
  </si>
  <si>
    <t xml:space="preserve">画面帳票ID:ST-D046のダイアログ(Simulink参照先の取り込み)が表示されていること
ルールファイル設定済み、管理対象ファイル
 Simulinkで参照先の取り込み停止がある 
ルールファイルの形式が正しい
</t>
    <phoneticPr fontId="2"/>
  </si>
  <si>
    <t>正常遷移
更新取り込み</t>
    <rPh sb="5" eb="7">
      <t>コウシン</t>
    </rPh>
    <phoneticPr fontId="2"/>
  </si>
  <si>
    <t xml:space="preserve">SCMリポジトリ、SCMブラウザから「TRAモデルに取り込み」をクリックする
　※SCM未反映のファイル
</t>
    <rPh sb="44" eb="47">
      <t>ミハンエイ</t>
    </rPh>
    <phoneticPr fontId="2"/>
  </si>
  <si>
    <t xml:space="preserve">画面帳票ID:ST-P004のProgress Informationが表示されていること
SCM未反映ファイルであること
</t>
    <rPh sb="49" eb="52">
      <t>ミハンエイ</t>
    </rPh>
    <phoneticPr fontId="2"/>
  </si>
  <si>
    <t>中断遷移
更新取り込み</t>
    <rPh sb="0" eb="2">
      <t>チュウダン</t>
    </rPh>
    <rPh sb="5" eb="7">
      <t>コウシン</t>
    </rPh>
    <phoneticPr fontId="2"/>
  </si>
  <si>
    <t>正常遷移
更新取り込み</t>
    <rPh sb="0" eb="2">
      <t>セイジョウ</t>
    </rPh>
    <rPh sb="2" eb="4">
      <t>センイ</t>
    </rPh>
    <rPh sb="5" eb="7">
      <t>コウシン</t>
    </rPh>
    <rPh sb="7" eb="8">
      <t>ト</t>
    </rPh>
    <rPh sb="9" eb="10">
      <t>コ</t>
    </rPh>
    <phoneticPr fontId="2"/>
  </si>
  <si>
    <t>TRAモデル更新取り込みで差分のないファイルを取り込む
　※取り込み方法は任意</t>
    <rPh sb="6" eb="8">
      <t>コウシン</t>
    </rPh>
    <rPh sb="8" eb="9">
      <t>ト</t>
    </rPh>
    <rPh sb="10" eb="11">
      <t>コ</t>
    </rPh>
    <rPh sb="13" eb="15">
      <t>サブン</t>
    </rPh>
    <rPh sb="23" eb="24">
      <t>ト</t>
    </rPh>
    <rPh sb="25" eb="26">
      <t>コ</t>
    </rPh>
    <rPh sb="30" eb="31">
      <t>ト</t>
    </rPh>
    <rPh sb="32" eb="33">
      <t>コ</t>
    </rPh>
    <rPh sb="34" eb="36">
      <t>ホウホウ</t>
    </rPh>
    <rPh sb="37" eb="39">
      <t>ニンイ</t>
    </rPh>
    <phoneticPr fontId="2"/>
  </si>
  <si>
    <t>取り込むTRAモデルに差分が存在しないこと</t>
    <rPh sb="0" eb="1">
      <t>ト</t>
    </rPh>
    <rPh sb="2" eb="3">
      <t>コ</t>
    </rPh>
    <rPh sb="11" eb="13">
      <t>サブン</t>
    </rPh>
    <rPh sb="14" eb="16">
      <t>ソンザイ</t>
    </rPh>
    <phoneticPr fontId="2"/>
  </si>
  <si>
    <t xml:space="preserve">TRAモデル更新取り込みで差分のないファイルを取り込む
</t>
    <phoneticPr fontId="2"/>
  </si>
  <si>
    <t>正常遷移
更新取り込み</t>
    <phoneticPr fontId="2"/>
  </si>
  <si>
    <t>ボタンをクリック</t>
    <phoneticPr fontId="2"/>
  </si>
  <si>
    <t>置換設定</t>
    <rPh sb="0" eb="2">
      <t>チカン</t>
    </rPh>
    <rPh sb="2" eb="4">
      <t>セッテイ</t>
    </rPh>
    <phoneticPr fontId="2"/>
  </si>
  <si>
    <t>正常遷移</t>
    <rPh sb="0" eb="2">
      <t>セイジョウ</t>
    </rPh>
    <rPh sb="2" eb="4">
      <t>センイ</t>
    </rPh>
    <phoneticPr fontId="2"/>
  </si>
  <si>
    <t xml:space="preserve">正常遷移
</t>
    <rPh sb="0" eb="2">
      <t>セイジョウ</t>
    </rPh>
    <rPh sb="2" eb="4">
      <t>センイ</t>
    </rPh>
    <phoneticPr fontId="2"/>
  </si>
  <si>
    <t>事前準備</t>
    <rPh sb="0" eb="2">
      <t>ジゼン</t>
    </rPh>
    <rPh sb="2" eb="4">
      <t>ジュンビ</t>
    </rPh>
    <phoneticPr fontId="2"/>
  </si>
  <si>
    <t>解析完了後、自動で画面帳票ID:ST-P003のProgress Informationが閉じ、画面帳票ID:ST-V001のビュー(TRAエクスプローラ)が表示されること</t>
    <rPh sb="0" eb="2">
      <t>カイセキ</t>
    </rPh>
    <rPh sb="2" eb="4">
      <t>カンリョウ</t>
    </rPh>
    <rPh sb="4" eb="5">
      <t>ゴ</t>
    </rPh>
    <rPh sb="6" eb="8">
      <t>ジドウ</t>
    </rPh>
    <rPh sb="45" eb="46">
      <t>ト</t>
    </rPh>
    <rPh sb="79" eb="81">
      <t>ヒョウジ</t>
    </rPh>
    <phoneticPr fontId="2"/>
  </si>
  <si>
    <t>解析完了後、自動で画面帳票ID:ST-P003のProgress Informationが閉じ、画面帳票ID:ST-V001のビュー(TRAエクスプローラ)が表示されること</t>
    <phoneticPr fontId="2"/>
  </si>
  <si>
    <t>ユーザ処理なし</t>
    <rPh sb="3" eb="5">
      <t>ショリ</t>
    </rPh>
    <phoneticPr fontId="2"/>
  </si>
  <si>
    <t>他に取り込み対象ファイルが存在しないため、TRAモデル取り込み処理が終了すること</t>
    <rPh sb="13" eb="15">
      <t>ソンザイ</t>
    </rPh>
    <rPh sb="27" eb="28">
      <t>ト</t>
    </rPh>
    <rPh sb="29" eb="30">
      <t>コ</t>
    </rPh>
    <rPh sb="31" eb="33">
      <t>ショリ</t>
    </rPh>
    <rPh sb="34" eb="36">
      <t>シュウリョウ</t>
    </rPh>
    <phoneticPr fontId="2"/>
  </si>
  <si>
    <t xml:space="preserve">他に取り込み対象ファイルが存在しないため、TRAモデル取り込み処理が終了すること
</t>
    <phoneticPr fontId="2"/>
  </si>
  <si>
    <t xml:space="preserve">TRAモデル取り込み後、他に取り込み対象ファイルが存在する
　※他の対象ファイルは新規取り込み
</t>
    <rPh sb="6" eb="7">
      <t>ト</t>
    </rPh>
    <rPh sb="8" eb="9">
      <t>コ</t>
    </rPh>
    <rPh sb="10" eb="11">
      <t>ゴ</t>
    </rPh>
    <rPh sb="12" eb="13">
      <t>ホカ</t>
    </rPh>
    <rPh sb="14" eb="15">
      <t>ト</t>
    </rPh>
    <rPh sb="16" eb="17">
      <t>コ</t>
    </rPh>
    <rPh sb="18" eb="20">
      <t>タイショウ</t>
    </rPh>
    <rPh sb="25" eb="27">
      <t>ソンザイ</t>
    </rPh>
    <rPh sb="32" eb="33">
      <t>タ</t>
    </rPh>
    <rPh sb="34" eb="36">
      <t>タイショウ</t>
    </rPh>
    <rPh sb="41" eb="43">
      <t>シンキ</t>
    </rPh>
    <rPh sb="43" eb="44">
      <t>ト</t>
    </rPh>
    <rPh sb="45" eb="46">
      <t>コ</t>
    </rPh>
    <phoneticPr fontId="2"/>
  </si>
  <si>
    <t>TRAモデル取り込み後、自動で遷移</t>
    <rPh sb="12" eb="14">
      <t>ジドウ</t>
    </rPh>
    <rPh sb="15" eb="17">
      <t>センイ</t>
    </rPh>
    <phoneticPr fontId="2"/>
  </si>
  <si>
    <t xml:space="preserve">TRAモデル取り込みの一連の処理を行うこと
他に取り込み対象ファイルが存在しないこと
</t>
    <rPh sb="6" eb="7">
      <t>ト</t>
    </rPh>
    <rPh sb="8" eb="9">
      <t>コ</t>
    </rPh>
    <rPh sb="11" eb="13">
      <t>イチレン</t>
    </rPh>
    <rPh sb="14" eb="16">
      <t>ショリ</t>
    </rPh>
    <rPh sb="17" eb="18">
      <t>オコナ</t>
    </rPh>
    <phoneticPr fontId="2"/>
  </si>
  <si>
    <t xml:space="preserve">TRAモデル取り込みの一連の処理を行うこと
他に取り込み対象ファイルが存在すること
他の取り込み対象ファイルは新規であること
</t>
    <rPh sb="6" eb="7">
      <t>ト</t>
    </rPh>
    <rPh sb="8" eb="9">
      <t>コ</t>
    </rPh>
    <rPh sb="11" eb="13">
      <t>イチレン</t>
    </rPh>
    <rPh sb="14" eb="16">
      <t>ショリ</t>
    </rPh>
    <rPh sb="17" eb="18">
      <t>オコナ</t>
    </rPh>
    <rPh sb="42" eb="43">
      <t>タ</t>
    </rPh>
    <rPh sb="44" eb="45">
      <t>ト</t>
    </rPh>
    <rPh sb="46" eb="47">
      <t>コ</t>
    </rPh>
    <rPh sb="48" eb="50">
      <t>タイショウ</t>
    </rPh>
    <rPh sb="55" eb="57">
      <t>シンキ</t>
    </rPh>
    <phoneticPr fontId="2"/>
  </si>
  <si>
    <t>砂時計</t>
    <rPh sb="0" eb="1">
      <t>スナ</t>
    </rPh>
    <rPh sb="1" eb="3">
      <t>ドケイ</t>
    </rPh>
    <phoneticPr fontId="2"/>
  </si>
  <si>
    <t xml:space="preserve">処理中に砂時計ID:HG.FT11-01-001が表示されること
</t>
    <rPh sb="0" eb="2">
      <t>ショリ</t>
    </rPh>
    <rPh sb="2" eb="3">
      <t>チュウ</t>
    </rPh>
    <rPh sb="25" eb="27">
      <t>ヒョウジ</t>
    </rPh>
    <phoneticPr fontId="2"/>
  </si>
  <si>
    <t xml:space="preserve">処理中に砂時計ID:HG.FT11-01-003が表示されること
</t>
    <rPh sb="0" eb="3">
      <t>ショリチュウ</t>
    </rPh>
    <rPh sb="4" eb="5">
      <t>スナ</t>
    </rPh>
    <rPh sb="5" eb="7">
      <t>ドケイ</t>
    </rPh>
    <rPh sb="25" eb="27">
      <t>ヒョウジ</t>
    </rPh>
    <phoneticPr fontId="2"/>
  </si>
  <si>
    <t>処理中に砂時計ID:HG.FT11-01-003が表示されること</t>
    <phoneticPr fontId="2"/>
  </si>
  <si>
    <t>処理中に砂時計ID:HG.FT11-01-004が表示されること</t>
    <phoneticPr fontId="2"/>
  </si>
  <si>
    <t>メッセージ</t>
    <phoneticPr fontId="2"/>
  </si>
  <si>
    <t>画面帳票ID:ST-P004のProgress Informationが表示されること
メッセージ内容がMsgID:M.T.INF.0043であること
Informationアイコンであること</t>
    <rPh sb="0" eb="2">
      <t>ガメン</t>
    </rPh>
    <rPh sb="2" eb="4">
      <t>チョウヒョウ</t>
    </rPh>
    <rPh sb="36" eb="38">
      <t>ヒョウジ</t>
    </rPh>
    <rPh sb="49" eb="51">
      <t>ナイヨウ</t>
    </rPh>
    <phoneticPr fontId="2"/>
  </si>
  <si>
    <t>画面帳票ID:ST-P004のProgress Informationが表示されること
メッセージ内容がMsgID:M.T.INF.0043であること
Informationアイコンであること</t>
    <phoneticPr fontId="2"/>
  </si>
  <si>
    <t>画面帳票ID:ST-P003のProgress Informationが閉じ、再度画面帳票ID:ST-P003のProgress Informationが表示されること
再度表示されたメッセージ内容がMsgID:M.T.INF.0044であること
Informationアイコンであること</t>
    <rPh sb="36" eb="37">
      <t>ト</t>
    </rPh>
    <rPh sb="39" eb="41">
      <t>サイド</t>
    </rPh>
    <rPh sb="77" eb="79">
      <t>ヒョウジ</t>
    </rPh>
    <rPh sb="85" eb="87">
      <t>サイド</t>
    </rPh>
    <rPh sb="87" eb="89">
      <t>ヒョウジ</t>
    </rPh>
    <rPh sb="97" eb="99">
      <t>ナイヨウ</t>
    </rPh>
    <phoneticPr fontId="2"/>
  </si>
  <si>
    <t xml:space="preserve">画面帳票ID:ST-P003のProgress Informationが閉じ、再度画面帳票ID:ST-P003のProgress Informationが表示されること
再度表示されたメッセージ内容がMsgID:M.T.INF.0044であること
Informationアイコンであること
</t>
    <phoneticPr fontId="2"/>
  </si>
  <si>
    <t xml:space="preserve">画面帳票ID:ST-P003のProgress Informationが表示されること
メッセージ内容がMsgID:M.T.INF.0046がであること
Informationアイコンであること
</t>
    <rPh sb="36" eb="38">
      <t>ヒョウジ</t>
    </rPh>
    <rPh sb="49" eb="51">
      <t>ナイヨウ</t>
    </rPh>
    <phoneticPr fontId="2"/>
  </si>
  <si>
    <t xml:space="preserve">画面帳票ID:ST-P003のProgress Informationが表示されること
メッセージ内容がMsgID:M.T.INF.0046がであること
Informationアイコンであること
</t>
    <phoneticPr fontId="2"/>
  </si>
  <si>
    <t>画面帳票ID:ST-P004のProgress Informationが表示されること
メッセージ内容がMsgID:M.T.INF.0050であること
Informationアイコンであること</t>
    <phoneticPr fontId="2"/>
  </si>
  <si>
    <t>SCMリポジトリ、SCMブラウザから「TRAモデルに取り込み」をクリックする</t>
    <phoneticPr fontId="2"/>
  </si>
  <si>
    <t>画面帳票ID:ST-P004のProgress Informationが表示されること
メッセージ内容がMsgID:M.T.INF.0050であること
Informationアイコンであること</t>
    <rPh sb="36" eb="38">
      <t>ヒョウジ</t>
    </rPh>
    <rPh sb="49" eb="51">
      <t>ナイヨウ</t>
    </rPh>
    <phoneticPr fontId="2"/>
  </si>
  <si>
    <t xml:space="preserve">SCMリポジトリ、SCMブラウザから「TRAモデルに取り込み」をクリックする
　※新規取り込み
</t>
    <rPh sb="41" eb="43">
      <t>シンキ</t>
    </rPh>
    <rPh sb="43" eb="44">
      <t>ト</t>
    </rPh>
    <rPh sb="45" eb="46">
      <t>コ</t>
    </rPh>
    <phoneticPr fontId="2"/>
  </si>
  <si>
    <t xml:space="preserve">画面帳票ID:ST-P004のProgress Informationが表示されること
メッセージ内容がMsgID:M.T.INF.0062であること
Informationアイコンであること
</t>
    <rPh sb="36" eb="38">
      <t>ヒョウジ</t>
    </rPh>
    <rPh sb="49" eb="51">
      <t>ナイヨウ</t>
    </rPh>
    <phoneticPr fontId="2"/>
  </si>
  <si>
    <t xml:space="preserve">SCMリポジトリ、SCMブラウザから「TRAモデルに取り込み」をクリックする
　※更新取り込み
</t>
    <rPh sb="41" eb="43">
      <t>コウシン</t>
    </rPh>
    <rPh sb="43" eb="44">
      <t>ト</t>
    </rPh>
    <rPh sb="45" eb="46">
      <t>コ</t>
    </rPh>
    <phoneticPr fontId="2"/>
  </si>
  <si>
    <t>自動で画面帳票ID:ST-P004のProgress Informationが閉じ、再度画面帳票ID:ST-P004のProgress Informationが表示されること
メッセージ内容がMsgID:M.T.INF.0066であること
Informationアイコンであること</t>
    <phoneticPr fontId="2"/>
  </si>
  <si>
    <t>自動で画面帳票ID:ST-P004のProgress Informationが閉じ、再度画面帳票ID:ST-P004のProgress Informationが表示されること
メッセージ内容がMsgID:M.T.INF.0066であること
Informationアイコンであること</t>
    <rPh sb="0" eb="2">
      <t>ジドウ</t>
    </rPh>
    <rPh sb="39" eb="40">
      <t>ト</t>
    </rPh>
    <rPh sb="42" eb="44">
      <t>サイド</t>
    </rPh>
    <rPh sb="93" eb="95">
      <t>ナイヨウ</t>
    </rPh>
    <phoneticPr fontId="2"/>
  </si>
  <si>
    <t xml:space="preserve">画面帳票ID:ST-M003のメッセージダイアログにて「閉じる」/「Cancel」ボタンをクリックする
</t>
  </si>
  <si>
    <t>画面帳票ID:ST-M001のメッセージダイアログにて「OK」/「閉じる」ボタンをクリックする</t>
    <rPh sb="33" eb="34">
      <t>ト</t>
    </rPh>
    <phoneticPr fontId="2"/>
  </si>
  <si>
    <t>画面帳票ID:ST-M001のメッセージダイアログが閉じ、ビューが表示されること</t>
  </si>
  <si>
    <t>画面帳票ID:ST-M001のメッセージダイアログが閉じ、ビューが表示されること</t>
    <rPh sb="26" eb="27">
      <t>ト</t>
    </rPh>
    <rPh sb="33" eb="35">
      <t>ヒョウジ</t>
    </rPh>
    <phoneticPr fontId="2"/>
  </si>
  <si>
    <t xml:space="preserve">画面帳票ID:ST-M001のメッセージダイアログが表示されていること
</t>
  </si>
  <si>
    <t xml:space="preserve">画面帳票ID:ST-M001のメッセージダイアログにて「OK」/「閉じる」ボタンをクリックする
</t>
  </si>
  <si>
    <t>画面帳票ID:ST-M003のメッセージダイアログが表示されること
メッセージ内容がMsgID:M.T.QSN.0017であること
Questionアイコンであること</t>
    <rPh sb="26" eb="28">
      <t>ヒョウジ</t>
    </rPh>
    <rPh sb="39" eb="41">
      <t>ナイヨウ</t>
    </rPh>
    <phoneticPr fontId="2"/>
  </si>
  <si>
    <t xml:space="preserve">画面帳票ID:ST-M003のメッセージダイアログが表示されること
メッセージ内容がMsgID:M.T.QSN.0017であること
Questionアイコンであること
</t>
    <phoneticPr fontId="2"/>
  </si>
  <si>
    <t>画面帳票ID:ST-M003のメッセージダイアログが表示されること
メッセージ内容がMsgID:M.T.QSN.0018であること
Questionアイコンであること</t>
    <rPh sb="26" eb="28">
      <t>ヒョウジ</t>
    </rPh>
    <phoneticPr fontId="2"/>
  </si>
  <si>
    <t>画面帳票ID:ST-M001のメッセージダイアログが表示されること
メッセージ内容がMsgID:M.T.INF.0073であること
Informationアイコンであること</t>
    <rPh sb="0" eb="2">
      <t>ガメン</t>
    </rPh>
    <rPh sb="2" eb="4">
      <t>チョウヒョウ</t>
    </rPh>
    <rPh sb="26" eb="28">
      <t>ヒョウジ</t>
    </rPh>
    <rPh sb="39" eb="41">
      <t>ナイヨウ</t>
    </rPh>
    <phoneticPr fontId="2"/>
  </si>
  <si>
    <t xml:space="preserve">画面帳票ID:ST-M001のメッセージダイアログが表示されること
メッセージ内容がMsgID:M.T.INF.0073であること
Informationアイコンであること
</t>
    <phoneticPr fontId="2"/>
  </si>
  <si>
    <t>大神</t>
    <rPh sb="0" eb="2">
      <t>オオガミ</t>
    </rPh>
    <phoneticPr fontId="2"/>
  </si>
  <si>
    <t>Version: 3.0.0.Build0007-201703141330_Neon</t>
    <phoneticPr fontId="2"/>
  </si>
  <si>
    <t>Version: 3.0.0.Build0007-201703141330_Neon</t>
    <phoneticPr fontId="2"/>
  </si>
  <si>
    <t>OK</t>
  </si>
  <si>
    <t>OK</t>
    <phoneticPr fontId="2"/>
  </si>
  <si>
    <t xml:space="preserve">画面帳票ID:ST-T013のタイトルエリアダイアログ(TRAモデル取り込み(解析ルール、フィルタ指定))にて「登録」ボタンをクリックする
</t>
    <phoneticPr fontId="2"/>
  </si>
  <si>
    <t xml:space="preserve">画面帳票ID:ST-T013のタイトルエリアダイアログ(TRAモデル取り込み(解析ルール、フィルタ指定))にて「詳細」ボタンをクリックする
※不正なルールファイルをParseRule配下に配置する
</t>
    <rPh sb="56" eb="58">
      <t>ショウサイ</t>
    </rPh>
    <rPh sb="71" eb="73">
      <t>フセイ</t>
    </rPh>
    <phoneticPr fontId="2"/>
  </si>
  <si>
    <t>TEST.docx
WordDefaultRule.xml</t>
    <phoneticPr fontId="2"/>
  </si>
  <si>
    <t>TEST.docx
WordDefaultRule.xml</t>
    <phoneticPr fontId="2"/>
  </si>
  <si>
    <t>TEST.docx
WordDefaultRule.xml
ワードルールファイル不正.xml
※ワードルールファイル不正.xmlをParseRule配下に配置する</t>
    <rPh sb="74" eb="76">
      <t>ハイカ</t>
    </rPh>
    <rPh sb="77" eb="79">
      <t>ハイチ</t>
    </rPh>
    <phoneticPr fontId="2"/>
  </si>
  <si>
    <t>TEST.docx
WordDefaultRule.xml
※ワードルールファイル不正.xmlをParseRule配下に配置する</t>
    <phoneticPr fontId="2"/>
  </si>
  <si>
    <t>Skip</t>
  </si>
  <si>
    <t>TEST.docx
WordDefaultRule.xml</t>
    <phoneticPr fontId="2"/>
  </si>
  <si>
    <t>TEST(ルールファイルなし).docx</t>
    <phoneticPr fontId="2"/>
  </si>
  <si>
    <t>TEST(ルールファイル不正).docx
WordDefaultRule(ルールファイル不正).xml</t>
    <phoneticPr fontId="2"/>
  </si>
  <si>
    <t>SCMリポジトリ、SCMブラウザから「TRAモデルに取り込み」をクリックする
　※SCMに反映済み</t>
    <rPh sb="45" eb="47">
      <t>ハンエイ</t>
    </rPh>
    <rPh sb="47" eb="48">
      <t>ズ</t>
    </rPh>
    <phoneticPr fontId="2"/>
  </si>
  <si>
    <t>SCMリポジトリ、SCMブラウザから「TRAモデルに取り込み」をクリックする
　※SCMに反映済み</t>
    <phoneticPr fontId="2"/>
  </si>
  <si>
    <t xml:space="preserve">SCMリポジトリ、SCMブラウザ以外からTRAモデルに取り込みを実施する
　※SCM以外からの取り込み
　※SCMに登録がない場合(ローカルからの更新取り込み)
</t>
    <rPh sb="16" eb="18">
      <t>イガイ</t>
    </rPh>
    <rPh sb="32" eb="34">
      <t>ジッシ</t>
    </rPh>
    <rPh sb="42" eb="44">
      <t>イガイ</t>
    </rPh>
    <rPh sb="47" eb="48">
      <t>ト</t>
    </rPh>
    <rPh sb="49" eb="50">
      <t>コ</t>
    </rPh>
    <rPh sb="58" eb="60">
      <t>トウロク</t>
    </rPh>
    <rPh sb="63" eb="65">
      <t>バアイ</t>
    </rPh>
    <rPh sb="73" eb="75">
      <t>コウシン</t>
    </rPh>
    <rPh sb="75" eb="76">
      <t>ト</t>
    </rPh>
    <rPh sb="77" eb="78">
      <t>コ</t>
    </rPh>
    <phoneticPr fontId="2"/>
  </si>
  <si>
    <t xml:space="preserve">TRAモデルを取り込んでいること
ローカルにテストデータを配置する
</t>
    <rPh sb="7" eb="8">
      <t>ト</t>
    </rPh>
    <rPh sb="9" eb="10">
      <t>コ</t>
    </rPh>
    <rPh sb="29" eb="31">
      <t>ハイチ</t>
    </rPh>
    <phoneticPr fontId="2"/>
  </si>
  <si>
    <t xml:space="preserve">TRAモデルを取り込んでいること
ローカルにテストデータを配置する
SCMに登録がない場合(ローカルからの更新取り込み)
</t>
    <rPh sb="7" eb="8">
      <t>ト</t>
    </rPh>
    <rPh sb="9" eb="10">
      <t>コ</t>
    </rPh>
    <rPh sb="29" eb="31">
      <t>ハイチ</t>
    </rPh>
    <phoneticPr fontId="2"/>
  </si>
  <si>
    <t>事前準備</t>
  </si>
  <si>
    <t>事前準備</t>
    <phoneticPr fontId="2"/>
  </si>
  <si>
    <t>事前準備</t>
    <phoneticPr fontId="2"/>
  </si>
  <si>
    <t>正常遷移
更新取り込み</t>
    <rPh sb="0" eb="2">
      <t>セイジョウ</t>
    </rPh>
    <rPh sb="2" eb="4">
      <t>センイ</t>
    </rPh>
    <rPh sb="5" eb="7">
      <t>コウシン</t>
    </rPh>
    <rPh sb="7" eb="8">
      <t>ト</t>
    </rPh>
    <rPh sb="9" eb="10">
      <t>コ</t>
    </rPh>
    <phoneticPr fontId="2"/>
  </si>
  <si>
    <t>SCMリポジトリ、SCMブラウザ以外からTRAモデルに取り込みを実施する
　※SCM以外からの取り込み
　※SCM登録済みかつ未反映</t>
    <rPh sb="57" eb="59">
      <t>トウロク</t>
    </rPh>
    <rPh sb="59" eb="60">
      <t>ズ</t>
    </rPh>
    <rPh sb="63" eb="66">
      <t>ミハンエイ</t>
    </rPh>
    <phoneticPr fontId="2"/>
  </si>
  <si>
    <t xml:space="preserve">TRAモデルを取り込んでいること
ローカルにテストデータを配置する（実モデル接続済み）
SCMに取り込まれているバージョン以外で取り込みを行うこと
</t>
    <rPh sb="34" eb="35">
      <t>ジツ</t>
    </rPh>
    <rPh sb="38" eb="40">
      <t>セツゾク</t>
    </rPh>
    <rPh sb="40" eb="41">
      <t>ズ</t>
    </rPh>
    <rPh sb="61" eb="63">
      <t>イガイ</t>
    </rPh>
    <phoneticPr fontId="2"/>
  </si>
  <si>
    <t>ボタンをクリック</t>
    <phoneticPr fontId="2"/>
  </si>
  <si>
    <t xml:space="preserve">TRAモデルを取り込んでいること
ローカルにテストデータを配置する（実モデル接続済み）
SCMに取り込まれているバージョン以外で取り込みを行うこと
画面帳票ID:ST-M003のメッセージダイアログが表示されていること
</t>
    <rPh sb="34" eb="35">
      <t>ジツ</t>
    </rPh>
    <rPh sb="38" eb="40">
      <t>セツゾク</t>
    </rPh>
    <rPh sb="40" eb="41">
      <t>ズ</t>
    </rPh>
    <rPh sb="61" eb="63">
      <t>イガイ</t>
    </rPh>
    <phoneticPr fontId="2"/>
  </si>
  <si>
    <t>画面帳票ID:ST-M003のメッセージダイアログが閉じること</t>
    <phoneticPr fontId="2"/>
  </si>
  <si>
    <t xml:space="preserve">画面帳票ID:ST-M003のメッセージダイアログより「いいえ」ボタンをクリックする
</t>
    <phoneticPr fontId="2"/>
  </si>
  <si>
    <t>画面帳票ID:ST-M003のメッセージダイアログより「OK」ボタンをクリックする</t>
    <phoneticPr fontId="2"/>
  </si>
  <si>
    <t xml:space="preserve">TRAモデルを取り込んでいること
ローカルにテストデータを配置する（実モデル接続済み）
SCMに取り込まれているバージョンで取り込みを行うこと
画面帳票ID:ST-M003のメッセージダイアログが表示されていること
</t>
    <rPh sb="34" eb="35">
      <t>ジツ</t>
    </rPh>
    <rPh sb="38" eb="40">
      <t>セツゾク</t>
    </rPh>
    <rPh sb="40" eb="41">
      <t>ズ</t>
    </rPh>
    <phoneticPr fontId="2"/>
  </si>
  <si>
    <t xml:space="preserve">画面帳票ID:ST-M003のメッセージダイアログより「OK」ボタンをクリックする
</t>
    <phoneticPr fontId="2"/>
  </si>
  <si>
    <t>画面帳票ID:ST-M003のメッセージダイアログより「Cancel」/「閉じる」ボタンをクリックする</t>
    <rPh sb="37" eb="38">
      <t>ト</t>
    </rPh>
    <phoneticPr fontId="2"/>
  </si>
  <si>
    <t xml:space="preserve">画面帳票ID:ST-M003のメッセージダイアログより「Cancel」/「閉じる」ボタンをクリックする
</t>
    <phoneticPr fontId="2"/>
  </si>
  <si>
    <t>OK</t>
    <phoneticPr fontId="2"/>
  </si>
  <si>
    <t>大神</t>
    <rPh sb="0" eb="2">
      <t>オオガミ</t>
    </rPh>
    <phoneticPr fontId="2"/>
  </si>
  <si>
    <t>OK</t>
    <phoneticPr fontId="2"/>
  </si>
  <si>
    <t>#23104</t>
    <phoneticPr fontId="2"/>
  </si>
  <si>
    <t>画面帳票ID:ST-P002メッセージダイアログが表示されること
メッセージ内容がMsgID:M.T.INF.0042であること
Informationアイコンであること</t>
    <rPh sb="25" eb="27">
      <t>ヒョウジ</t>
    </rPh>
    <rPh sb="38" eb="40">
      <t>ナイヨウ</t>
    </rPh>
    <phoneticPr fontId="2"/>
  </si>
  <si>
    <t xml:space="preserve">画面帳票ID:ST-P002メッセージダイアログが表示されること
メッセージ内容がMsgID:M.T.INF.0042であること
Informationアイコンであること
</t>
    <phoneticPr fontId="2"/>
  </si>
  <si>
    <t>#23206</t>
    <phoneticPr fontId="2"/>
  </si>
  <si>
    <t>#23205</t>
    <phoneticPr fontId="2"/>
  </si>
  <si>
    <t>2017/3/29 未実施とする
※砂時計の仕様が曖昧だったため</t>
    <phoneticPr fontId="2"/>
  </si>
  <si>
    <t>2017/3/29 未実施とする
※砂時計の仕様が曖昧だったため</t>
    <phoneticPr fontId="2"/>
  </si>
  <si>
    <t>2017/3/29 未実施とする
※砂時計の仕様が曖昧だったため</t>
    <phoneticPr fontId="2"/>
  </si>
  <si>
    <t>2017/3/30 画面遷移図修正による追加項目で試験項目番号がずれている(以前の項目番号：C-FT11-01-01-56-01)</t>
    <rPh sb="10" eb="12">
      <t>ガメン</t>
    </rPh>
    <rPh sb="12" eb="15">
      <t>センイズ</t>
    </rPh>
    <rPh sb="15" eb="17">
      <t>シュウセイ</t>
    </rPh>
    <rPh sb="20" eb="22">
      <t>ツイカ</t>
    </rPh>
    <rPh sb="22" eb="24">
      <t>コウモク</t>
    </rPh>
    <rPh sb="25" eb="27">
      <t>シケン</t>
    </rPh>
    <rPh sb="27" eb="29">
      <t>コウモク</t>
    </rPh>
    <rPh sb="29" eb="31">
      <t>バンゴウ</t>
    </rPh>
    <rPh sb="38" eb="40">
      <t>イゼン</t>
    </rPh>
    <rPh sb="41" eb="43">
      <t>コウモク</t>
    </rPh>
    <rPh sb="43" eb="45">
      <t>バンゴウ</t>
    </rPh>
    <phoneticPr fontId="2"/>
  </si>
  <si>
    <t>2017/3/30 画面遷移図修正による追加項目で試験項目番号がずれている(以前の項目番号：C-FT11-01-01-58-01)</t>
    <rPh sb="10" eb="12">
      <t>ガメン</t>
    </rPh>
    <rPh sb="12" eb="15">
      <t>センイズ</t>
    </rPh>
    <rPh sb="15" eb="17">
      <t>シュウセイ</t>
    </rPh>
    <rPh sb="20" eb="22">
      <t>ツイカ</t>
    </rPh>
    <rPh sb="22" eb="24">
      <t>コウモク</t>
    </rPh>
    <rPh sb="25" eb="27">
      <t>シケン</t>
    </rPh>
    <rPh sb="27" eb="29">
      <t>コウモク</t>
    </rPh>
    <rPh sb="29" eb="31">
      <t>バンゴウ</t>
    </rPh>
    <rPh sb="38" eb="40">
      <t>イゼン</t>
    </rPh>
    <rPh sb="41" eb="43">
      <t>コウモク</t>
    </rPh>
    <rPh sb="43" eb="45">
      <t>バンゴウ</t>
    </rPh>
    <phoneticPr fontId="2"/>
  </si>
  <si>
    <t>本間</t>
    <rPh sb="0" eb="2">
      <t>ホンマ</t>
    </rPh>
    <phoneticPr fontId="2"/>
  </si>
  <si>
    <t>Version: 3.0.0Build0009-201704071800_Neon</t>
    <phoneticPr fontId="2"/>
  </si>
  <si>
    <t>2017/4/11　再実施</t>
    <rPh sb="10" eb="13">
      <t>サイジッシ</t>
    </rPh>
    <phoneticPr fontId="2"/>
  </si>
  <si>
    <t>呉屋</t>
    <rPh sb="0" eb="2">
      <t>ゴヤ</t>
    </rPh>
    <phoneticPr fontId="2"/>
  </si>
  <si>
    <t>V3.0.1 Build0001 (Neon)</t>
    <phoneticPr fontId="2"/>
  </si>
  <si>
    <t>事前準備</t>
    <phoneticPr fontId="2"/>
  </si>
  <si>
    <t>SCMリポジトリ、SCMブラウザから「TRAモデルに取り込み」をクリックする</t>
    <phoneticPr fontId="2"/>
  </si>
  <si>
    <t xml:space="preserve">画面帳票ID:ST-T012のタイトルエリアダイアログ(TRAモデル取り込み設定)が表示されていること
</t>
  </si>
  <si>
    <t xml:space="preserve">画面帳票ID:ST-T012のタイトルエリアダイアログ(TRAモデル取り込み設定)にて「Finish」のボタンをクリックすること
</t>
  </si>
  <si>
    <t xml:space="preserve">画面帳票ID:ST-T012のタイトルエリアダイアログ(TRAモデル取り込み設定)にて「Finish」のボタンをクリックすること
</t>
    <rPh sb="34" eb="35">
      <t>ト</t>
    </rPh>
    <rPh sb="36" eb="37">
      <t>コ</t>
    </rPh>
    <rPh sb="38" eb="40">
      <t>セッテイ</t>
    </rPh>
    <phoneticPr fontId="2"/>
  </si>
  <si>
    <t>画面帳票ID:ST-T014のタイトルエリアダイアログ(TRAモデル取り込み設定)が表示されること</t>
    <rPh sb="42" eb="44">
      <t>ヒョウジ</t>
    </rPh>
    <phoneticPr fontId="2"/>
  </si>
  <si>
    <t>TRAモデルを更新取り込みする</t>
    <rPh sb="7" eb="9">
      <t>コウシン</t>
    </rPh>
    <rPh sb="9" eb="10">
      <t>ト</t>
    </rPh>
    <rPh sb="11" eb="12">
      <t>コ</t>
    </rPh>
    <phoneticPr fontId="2"/>
  </si>
  <si>
    <t xml:space="preserve">画面帳票ID:ST-M001のメッセージダイアログにて「OK」ボタンをクリックする
</t>
    <phoneticPr fontId="2"/>
  </si>
  <si>
    <t xml:space="preserve">画面帳票ID:ST-M001のメッセージダイアログ)が表示されていること
</t>
    <phoneticPr fontId="2"/>
  </si>
  <si>
    <t>画面帳票ID:ST-M001のメッセージダイアログが閉じること</t>
    <phoneticPr fontId="2"/>
  </si>
  <si>
    <t>中断遷移
更新取り込み</t>
    <phoneticPr fontId="2"/>
  </si>
  <si>
    <t>画面帳票ID:ST-M001のダイアログが表示されること
メッセージ内容がMsgID:M.T.ERR.0018であること
Errorアイコンであること</t>
    <rPh sb="21" eb="23">
      <t>ヒョウジ</t>
    </rPh>
    <rPh sb="34" eb="36">
      <t>ナイヨウ</t>
    </rPh>
    <phoneticPr fontId="2"/>
  </si>
  <si>
    <t>画面帳票ID:ST-M001のメッセージダイアログにて「OK」ボタンをクリックする</t>
    <phoneticPr fontId="2"/>
  </si>
  <si>
    <t xml:space="preserve">画面帳票ID:ST-M001のメッセージダイアログが閉じること
</t>
    <rPh sb="26" eb="27">
      <t>ト</t>
    </rPh>
    <phoneticPr fontId="2"/>
  </si>
  <si>
    <t>ボタンをクリック</t>
    <phoneticPr fontId="2"/>
  </si>
  <si>
    <t xml:space="preserve">以下の条件を満たすこと
・SCMリポジトリ、SCMブラウザから「TRAモデルに取り込み」をクリックする
・現在の解析対象のファイルが存在しない
</t>
    <rPh sb="0" eb="2">
      <t>イカ</t>
    </rPh>
    <rPh sb="3" eb="5">
      <t>ジョウケン</t>
    </rPh>
    <rPh sb="6" eb="7">
      <t>ミ</t>
    </rPh>
    <phoneticPr fontId="2"/>
  </si>
  <si>
    <t>TRAモデル更新取り込み後、他に取り込み対象ファイルが存在しない</t>
    <rPh sb="6" eb="8">
      <t>コウシン</t>
    </rPh>
    <rPh sb="8" eb="9">
      <t>ト</t>
    </rPh>
    <rPh sb="10" eb="11">
      <t>コ</t>
    </rPh>
    <rPh sb="12" eb="13">
      <t>ゴ</t>
    </rPh>
    <rPh sb="14" eb="15">
      <t>ホカ</t>
    </rPh>
    <rPh sb="16" eb="17">
      <t>ト</t>
    </rPh>
    <rPh sb="18" eb="19">
      <t>コ</t>
    </rPh>
    <rPh sb="20" eb="22">
      <t>タイショウ</t>
    </rPh>
    <rPh sb="27" eb="29">
      <t>ソンザイ</t>
    </rPh>
    <phoneticPr fontId="2"/>
  </si>
  <si>
    <t xml:space="preserve">以下の条件を満たすこと
・SCMリポジトリ、SCMブラウザから「TRAモデルに取り込み」をクリックする
・解析対象のファイル数が複数
・全ての解析対象のファイルの解析が完了し、登録対象のTRAモデルが存在すること
</t>
    <rPh sb="0" eb="2">
      <t>イカ</t>
    </rPh>
    <rPh sb="3" eb="5">
      <t>ジョウケン</t>
    </rPh>
    <rPh sb="6" eb="7">
      <t>ミ</t>
    </rPh>
    <phoneticPr fontId="2"/>
  </si>
  <si>
    <t xml:space="preserve">画面帳票ID:ST-T013のタイトルエリアダイアログ(TRAモデル取り込み(解析ルール、フィルタ指定))にて「取り込み対象リストのエクスポート」ボタンをクリックする
</t>
    <rPh sb="0" eb="2">
      <t>ガメン</t>
    </rPh>
    <rPh sb="2" eb="4">
      <t>チョウヒョウ</t>
    </rPh>
    <rPh sb="34" eb="35">
      <t>ト</t>
    </rPh>
    <rPh sb="36" eb="37">
      <t>コ</t>
    </rPh>
    <rPh sb="39" eb="41">
      <t>カイセキ</t>
    </rPh>
    <rPh sb="49" eb="51">
      <t>シテイ</t>
    </rPh>
    <rPh sb="56" eb="57">
      <t>ト</t>
    </rPh>
    <rPh sb="58" eb="59">
      <t>コ</t>
    </rPh>
    <rPh sb="60" eb="62">
      <t>タイショウ</t>
    </rPh>
    <phoneticPr fontId="2"/>
  </si>
  <si>
    <t xml:space="preserve">画面帳票ID:ST-D032が表示されること
</t>
  </si>
  <si>
    <t xml:space="preserve">画面帳票ID:ST-T013のタイトルエリアダイアログ(TRAモデル取り込み(解析ルール、フィルタ指定))が表示されていること
</t>
    <rPh sb="54" eb="56">
      <t>ヒョウジ</t>
    </rPh>
    <phoneticPr fontId="2"/>
  </si>
  <si>
    <t>画面帳票ID:ST-D032が表示されていること</t>
    <phoneticPr fontId="2"/>
  </si>
  <si>
    <t xml:space="preserve">画面帳票ID:ST-T017のタイトルエリアダイアログ(ルールファイル不正)にて「OK」/「閉じる」ボタンをクリックする
</t>
    <phoneticPr fontId="2"/>
  </si>
  <si>
    <t>CSVのエクスポート先にエクスポートするファイルと同名のファイルが存在しないこと</t>
    <rPh sb="10" eb="11">
      <t>サキ</t>
    </rPh>
    <rPh sb="25" eb="27">
      <t>ドウメイ</t>
    </rPh>
    <rPh sb="33" eb="35">
      <t>ソンザイ</t>
    </rPh>
    <phoneticPr fontId="2"/>
  </si>
  <si>
    <t>画面帳票ID:ST-D032が表示されていること
CSVのエクスポート先にエクスポートするファイルと同名のファイルが存在しないこと</t>
    <phoneticPr fontId="2"/>
  </si>
  <si>
    <t xml:space="preserve">画面帳票ID:ST-D032にて「キャンセル」/「閉じる」ボタンをクリックする
</t>
    <phoneticPr fontId="2"/>
  </si>
  <si>
    <t xml:space="preserve">画面帳票ID:ST-D032にて「保存」ボタンをクリックする
</t>
    <rPh sb="17" eb="19">
      <t>ホゾン</t>
    </rPh>
    <phoneticPr fontId="2"/>
  </si>
  <si>
    <t>CSVのエクスポート先にエクスポートするファイルと同名のファイルが存在すること</t>
    <rPh sb="10" eb="11">
      <t>サキ</t>
    </rPh>
    <rPh sb="25" eb="27">
      <t>ドウメイ</t>
    </rPh>
    <rPh sb="33" eb="35">
      <t>ソンザイ</t>
    </rPh>
    <phoneticPr fontId="2"/>
  </si>
  <si>
    <t>画面帳票ID:ST-D032が表示されていること
CSVのエクスポート先にエクスポートするファイルと同名のファイルが存在すること</t>
    <phoneticPr fontId="2"/>
  </si>
  <si>
    <t>中断遷移</t>
    <phoneticPr fontId="2"/>
  </si>
  <si>
    <t>画面帳票ID:ST-M003が表示されていること</t>
    <rPh sb="15" eb="17">
      <t>ヒョウジ</t>
    </rPh>
    <phoneticPr fontId="2"/>
  </si>
  <si>
    <t>画面帳票ID:ST-M003が表示されていること</t>
    <phoneticPr fontId="2"/>
  </si>
  <si>
    <t>画面帳票ID:ST-M003にて「キャンセル」/「閉じる」ボタンをクリックする</t>
    <phoneticPr fontId="2"/>
  </si>
  <si>
    <t>画面帳票ID:ST-M003にて「OK」ボタンをクリックする</t>
    <phoneticPr fontId="2"/>
  </si>
  <si>
    <t>画面帳票ID:ST-M003が表示されていること
上書き対象のファイルが開かれていないこと</t>
    <rPh sb="25" eb="27">
      <t>ウワガ</t>
    </rPh>
    <rPh sb="28" eb="30">
      <t>タイショウ</t>
    </rPh>
    <rPh sb="36" eb="37">
      <t>ヒラ</t>
    </rPh>
    <phoneticPr fontId="2"/>
  </si>
  <si>
    <t xml:space="preserve">中断遷移
</t>
    <rPh sb="0" eb="2">
      <t>チュウダン</t>
    </rPh>
    <phoneticPr fontId="2"/>
  </si>
  <si>
    <t>画面帳票ID:ST-M003が表示されていること
上書き対象のファイルが開かれていること</t>
    <rPh sb="25" eb="27">
      <t>ウワガ</t>
    </rPh>
    <rPh sb="28" eb="30">
      <t>タイショウ</t>
    </rPh>
    <rPh sb="36" eb="37">
      <t>ヒラ</t>
    </rPh>
    <phoneticPr fontId="2"/>
  </si>
  <si>
    <t>画面帳票ID:ST-M00１が表示されていること</t>
    <rPh sb="15" eb="17">
      <t>ヒョウジ</t>
    </rPh>
    <phoneticPr fontId="2"/>
  </si>
  <si>
    <t xml:space="preserve">画面帳票ID:ST-M001が表示されていること
</t>
    <phoneticPr fontId="2"/>
  </si>
  <si>
    <t>画面帳票ID:ST-M001にて「OK」ボタンをクリックする</t>
    <phoneticPr fontId="2"/>
  </si>
  <si>
    <t xml:space="preserve">画面帳票ID:ST-T017のタイトルエリアダイアログ(ルールファイル不正)が表示されていること
</t>
    <phoneticPr fontId="2"/>
  </si>
  <si>
    <t xml:space="preserve">画面帳票ID:ST-T013のタイトルエリアダイアログ(登録先モデル種別の選択(パーサ、ルール、フィルタ指定))が表示されていること
ルールファイル設定済み、管理対象ファイルであること
Simulinkで参照先の取り込み停止がないこと
ルールファイルの形式が正しいこと
</t>
    <rPh sb="76" eb="77">
      <t>ズ</t>
    </rPh>
    <phoneticPr fontId="2"/>
  </si>
  <si>
    <t>画面帳票ID:ST-T013のタイトルエリアダイアログ(登録先モデル種別の選択(パーサ、ルール、フィルタ指定))にて「登録」ボタンをクリックする</t>
  </si>
  <si>
    <t>画面帳票ID:ST-T013のタイトルエリアダイアログ(登録先モデル種別の選択(パーサ、ルール、フィルタ指定))にて「登録」ボタンをクリックする</t>
    <phoneticPr fontId="2"/>
  </si>
  <si>
    <t xml:space="preserve">画面帳票ID:ST-T013のタイトルエリアダイアログ(登録先モデル種別の選択(パーサ、ルール、フィルタ指定))にて「登録」ボタンをクリックする
　※1 ルールファイル設定済み、管理対象ファイル
　※2 Simulinkで参照先の取り込み停止がない 
　※3 ルールファイルの形式が正しい
</t>
    <rPh sb="59" eb="61">
      <t>トウロク</t>
    </rPh>
    <rPh sb="84" eb="86">
      <t>セッテイ</t>
    </rPh>
    <rPh sb="86" eb="87">
      <t>ズ</t>
    </rPh>
    <rPh sb="89" eb="91">
      <t>カンリ</t>
    </rPh>
    <rPh sb="91" eb="93">
      <t>タイショウ</t>
    </rPh>
    <rPh sb="141" eb="142">
      <t>タダ</t>
    </rPh>
    <phoneticPr fontId="2"/>
  </si>
  <si>
    <t xml:space="preserve">画面帳票ID:ST-T013のタイトルエリアダイアログ(登録先モデル種別の選択(パーサ、ルール、フィルタ指定))が表示されていること
ルールファイル未設定、管理対象外ファイルであること
</t>
    <rPh sb="74" eb="75">
      <t>ミ</t>
    </rPh>
    <rPh sb="82" eb="83">
      <t>ガイ</t>
    </rPh>
    <phoneticPr fontId="2"/>
  </si>
  <si>
    <t>画面帳票ID:ST-T013のタイトルエリアダイアログ(登録先モデル種別の選択(パーサ、ルール、フィルタ指定))にて「登録」ボタンをクリックする
　※1 ルールファイル未設定、管理対象外ファイル
　※2　新規取り込み</t>
    <rPh sb="59" eb="61">
      <t>トウロク</t>
    </rPh>
    <rPh sb="84" eb="85">
      <t>ミ</t>
    </rPh>
    <rPh sb="85" eb="87">
      <t>セッテイ</t>
    </rPh>
    <rPh sb="88" eb="90">
      <t>カンリ</t>
    </rPh>
    <rPh sb="90" eb="92">
      <t>タイショウ</t>
    </rPh>
    <rPh sb="92" eb="93">
      <t>ガイ</t>
    </rPh>
    <rPh sb="102" eb="104">
      <t>シンキ</t>
    </rPh>
    <rPh sb="104" eb="105">
      <t>ト</t>
    </rPh>
    <rPh sb="106" eb="107">
      <t>コ</t>
    </rPh>
    <phoneticPr fontId="2"/>
  </si>
  <si>
    <t xml:space="preserve">画面帳票ID:ST-T013のタイトルエリアダイアログ(登録先モデル種別の選択(パーサ、ルール、フィルタ指定))が表示されていること
解析対象ファイルが存在しない場合
</t>
    <rPh sb="67" eb="69">
      <t>カイセキ</t>
    </rPh>
    <rPh sb="69" eb="71">
      <t>タイショウ</t>
    </rPh>
    <rPh sb="76" eb="78">
      <t>ソンザイ</t>
    </rPh>
    <rPh sb="81" eb="83">
      <t>バアイ</t>
    </rPh>
    <phoneticPr fontId="2"/>
  </si>
  <si>
    <t xml:space="preserve">画面帳票ID:ST-P002が表示されていること
取り込み対象のTRAモデルに差分が無いこと
</t>
    <rPh sb="15" eb="17">
      <t>ヒョウジ</t>
    </rPh>
    <rPh sb="25" eb="26">
      <t>ト</t>
    </rPh>
    <rPh sb="27" eb="28">
      <t>コ</t>
    </rPh>
    <rPh sb="29" eb="31">
      <t>タイショウ</t>
    </rPh>
    <rPh sb="39" eb="41">
      <t>サブン</t>
    </rPh>
    <rPh sb="42" eb="43">
      <t>ナ</t>
    </rPh>
    <phoneticPr fontId="2"/>
  </si>
  <si>
    <t xml:space="preserve">画面帳票ID:ST-P002が表示されていること
取り込み対象のTRAモデルに差分が無いこと
</t>
    <phoneticPr fontId="2"/>
  </si>
  <si>
    <t xml:space="preserve">画面帳票ID:ST-T012のタイトルエリアダイアログ(TRAモデル取り込み(取り込み先指定))にて「[Next]」ボタンをクリックする
</t>
    <phoneticPr fontId="2"/>
  </si>
  <si>
    <t>TRAモデル取り込み開始</t>
    <rPh sb="6" eb="7">
      <t>ト</t>
    </rPh>
    <rPh sb="8" eb="9">
      <t>コ</t>
    </rPh>
    <rPh sb="10" eb="12">
      <t>カイシ</t>
    </rPh>
    <phoneticPr fontId="2"/>
  </si>
  <si>
    <t>画面帳票ID:ST-M003のダイアログが表示されること
メッセージ内容がMsgID:M.T.QSN.0018であること
Questionアイコンであること</t>
    <phoneticPr fontId="2"/>
  </si>
  <si>
    <t xml:space="preserve">画面帳票ID:ST-D032が閉じること
画面帳票ID:ST-M001が表示されること
メッセージ内容がMsgID:M.T.INF.0041であること
Informationアイコンであること
</t>
    <phoneticPr fontId="2"/>
  </si>
  <si>
    <t xml:space="preserve">画面帳票ID:ST-M001が表示されること
メッセージ内容がMsgID:M.T.INF.0041であること
Informationアイコンであること
</t>
    <phoneticPr fontId="2"/>
  </si>
  <si>
    <t xml:space="preserve">画面帳票ID:ST-M003が表示されること
メッセージ内容がMsgID:M.T.QSN.0024であること
Questionアイコンであること
</t>
  </si>
  <si>
    <t xml:space="preserve">画面帳票ID:ST-M003が表示されること
メッセージ内容がMsgID:M.T.QSN.0024であること
Questionアイコンであること
</t>
    <phoneticPr fontId="2"/>
  </si>
  <si>
    <t>画面帳票ID:ST-M001のダイアログが表示されること
メッセージ内容がMsgID:M.T.ERR.0039であること
Errorアイコンであること</t>
    <rPh sb="21" eb="23">
      <t>ヒョウジ</t>
    </rPh>
    <rPh sb="34" eb="36">
      <t>ナイヨウ</t>
    </rPh>
    <phoneticPr fontId="2"/>
  </si>
  <si>
    <t>画面帳票ID:ST-M001のダイアログが表示されること
メッセージ内容がMsgID:M.T.ERR.0039であること
Errorアイコンであること</t>
    <phoneticPr fontId="2"/>
  </si>
  <si>
    <t>画面帳票ID:ST-M001が表示されること
メッセージ内容がMsgID:M.T.ERR.0060であること
Errorアイコンであること</t>
    <phoneticPr fontId="2"/>
  </si>
  <si>
    <t xml:space="preserve">処理中に砂時計ID:HG.FT11-01-002が表示されること
</t>
    <rPh sb="0" eb="3">
      <t>ショリチュウ</t>
    </rPh>
    <rPh sb="4" eb="5">
      <t>スナ</t>
    </rPh>
    <rPh sb="5" eb="7">
      <t>ドケイ</t>
    </rPh>
    <rPh sb="25" eb="27">
      <t>ヒョウジ</t>
    </rPh>
    <phoneticPr fontId="2"/>
  </si>
  <si>
    <t>メッセージ</t>
    <phoneticPr fontId="2"/>
  </si>
  <si>
    <t>画面帳票ID:ST-M001にて「OK」ボタンをクリックする
対象ファイルにアドインが存在しない</t>
    <rPh sb="31" eb="33">
      <t>タイショウ</t>
    </rPh>
    <rPh sb="43" eb="45">
      <t>ソンザイ</t>
    </rPh>
    <phoneticPr fontId="2"/>
  </si>
  <si>
    <t xml:space="preserve">画面帳票ID:ST-M001が表示されていること
取り込み対象ファイルにアドインが存在しないこと
</t>
    <rPh sb="25" eb="26">
      <t>ト</t>
    </rPh>
    <rPh sb="27" eb="28">
      <t>コ</t>
    </rPh>
    <rPh sb="29" eb="31">
      <t>タイショウ</t>
    </rPh>
    <rPh sb="41" eb="43">
      <t>ソンザイ</t>
    </rPh>
    <phoneticPr fontId="2"/>
  </si>
  <si>
    <t>画面帳票ID:ST-T014のタイトルエリアダイアログが表示されること</t>
    <phoneticPr fontId="2"/>
  </si>
  <si>
    <t>画面帳票ID:ST-M001にて「OK」ボタンをクリックする
対象ファイルにアドインが存在する</t>
    <rPh sb="31" eb="33">
      <t>タイショウ</t>
    </rPh>
    <rPh sb="43" eb="45">
      <t>ソンザイ</t>
    </rPh>
    <phoneticPr fontId="2"/>
  </si>
  <si>
    <t xml:space="preserve">画面帳票ID:ST-M001が表示されていること
取り込み対象ファイルにアドインが存在すること
</t>
    <rPh sb="25" eb="26">
      <t>ト</t>
    </rPh>
    <rPh sb="27" eb="28">
      <t>コ</t>
    </rPh>
    <rPh sb="29" eb="31">
      <t>タイショウ</t>
    </rPh>
    <rPh sb="41" eb="43">
      <t>ソンザイ</t>
    </rPh>
    <phoneticPr fontId="2"/>
  </si>
  <si>
    <t xml:space="preserve">自動で画面帳票ID:ST-P004のProgress Informationが閉じ、再度画面帳票ID:ST-P004のProgress Informationが表示されること
　・ダイアログタイトル：Progress Information
　・ボタン：Cancelボタン(非活性)(右揃え)
</t>
    <rPh sb="0" eb="2">
      <t>ジドウ</t>
    </rPh>
    <rPh sb="39" eb="40">
      <t>ト</t>
    </rPh>
    <rPh sb="42" eb="44">
      <t>サイド</t>
    </rPh>
    <phoneticPr fontId="2"/>
  </si>
  <si>
    <t xml:space="preserve">画面帳票ID:ST-P004のProgress Informationが表示されること
　・ダイアログタイトル：Progress Information
　・ボタン：Cancelボタン(非活性)(右揃え)
</t>
    <rPh sb="36" eb="38">
      <t>ヒョウジ</t>
    </rPh>
    <phoneticPr fontId="2"/>
  </si>
  <si>
    <t xml:space="preserve">画面帳票ID:ST-P004のProgress Informationが表示されること
　・ダイアログタイトル：Progress Information
　・ボタン：Cancelボタン(非活性)(右揃え)
</t>
  </si>
  <si>
    <t xml:space="preserve">自動で画面帳票ID:ST-P004のProgress Informationが閉じ、再度画面帳票ID:ST-P004のProgress Informationが自動で開くこと
メッセージ内容がMsgID:M.T.INF.0043であること
　・ダイアログタイトル：Progress Information
　・ボタン：Cancelボタン(非活性)(右揃え)
</t>
    <rPh sb="0" eb="2">
      <t>ジドウ</t>
    </rPh>
    <rPh sb="39" eb="40">
      <t>ト</t>
    </rPh>
    <rPh sb="42" eb="44">
      <t>サイド</t>
    </rPh>
    <rPh sb="80" eb="82">
      <t>ジドウ</t>
    </rPh>
    <rPh sb="83" eb="84">
      <t>ヒラ</t>
    </rPh>
    <phoneticPr fontId="2"/>
  </si>
  <si>
    <t xml:space="preserve">画面帳票ID:ST-D032が閉じること
画面帳票ID:ST-M003が表示されること
メッセージ内容がMsgID:M.T.QSN.0024であること
Questionアイコンであること
　・ダイアログタイトルZIPCTERAS
　・ボタン：OKボタン(右揃え)、Cancelボタン(右揃え)、×ボタン(ダイアログ右上)
</t>
  </si>
  <si>
    <t xml:space="preserve">自動で画面帳票ID:ST-M004のメッセージダイアログ、画面帳票ID:ST-P002メッセージダイアログが表示されること
　・ダイアログタイトル：Progress Information
　・ボタン：Cancelボタン(右揃え)、Detailボタン（非活性）(右揃え)
</t>
  </si>
  <si>
    <t>画面帳票ID:ST-M001が閉じること
画面帳票ID:ST-T013が表示されること</t>
    <rPh sb="15" eb="16">
      <t>ト</t>
    </rPh>
    <rPh sb="36" eb="38">
      <t>ヒョウジ</t>
    </rPh>
    <phoneticPr fontId="2"/>
  </si>
  <si>
    <t xml:space="preserve">画面帳票ID:ST-M001のダイアログが表示されること
メッセージ内容がMsgID:M.T.ERR.0040であること
Errorアイコンであること
　・ダイアログタイトル：ZIPCTERAS
　・ボタン：OKボタン(右揃え)、×ボタン(ダイアログ右上)
</t>
  </si>
  <si>
    <t xml:space="preserve">画面帳票ID:ST-M001のダイアログが表示されること
メッセージ内容がMsgID:M.T.ERR.0039であること
Errorアイコンであること
　・ダイアログタイトル：ZIPCTERAS
　・ボタン：OKボタン(右揃え)、×ボタン(ダイアログ右上)
</t>
  </si>
  <si>
    <t xml:space="preserve">画面帳票ID:ST-T014のタイトルエリアダイアログ(TRAモデル取り込み設定)にて「置換設定」/「置換設定解除」のボタンをクリックすること
</t>
  </si>
  <si>
    <t xml:space="preserve">画面帳票ID:ST-T014のタイトルエリアダイアログ(TRAモデル取り込み設定)にて「置換設定」/「置換設定解除」のボタンをクリックすること
</t>
    <rPh sb="34" eb="35">
      <t>ト</t>
    </rPh>
    <rPh sb="36" eb="37">
      <t>コ</t>
    </rPh>
    <rPh sb="38" eb="40">
      <t>セッテイ</t>
    </rPh>
    <rPh sb="44" eb="46">
      <t>チカン</t>
    </rPh>
    <rPh sb="46" eb="48">
      <t>セッテイ</t>
    </rPh>
    <rPh sb="51" eb="53">
      <t>チカン</t>
    </rPh>
    <rPh sb="53" eb="55">
      <t>セッテイ</t>
    </rPh>
    <rPh sb="55" eb="57">
      <t>カイジョ</t>
    </rPh>
    <phoneticPr fontId="2"/>
  </si>
  <si>
    <t>画面帳票ID:ST-T014のタイトルエリアダイアログ(TRAモデル取り込み設定)が更新され表示されること</t>
  </si>
  <si>
    <t>画面帳票ID:ST-T014のタイトルエリアダイアログ(TRAモデル取り込み設定)が更新され表示されること</t>
    <rPh sb="42" eb="44">
      <t>コウシン</t>
    </rPh>
    <rPh sb="46" eb="48">
      <t>ヒョウジ</t>
    </rPh>
    <phoneticPr fontId="2"/>
  </si>
  <si>
    <t xml:space="preserve">画面帳票ID:ST-T014のタイトルエリアダイアログ(TRAモデル取り込み設定)が表示されていること
</t>
  </si>
  <si>
    <t xml:space="preserve">画面帳票ID:ST-T014のタイトルエリアダイアログ(TRAモデル取り込み設定)が表示されていること
</t>
    <rPh sb="42" eb="44">
      <t>ヒョウジ</t>
    </rPh>
    <phoneticPr fontId="2"/>
  </si>
  <si>
    <t xml:space="preserve">画面帳票ID:ST-T014のタイトルエリアダイアログ(TRAモデル取り込み設定)にて「Cancel」のボタンをクリックすること
</t>
  </si>
  <si>
    <t xml:space="preserve">画面帳票ID:ST-T014のタイトルエリアダイアログ(TRAモデル取り込み設定)が閉じること
</t>
  </si>
  <si>
    <t xml:space="preserve">画面帳票ID:ST-T014のタイトルエリアダイアログ(TRAモデル取り込み設定)が閉じること
</t>
    <rPh sb="42" eb="43">
      <t>ト</t>
    </rPh>
    <phoneticPr fontId="2"/>
  </si>
  <si>
    <t xml:space="preserve">画面帳票ID:ST-T014のタイトルエリアダイアログ(TRAモデル取り込み設定)にて「Finish」のボタンをクリックすること
</t>
  </si>
  <si>
    <t xml:space="preserve">画面帳票ID:ST-T014のタイトルエリアダイアログ(TRAモデル取り込み設定)にて「Finish」のボタンをクリックすること
</t>
    <rPh sb="34" eb="35">
      <t>ト</t>
    </rPh>
    <rPh sb="36" eb="37">
      <t>コ</t>
    </rPh>
    <rPh sb="38" eb="40">
      <t>セッテイ</t>
    </rPh>
    <phoneticPr fontId="2"/>
  </si>
  <si>
    <t xml:space="preserve">画面帳票ID:ST-P003のProgress Informationが表示されること
　・ダイアログタイトル：Progress Information
　・ボタン：Cancelボタン（非活性）(右揃え)、Detailボタン（非活性）(右揃え)
</t>
  </si>
  <si>
    <t xml:space="preserve">画面帳票ID:ST-P003のProgress Informationが閉じ、再度画面帳票ID:ST-P003のProgress Informationが表示されること
　・ダイアログタイトル：Progress Information
　・ボタン：Cancelボタン（非活性）(右揃え)、Detailボタン（非活性）(右揃え)
</t>
  </si>
  <si>
    <t xml:space="preserve">TRAモデル取り込み後、再度画面帳票ID:ST-T014のタイトルエリアダイアログ(TRAモデル取り込み設定)が表示されること
</t>
    <rPh sb="6" eb="7">
      <t>ト</t>
    </rPh>
    <rPh sb="8" eb="9">
      <t>コ</t>
    </rPh>
    <rPh sb="10" eb="11">
      <t>ゴ</t>
    </rPh>
    <rPh sb="12" eb="14">
      <t>サイド</t>
    </rPh>
    <rPh sb="56" eb="58">
      <t>ヒョウジ</t>
    </rPh>
    <phoneticPr fontId="2"/>
  </si>
  <si>
    <t>TRAモデル取り込み後、再度画面帳票ID:ST-T014のタイトルエリアダイアログ(TRAモデル取り込み設定)が表示されること</t>
  </si>
  <si>
    <t xml:space="preserve">画面帳票ID:ST-M003が閉じること
画面帳票ID:ST-M001が表示されること
メッセージ内容がMsgID:M.T.INF.0041であること
Informationアイコンであること
　・ダイアログタイトル：ZIPCTERAS
　・ボタン：OKボタン(右揃え)、×ボタン(ダイアログ右上)
</t>
    <rPh sb="15" eb="16">
      <t>ト</t>
    </rPh>
    <rPh sb="36" eb="38">
      <t>ヒョウジ</t>
    </rPh>
    <phoneticPr fontId="2"/>
  </si>
  <si>
    <t xml:space="preserve">画面帳票ID:ST-M003が閉じること
画面帳票ID:ST-M001が表示されること
メッセージ内容がMsgID:M.T.ERR.0060であること
Errorアイコンであること
　・ダイアログタイトル：ZIPCTERAS
　・ボタン：OKボタン(右揃え)、×ボタン(ダイアログ右上)
</t>
    <rPh sb="15" eb="16">
      <t>ト</t>
    </rPh>
    <phoneticPr fontId="2"/>
  </si>
  <si>
    <t>画面帳票ID:ST-M001が閉じること
画面帳票ID:ST-V001が表示されること</t>
    <rPh sb="15" eb="16">
      <t>ト</t>
    </rPh>
    <rPh sb="36" eb="38">
      <t>ヒョウジ</t>
    </rPh>
    <phoneticPr fontId="2"/>
  </si>
  <si>
    <t>画面帳票ID:ST-M005のメッセージダイアログが表示されること
メッセージ内容がMsgID:M.T.QSN.0007であること
Questionアイコンであること</t>
    <rPh sb="26" eb="28">
      <t>ヒョウジ</t>
    </rPh>
    <rPh sb="39" eb="41">
      <t>ナイヨウ</t>
    </rPh>
    <phoneticPr fontId="2"/>
  </si>
  <si>
    <t>画面帳票ID:ST-M005のダイアログが表示されること
メッセージ内容がMsgID:M.T.QSN.0007であること
Questionアイコンであること</t>
  </si>
  <si>
    <t>画面帳票ID:ST-M003が閉じること
画面帳票ID:ST-T013が表示されること</t>
    <rPh sb="15" eb="16">
      <t>ト</t>
    </rPh>
    <phoneticPr fontId="2"/>
  </si>
  <si>
    <t xml:space="preserve">画面帳票ID:ST-D032が閉じること
画面帳票ID:ST-T013が表示されること
</t>
  </si>
  <si>
    <t xml:space="preserve">画面帳票ID:ST-D032が閉じること
画面帳票ID:ST-M001が表示されること
メッセージ内容がMsgID:M.T.INF.0041であること
Informationアイコンであること
　・ダイアログタイトル：ZIPCTERAS
　・ボタン：OKボタン(右揃え)、×ボタン(ダイアログ右上)
</t>
  </si>
  <si>
    <t xml:space="preserve">画面帳票ID:ST-M005のメッセージダイアログが表示されること
メッセージ内容がMsgID:M.T.QSN.0007であること
Questionアイコンであること
　・ダイアログタイトル：ZIPCTERAS
　・ボタン：Yesボタン(右揃え)、Noボタン(右揃え)、×ボタン(ダイアログ右上)
</t>
    <phoneticPr fontId="2"/>
  </si>
  <si>
    <t>本間</t>
    <rPh sb="0" eb="2">
      <t>ホンマ</t>
    </rPh>
    <phoneticPr fontId="2"/>
  </si>
  <si>
    <t>Version:
3.0.1.Build0002-201706141600</t>
  </si>
  <si>
    <t>Version:
3.0.1.Build0002-201706141600</t>
    <phoneticPr fontId="2"/>
  </si>
  <si>
    <t xml:space="preserve">画面帳票ID:ST-P004のProgress Informationが表示されること
　・ダイアログタイトル：Progress Information
　・ボタン：Cancelボタン(非活性)(右揃え)
</t>
    <phoneticPr fontId="2"/>
  </si>
  <si>
    <t>Version:
3.0.1.Build0002-201706141600</t>
    <phoneticPr fontId="2"/>
  </si>
  <si>
    <t>NG</t>
  </si>
  <si>
    <t>2017/3/30　再実施
2017/6/26　再実施</t>
    <rPh sb="10" eb="13">
      <t>サイジッシ</t>
    </rPh>
    <rPh sb="24" eb="27">
      <t>サイジッシ</t>
    </rPh>
    <phoneticPr fontId="2"/>
  </si>
  <si>
    <t xml:space="preserve">画面帳票ID:ST-M003のメッセージダイアログが閉じ、画面帳票ID:ST-P002(Progress Information)が表示されること
　・ダイアログタイトル：Progress Information
　・ボタン：Cancelボタン(右揃え)、Detailボタン（非活性）(右揃え)
</t>
    <phoneticPr fontId="2"/>
  </si>
  <si>
    <t xml:space="preserve">画面帳票ID:ST-P003のProgress Informationが表示されること
　・ダイアログタイトル：Progress Information
　・ボタン：Cancelボタン（非活性）(右揃え)、Detailボタン（非活性）(右揃え)
</t>
    <phoneticPr fontId="2"/>
  </si>
  <si>
    <t xml:space="preserve">画面帳票ID:ST-P003のProgress Informationが閉じ、再度画面帳票ID:ST-P003のProgress Informationが表示されること
　・ダイアログタイトル：Progress Information
　・ボタン：Cancelボタン（非活性）(右揃え)、Detailボタン（非活性）(右揃え)
</t>
    <phoneticPr fontId="2"/>
  </si>
  <si>
    <t>本間</t>
    <rPh sb="0" eb="2">
      <t>ホンマ</t>
    </rPh>
    <phoneticPr fontId="2"/>
  </si>
  <si>
    <t>Version:
3.0.1.Build0002-201706141600</t>
    <phoneticPr fontId="2"/>
  </si>
  <si>
    <t>「TRAモデルに取り込み」クリック直後に対象ファイルを削除する必要があり、手順を再現できない</t>
    <rPh sb="8" eb="9">
      <t>ト</t>
    </rPh>
    <rPh sb="10" eb="11">
      <t>コ</t>
    </rPh>
    <rPh sb="17" eb="19">
      <t>チョクゴ</t>
    </rPh>
    <rPh sb="20" eb="22">
      <t>タイショウ</t>
    </rPh>
    <rPh sb="27" eb="29">
      <t>サクジョ</t>
    </rPh>
    <rPh sb="31" eb="33">
      <t>ヒツヨウ</t>
    </rPh>
    <rPh sb="37" eb="39">
      <t>テジュン</t>
    </rPh>
    <rPh sb="40" eb="42">
      <t>サイゲン</t>
    </rPh>
    <phoneticPr fontId="2"/>
  </si>
  <si>
    <t xml:space="preserve">画面帳票ID:ST-M001のメッセージダイアログが自動で開くこと
メッセージ内容がMsgID:M.T.ERR.0046であること
Errorアイコンであること
　・ダイアログタイトル：ZIPCTERAS
　・ボタン：OKボタン(右揃え)、×ボタン(ダイアログ右上)
</t>
    <rPh sb="26" eb="28">
      <t>ジドウ</t>
    </rPh>
    <rPh sb="29" eb="30">
      <t>ヒラ</t>
    </rPh>
    <phoneticPr fontId="2"/>
  </si>
  <si>
    <t>2017/6/27　試験仕様書修正に伴い更新</t>
    <rPh sb="10" eb="12">
      <t>シケン</t>
    </rPh>
    <rPh sb="12" eb="14">
      <t>シヨウ</t>
    </rPh>
    <rPh sb="14" eb="15">
      <t>ショ</t>
    </rPh>
    <rPh sb="15" eb="17">
      <t>シュウセイ</t>
    </rPh>
    <rPh sb="18" eb="19">
      <t>トモナ</t>
    </rPh>
    <rPh sb="20" eb="22">
      <t>コウシン</t>
    </rPh>
    <phoneticPr fontId="2"/>
  </si>
  <si>
    <t xml:space="preserve">他に取り込み対象ファイルが存在しないため、TRAモデル取り込み処理が終了すること
</t>
    <phoneticPr fontId="2"/>
  </si>
  <si>
    <t xml:space="preserve">画面帳票ID:ST-D032が表示されること
</t>
    <phoneticPr fontId="2"/>
  </si>
  <si>
    <t xml:space="preserve">画面帳票ID:ST-D032が閉じること
画面帳票ID:ST-T013が表示されること
</t>
    <phoneticPr fontId="2"/>
  </si>
  <si>
    <t xml:space="preserve">画面帳票ID:ST-D032が閉じること
画面帳票ID:ST-M001が表示されること
メッセージ内容がMsgID:M.T.INF.0041であること
Informationアイコンであること
　・ダイアログタイトル：ZIPCTERAS
　・ボタン：OKボタン(右揃え)、×ボタン(ダイアログ右上)
</t>
    <phoneticPr fontId="2"/>
  </si>
  <si>
    <t xml:space="preserve">画面帳票ID:ST-D032が閉じること
画面帳票ID:ST-M003が表示されること
メッセージ内容がMsgID:M.T.QSN.0024であること
Questionアイコンであること
　・ダイアログタイトルZIPCTERAS
　・ボタン：OKボタン(右揃え)、Cancelボタン(右揃え)、×ボタン(ダイアログ右上)
</t>
    <phoneticPr fontId="2"/>
  </si>
  <si>
    <t>本間</t>
    <rPh sb="0" eb="2">
      <t>ホンマ</t>
    </rPh>
    <phoneticPr fontId="2"/>
  </si>
  <si>
    <t>画面帳票ID:ST-M003のダイアログが表示されること
メッセージ内容がMsgID:M.T.QSN.0018であること
Questionアイコンであること</t>
    <phoneticPr fontId="2"/>
  </si>
  <si>
    <t>Version:
3.0.1.Build0002-201706141600</t>
    <phoneticPr fontId="2"/>
  </si>
  <si>
    <t>Version:
3.0.1.Build0002-201706141600</t>
    <phoneticPr fontId="2"/>
  </si>
  <si>
    <t>画面帳票ID:ST-M001のダイアログが表示されること
メッセージ内容がMsgID:M.T.ERR.0046であること
Errorアイコンであること</t>
    <phoneticPr fontId="2"/>
  </si>
  <si>
    <t>画面帳票ID:ST-M001のダイアログが表示されること
メッセージ内容がMsgID:M.T.ERR.0018であること
Errorアイコンであること</t>
    <phoneticPr fontId="2"/>
  </si>
  <si>
    <t xml:space="preserve">画面帳票ID:ST-D046のダイアログ(Simulink参照先の取り込み)が表示されること
</t>
    <phoneticPr fontId="2"/>
  </si>
  <si>
    <t>2017/3/16
Simulink環境の為Skip
2017/6/28　再実施</t>
    <rPh sb="18" eb="20">
      <t>カンキョウ</t>
    </rPh>
    <rPh sb="21" eb="22">
      <t>タメ</t>
    </rPh>
    <rPh sb="38" eb="41">
      <t>サイジッシ</t>
    </rPh>
    <phoneticPr fontId="2"/>
  </si>
  <si>
    <t>TEST.txt</t>
    <phoneticPr fontId="2"/>
  </si>
  <si>
    <t>model.mdl</t>
    <phoneticPr fontId="2"/>
  </si>
  <si>
    <t xml:space="preserve">画面帳票ID:ST-T013のタイトルエリアダイアログ(登録先モデル種別の選択(パーサ、ルール、フィルタ指定))にて「登録」ボタンをクリックする
</t>
    <phoneticPr fontId="2"/>
  </si>
  <si>
    <t>#24630</t>
    <phoneticPr fontId="2"/>
  </si>
  <si>
    <t>画面帳票ID:ST-M001のダイアログが表示されていること</t>
    <phoneticPr fontId="2"/>
  </si>
  <si>
    <t xml:space="preserve">画面帳票ID:ST-M001のダイアログにて「OK」ボタンをクリックする
</t>
    <phoneticPr fontId="2"/>
  </si>
  <si>
    <t>#24631</t>
    <phoneticPr fontId="2"/>
  </si>
  <si>
    <t>#24633
#24632</t>
    <phoneticPr fontId="2"/>
  </si>
  <si>
    <t>#24634</t>
    <phoneticPr fontId="2"/>
  </si>
  <si>
    <t xml:space="preserve">SCMリポジトリ、SCMブラウザ以外からTRAモデルに取り込みを実施する
</t>
    <phoneticPr fontId="2"/>
  </si>
  <si>
    <t>#24637</t>
    <phoneticPr fontId="2"/>
  </si>
  <si>
    <t>#24638</t>
    <phoneticPr fontId="2"/>
  </si>
  <si>
    <t xml:space="preserve">画面帳票ID:ST-M003のメッセージダイアログより「はい」ボタンをクリックする
</t>
    <phoneticPr fontId="2"/>
  </si>
  <si>
    <t>#24641</t>
    <phoneticPr fontId="2"/>
  </si>
  <si>
    <t xml:space="preserve">SCMリポジトリ、SCMブラウザ以外からTRAモデルに取り込みを実施する
　※SCM以外からの取り込み
</t>
    <phoneticPr fontId="2"/>
  </si>
  <si>
    <t>#24642</t>
    <phoneticPr fontId="2"/>
  </si>
  <si>
    <t>#24643</t>
    <phoneticPr fontId="2"/>
  </si>
  <si>
    <t>#24644</t>
    <phoneticPr fontId="2"/>
  </si>
  <si>
    <t>#23108
#7072</t>
    <phoneticPr fontId="2"/>
  </si>
  <si>
    <t>#24645</t>
    <phoneticPr fontId="2"/>
  </si>
  <si>
    <t xml:space="preserve">画面帳票ID:ST-M001のメッセージダイアログにて「OK」ボタンをクリックする
</t>
    <phoneticPr fontId="2"/>
  </si>
  <si>
    <t>#24649
#24650</t>
    <phoneticPr fontId="2"/>
  </si>
  <si>
    <t>#24661</t>
    <phoneticPr fontId="2"/>
  </si>
  <si>
    <t>画面帳票ID:ST-D032が表示されていること
CSVのエクスポート先にエクスポートするファイルと同名のファイルが存在すること</t>
    <phoneticPr fontId="2"/>
  </si>
  <si>
    <t>画面帳票ID:ST-T013のタイトルエリアダイアログ(登録先モデル種別の選択(パーサ、ルール、フィルタ指定))にて「登録」ボタンをクリックする</t>
    <phoneticPr fontId="2"/>
  </si>
  <si>
    <t>#24666
#24668</t>
    <phoneticPr fontId="2"/>
  </si>
  <si>
    <t>#24669
#24670</t>
    <phoneticPr fontId="2"/>
  </si>
  <si>
    <t>画面帳票ID:ST-T014のタイトルエリアダイアログ(TRAモデル取り込み設定)が表示されること
※Office系ファイルで且つファイルを開いていない場合は遷移仕様ID:FT11-01-071で表示したプログレスダイアログが表示され続け、この上にTRAモデル取り込み対象のTRAモデル設定ダイアログが表示される。</t>
    <phoneticPr fontId="2"/>
  </si>
  <si>
    <t>2017/7/3　期待結果に※の内容を追記</t>
    <rPh sb="9" eb="11">
      <t>キタイ</t>
    </rPh>
    <rPh sb="11" eb="13">
      <t>ケッカ</t>
    </rPh>
    <rPh sb="16" eb="18">
      <t>ナイヨウ</t>
    </rPh>
    <rPh sb="19" eb="21">
      <t>ツイキ</t>
    </rPh>
    <phoneticPr fontId="2"/>
  </si>
  <si>
    <t xml:space="preserve">画面帳票ID:ST-M001のダイアログが閉じ、
画面帳票ID:ST-P003のProgress Informationが表示されること
メッセージ内容がMsgID:M.T.INF.0044であること
　・ダイアログタイトル：Progress Information
　・ボタン：Cancelボタン（非活性）(右揃え)、Detailボタン（非活性）(右揃え)
</t>
    <rPh sb="74" eb="76">
      <t>ナイヨウ</t>
    </rPh>
    <phoneticPr fontId="2"/>
  </si>
  <si>
    <t>2017/7/3　画面遷移図修正に伴い更新</t>
    <rPh sb="9" eb="11">
      <t>ガメン</t>
    </rPh>
    <rPh sb="11" eb="13">
      <t>センイ</t>
    </rPh>
    <rPh sb="13" eb="14">
      <t>ズ</t>
    </rPh>
    <rPh sb="14" eb="16">
      <t>シュウセイ</t>
    </rPh>
    <rPh sb="17" eb="18">
      <t>トモナ</t>
    </rPh>
    <rPh sb="19" eb="21">
      <t>コウシン</t>
    </rPh>
    <phoneticPr fontId="2"/>
  </si>
  <si>
    <t xml:space="preserve">画面帳票ID:ST-D046のダイアログ(Simulink参照先の取り込み)にて「OK」/「閉じる」ボタンをクリックする
　※1 ルールファイル設定済み、管理対象ファイル
　※2 Simulinkで参照先の取り込み停止がある 
　※3 ルールファイルの形式が正しい
</t>
    <rPh sb="46" eb="47">
      <t>ト</t>
    </rPh>
    <rPh sb="72" eb="74">
      <t>セッテイ</t>
    </rPh>
    <rPh sb="74" eb="75">
      <t>ズ</t>
    </rPh>
    <rPh sb="77" eb="79">
      <t>カンリ</t>
    </rPh>
    <rPh sb="79" eb="81">
      <t>タイショウ</t>
    </rPh>
    <rPh sb="129" eb="130">
      <t>タダ</t>
    </rPh>
    <phoneticPr fontId="2"/>
  </si>
  <si>
    <t xml:space="preserve">画面帳票ID:ST-D046のダイアログ(Simulink参照先の取り込み)にて「OK」/「閉じる」ボタンをクリックする
</t>
    <rPh sb="46" eb="47">
      <t>ト</t>
    </rPh>
    <phoneticPr fontId="2"/>
  </si>
  <si>
    <t>SCMリポジトリ、SCMブラウザから「TRAモデルに取り込み」をクリックする
・更新取り込みであること
・現在の解析対象のファイルが存在すること</t>
    <rPh sb="40" eb="42">
      <t>コウシン</t>
    </rPh>
    <rPh sb="42" eb="43">
      <t>ト</t>
    </rPh>
    <rPh sb="44" eb="45">
      <t>コ</t>
    </rPh>
    <rPh sb="53" eb="55">
      <t>ゲンザイ</t>
    </rPh>
    <rPh sb="56" eb="58">
      <t>カイセキ</t>
    </rPh>
    <rPh sb="58" eb="60">
      <t>タイショウ</t>
    </rPh>
    <rPh sb="66" eb="68">
      <t>ソンザイ</t>
    </rPh>
    <phoneticPr fontId="2"/>
  </si>
  <si>
    <t>SCMリポジトリ、SCMブラウザから「TRAモデルに取り込み」をクリックする
・更新取り込みであること
・現在の解析対象のファイルが存在すること</t>
    <phoneticPr fontId="2"/>
  </si>
  <si>
    <t>SCMリポジトリ、SCMブラウザ以外からTRAモデルに取り込みを実施する
　※SCM以外からの更新取り込み</t>
    <rPh sb="16" eb="18">
      <t>イガイ</t>
    </rPh>
    <rPh sb="32" eb="34">
      <t>ジッシ</t>
    </rPh>
    <rPh sb="42" eb="44">
      <t>イガイ</t>
    </rPh>
    <rPh sb="47" eb="49">
      <t>コウシン</t>
    </rPh>
    <rPh sb="49" eb="50">
      <t>ト</t>
    </rPh>
    <rPh sb="51" eb="52">
      <t>コ</t>
    </rPh>
    <phoneticPr fontId="2"/>
  </si>
  <si>
    <t xml:space="preserve">画面帳票ID:ST-P003のProgress Information表示されること
　・ダイアログタイトル：Progress Information
　・ボタン：Cancelボタン(非活性)(右揃え) , Detailsボタン(非活性)(右揃え)
</t>
    <rPh sb="115" eb="116">
      <t>ヒ</t>
    </rPh>
    <rPh sb="116" eb="118">
      <t>カッセイ</t>
    </rPh>
    <rPh sb="120" eb="122">
      <t>ミギゾロ</t>
    </rPh>
    <phoneticPr fontId="2"/>
  </si>
  <si>
    <t xml:space="preserve">TRAモデル取り込みの一連の処理を行うこと
他に取り込み対象ファイルが存在すること
他の取り込み対象ファイルはSCM以外からの更新であること
</t>
    <rPh sb="6" eb="7">
      <t>ト</t>
    </rPh>
    <rPh sb="8" eb="9">
      <t>コ</t>
    </rPh>
    <rPh sb="11" eb="13">
      <t>イチレン</t>
    </rPh>
    <rPh sb="14" eb="16">
      <t>ショリ</t>
    </rPh>
    <rPh sb="17" eb="18">
      <t>オコナ</t>
    </rPh>
    <rPh sb="42" eb="43">
      <t>タ</t>
    </rPh>
    <rPh sb="44" eb="45">
      <t>ト</t>
    </rPh>
    <rPh sb="46" eb="47">
      <t>コ</t>
    </rPh>
    <rPh sb="48" eb="50">
      <t>タイショウ</t>
    </rPh>
    <rPh sb="58" eb="60">
      <t>イガイ</t>
    </rPh>
    <rPh sb="63" eb="65">
      <t>コウシン</t>
    </rPh>
    <phoneticPr fontId="2"/>
  </si>
  <si>
    <t xml:space="preserve">画面帳票ID:ST-P003のProgressInformationが表示されること
メッセージ内容がMsgID:M.T.INF.0044であること
　・ダイアログタイトル：Progress Information
　・ボタン：Cancelボタン（非活性）(右揃え)、Detailボタン（非活性）(右揃え)
</t>
    <rPh sb="48" eb="50">
      <t>ナイヨウ</t>
    </rPh>
    <phoneticPr fontId="2"/>
  </si>
  <si>
    <t xml:space="preserve">画面帳票ID:ST-T014のタイトルエリアダイアログが表示されること
※Office系ファイルで且つファイルを開いていない場合は遷移仕様ID:FT11-01-071で表示したプログレスダイアログが表示され続け、この上にTRAモデル取り込み対象のTRAモデル設定ダイアログが表示される
</t>
    <rPh sb="138" eb="140">
      <t>ヒョウジ</t>
    </rPh>
    <phoneticPr fontId="2"/>
  </si>
  <si>
    <t xml:space="preserve">画面帳票ID:ST-P002(Progress Information)が表示されること
　・ダイアログタイトル：Progress Information
　・ボタン：Cancelボタン(右揃え)、Detailボタン（非活性）(右揃え)
</t>
    <phoneticPr fontId="2"/>
  </si>
  <si>
    <t>ボタンクリック</t>
    <phoneticPr fontId="2"/>
  </si>
  <si>
    <t>2017/7/4　画面遷移図修正に伴い追加</t>
    <rPh sb="9" eb="11">
      <t>ガメン</t>
    </rPh>
    <rPh sb="11" eb="13">
      <t>センイ</t>
    </rPh>
    <rPh sb="13" eb="14">
      <t>ズ</t>
    </rPh>
    <rPh sb="14" eb="16">
      <t>シュウセイ</t>
    </rPh>
    <rPh sb="17" eb="18">
      <t>トモナ</t>
    </rPh>
    <rPh sb="19" eb="21">
      <t>ツイカ</t>
    </rPh>
    <phoneticPr fontId="2"/>
  </si>
  <si>
    <t>2017/7/4　画面遷移図修正に伴い追加</t>
    <phoneticPr fontId="2"/>
  </si>
  <si>
    <t>更新取り込み実行</t>
    <rPh sb="0" eb="2">
      <t>コウシン</t>
    </rPh>
    <rPh sb="2" eb="3">
      <t>ト</t>
    </rPh>
    <rPh sb="4" eb="5">
      <t>コ</t>
    </rPh>
    <rPh sb="6" eb="8">
      <t>ジッコウ</t>
    </rPh>
    <phoneticPr fontId="2"/>
  </si>
  <si>
    <t>TRAモデルの取り込みを実行する
・新規取り込みと更新取り込みの両方が存在する場合</t>
    <phoneticPr fontId="2"/>
  </si>
  <si>
    <t>画面帳票ID:ST-D045(TRAモデル取り込み対象のTRAモデル設定)が表示されること。</t>
    <phoneticPr fontId="2"/>
  </si>
  <si>
    <t>正常遷移</t>
    <phoneticPr fontId="2"/>
  </si>
  <si>
    <t>取り込み実行</t>
    <rPh sb="0" eb="1">
      <t>ト</t>
    </rPh>
    <rPh sb="2" eb="3">
      <t>コ</t>
    </rPh>
    <rPh sb="4" eb="6">
      <t>ジッコウ</t>
    </rPh>
    <phoneticPr fontId="2"/>
  </si>
  <si>
    <t>画面帳票ID:ST-D045(TRAモデル取り込み対象のTRAモデル設定)で「更新TRAモデル取り込み」を押下する</t>
    <rPh sb="39" eb="41">
      <t>コウシン</t>
    </rPh>
    <rPh sb="47" eb="48">
      <t>ト</t>
    </rPh>
    <rPh sb="49" eb="50">
      <t>コ</t>
    </rPh>
    <rPh sb="53" eb="55">
      <t>オウカ</t>
    </rPh>
    <phoneticPr fontId="2"/>
  </si>
  <si>
    <t>画面帳票ID:ST-D045(TRAモデル取り込み対象のTRAモデル設定)で「更新TRAモデル取り込み」を押下する</t>
    <phoneticPr fontId="2"/>
  </si>
  <si>
    <t>画面帳票ID:ST-D045(TRAモデル取り込み対象のTRAモデル設定)で「新規TRAモデルに取り込み」を押下する</t>
    <rPh sb="39" eb="41">
      <t>シンキ</t>
    </rPh>
    <rPh sb="48" eb="49">
      <t>ト</t>
    </rPh>
    <rPh sb="50" eb="51">
      <t>コ</t>
    </rPh>
    <rPh sb="54" eb="56">
      <t>オウカ</t>
    </rPh>
    <phoneticPr fontId="2"/>
  </si>
  <si>
    <t>画面帳票ID:ST-D045(TRAモデル取り込み対象のTRAモデル設定)で「新規TRAモデルに取り込み」を押下する</t>
    <rPh sb="39" eb="41">
      <t>シンキ</t>
    </rPh>
    <rPh sb="48" eb="49">
      <t>ト</t>
    </rPh>
    <rPh sb="50" eb="51">
      <t>コ</t>
    </rPh>
    <phoneticPr fontId="2"/>
  </si>
  <si>
    <t>異常遷移</t>
    <rPh sb="0" eb="2">
      <t>イジョウ</t>
    </rPh>
    <rPh sb="2" eb="4">
      <t>センイ</t>
    </rPh>
    <phoneticPr fontId="2"/>
  </si>
  <si>
    <t>画面帳票ID:ST-M001(メッセージダイアログ) MsgID:M.T.ERR.0018が表示されること。</t>
    <phoneticPr fontId="2"/>
  </si>
  <si>
    <t>画面帳票ID:ST-M001(メッセージダイアログ) MsgID:M.T.ERR.0018
で「OK」/「閉じる」を押下する</t>
    <rPh sb="53" eb="54">
      <t>ト</t>
    </rPh>
    <rPh sb="58" eb="60">
      <t>オウカ</t>
    </rPh>
    <phoneticPr fontId="2"/>
  </si>
  <si>
    <t>画面帳票ID:ST-M001(メッセージダイアログ) MsgID:M.T.ERR.0018が表示されていること。</t>
    <rPh sb="46" eb="48">
      <t>ヒョウジ</t>
    </rPh>
    <phoneticPr fontId="2"/>
  </si>
  <si>
    <t>画面帳票ID:ST-M001(メッセージダイアログ) MsgID:M.T.ERR.0018で「OK」/「閉じる」を押下する</t>
    <phoneticPr fontId="2"/>
  </si>
  <si>
    <t>画面帳票ID:ST-M001(メッセージダイアログ) MsgID:M.T.ERR.0018が閉じること。</t>
    <rPh sb="46" eb="47">
      <t>ト</t>
    </rPh>
    <phoneticPr fontId="2"/>
  </si>
  <si>
    <t>TRAモデルの取り込みを実行する
・登録時に使用したフィルタファイルが存在しない場合
・製品カテゴリが固定されていない場合
・更新取り込みである場合</t>
    <phoneticPr fontId="2"/>
  </si>
  <si>
    <t>画面帳票ID:ST-M001(メッセージダイアログ) MsgID:M.T.ERR.0039
で「OK」/「閉じる」を押下する</t>
    <rPh sb="53" eb="54">
      <t>ト</t>
    </rPh>
    <rPh sb="58" eb="60">
      <t>オウカ</t>
    </rPh>
    <phoneticPr fontId="2"/>
  </si>
  <si>
    <t>画面帳票ID:ST-M001(メッセージダイアログ) MsgID:M.T.ERR.0039が表示されること。</t>
    <phoneticPr fontId="2"/>
  </si>
  <si>
    <t>画面帳票ID:ST-M001(メッセージダイアログ) MsgID:M.T.ERR.0039が閉じること。</t>
    <rPh sb="46" eb="47">
      <t>ト</t>
    </rPh>
    <phoneticPr fontId="2"/>
  </si>
  <si>
    <t>画面帳票ID:ST-M001(メッセージダイアログ) MsgID:M.T.ERR.0039が表示されていること。</t>
    <rPh sb="46" eb="48">
      <t>ヒョウジ</t>
    </rPh>
    <phoneticPr fontId="2"/>
  </si>
  <si>
    <t>画面帳票ID:ST-M001(メッセージダイアログ) MsgID:M.T.ERR.0039で「OK」/「閉じる」を押下する</t>
    <phoneticPr fontId="2"/>
  </si>
  <si>
    <t>画面帳票ID:ST-M001(メッセージダイアログ) MsgID:M.T.ERR.0040が表示されること。</t>
    <phoneticPr fontId="2"/>
  </si>
  <si>
    <t>画面帳票ID:ST-M001(メッセージダイアログ) MsgID:M.T.ERR.0040で「OK」/「閉じる」を押下する</t>
    <rPh sb="52" eb="53">
      <t>ト</t>
    </rPh>
    <rPh sb="57" eb="59">
      <t>オウカ</t>
    </rPh>
    <phoneticPr fontId="2"/>
  </si>
  <si>
    <t>画面帳票ID:ST-M001(メッセージダイアログ) MsgID:M.T.ERR.0040が閉じること。</t>
    <rPh sb="46" eb="47">
      <t>ト</t>
    </rPh>
    <phoneticPr fontId="2"/>
  </si>
  <si>
    <t>画面帳票ID:ST-M001(メッセージダイアログ) MsgID:M.T.ERR.0040が表示されていること。</t>
    <phoneticPr fontId="2"/>
  </si>
  <si>
    <t>画面帳票ID:ST-M001(メッセージダイアログ) MsgID:M.T.ERR.0040で「OK」/「閉じる」を押下する</t>
    <phoneticPr fontId="2"/>
  </si>
  <si>
    <t>自動</t>
    <rPh sb="0" eb="2">
      <t>ジドウ</t>
    </rPh>
    <phoneticPr fontId="2"/>
  </si>
  <si>
    <t>処理が完了し、
画面帳票ID:ST-P002(Progress Information) MsgID:M.T.INF.0042が閉じるまで待つ。</t>
    <rPh sb="0" eb="2">
      <t>ショリ</t>
    </rPh>
    <rPh sb="3" eb="5">
      <t>カンリョウ</t>
    </rPh>
    <rPh sb="64" eb="65">
      <t>ト</t>
    </rPh>
    <rPh sb="69" eb="70">
      <t>マ</t>
    </rPh>
    <phoneticPr fontId="2"/>
  </si>
  <si>
    <t>画面帳票ID:ST-P002(Progress Information) MsgID:M.T.INF.0042が表示され、処理完了後</t>
    <rPh sb="56" eb="58">
      <t>ヒョウジ</t>
    </rPh>
    <rPh sb="61" eb="63">
      <t>ショリ</t>
    </rPh>
    <rPh sb="63" eb="65">
      <t>カンリョウ</t>
    </rPh>
    <rPh sb="65" eb="66">
      <t>ゴ</t>
    </rPh>
    <phoneticPr fontId="2"/>
  </si>
  <si>
    <t>画面帳票ID:ST-M001 MsgID:M.T.WRN.0017
のメッセージダイアログにて「OK」ボタンをクリックする
・取り込み対象ファイルにアドインが存在している場合</t>
    <rPh sb="63" eb="64">
      <t>ト</t>
    </rPh>
    <rPh sb="65" eb="66">
      <t>コ</t>
    </rPh>
    <rPh sb="67" eb="69">
      <t>タイショウ</t>
    </rPh>
    <rPh sb="79" eb="81">
      <t>ソンザイ</t>
    </rPh>
    <rPh sb="85" eb="87">
      <t>バアイ</t>
    </rPh>
    <phoneticPr fontId="2"/>
  </si>
  <si>
    <t>画面帳票ID:ST-M001 MsgID:M.T.WRN.0017のメッセージダイアログにて「OK」ボタンをクリックする
・取り込み対象ファイルにアドインが存在している場合</t>
    <phoneticPr fontId="2"/>
  </si>
  <si>
    <t>メッセージ</t>
    <phoneticPr fontId="2"/>
  </si>
  <si>
    <t>画面帳票ID:ST-P002(Progress Information)が表示されること
MsgID:M.T.INF.0042が表示されること
Informationアイコンであること</t>
    <rPh sb="64" eb="66">
      <t>ヒョウジ</t>
    </rPh>
    <phoneticPr fontId="2"/>
  </si>
  <si>
    <t>メッセージ</t>
    <phoneticPr fontId="2"/>
  </si>
  <si>
    <t>画面帳票ID:ST-M001(メッセージダイアログ)が表示されること。
 MsgID:M.T.ERR.0039が表示されること
Errorアイコンであること</t>
    <rPh sb="27" eb="29">
      <t>ヒョウジ</t>
    </rPh>
    <phoneticPr fontId="2"/>
  </si>
  <si>
    <t>画面帳票ID:ST-M001(メッセージダイアログ)が表示されること。
 MsgID:M.T.ERR.0039が表示されること
Errorアイコンであること</t>
    <phoneticPr fontId="2"/>
  </si>
  <si>
    <t>画面帳票ID:ST-M001(メッセージダイアログ)が表示されること。
 MsgID:M.T.ERR.0040が表示されること
Errorアイコンであること</t>
    <rPh sb="27" eb="29">
      <t>ヒョウジ</t>
    </rPh>
    <phoneticPr fontId="2"/>
  </si>
  <si>
    <t>画面帳票ID:ST-M001(メッセージダイアログ)が表示されること。
 MsgID:M.T.ERR.0040が表示されること
Errorアイコンであること</t>
    <phoneticPr fontId="2"/>
  </si>
  <si>
    <t>#24605</t>
    <phoneticPr fontId="2"/>
  </si>
  <si>
    <t>画面帳票ID:ST-D046のダイアログ(Simulink参照先の取り込み)が閉じ、画面帳票ID:ST-T014(TRAモデル取り込み対象のTRAモデル設定)が表示されること。</t>
    <rPh sb="39" eb="40">
      <t>ト</t>
    </rPh>
    <rPh sb="42" eb="44">
      <t>ガメン</t>
    </rPh>
    <rPh sb="44" eb="46">
      <t>チョウヒョウ</t>
    </rPh>
    <rPh sb="80" eb="82">
      <t>ヒョウジ</t>
    </rPh>
    <phoneticPr fontId="2"/>
  </si>
  <si>
    <t>画面帳票ID:ST-D046のダイアログ(Simulink参照先の取り込み)が閉じ、画面帳票ID:ST-T014(TRAモデル取り込み対象のTRAモデル設定)が表示されること。</t>
    <phoneticPr fontId="2"/>
  </si>
  <si>
    <t>2017/7/4　画面遷移図修正に伴い更新</t>
    <rPh sb="9" eb="11">
      <t>ガメン</t>
    </rPh>
    <rPh sb="11" eb="13">
      <t>センイ</t>
    </rPh>
    <rPh sb="13" eb="14">
      <t>ズ</t>
    </rPh>
    <rPh sb="14" eb="16">
      <t>シュウセイ</t>
    </rPh>
    <rPh sb="17" eb="18">
      <t>トモナ</t>
    </rPh>
    <rPh sb="19" eb="21">
      <t>コウシン</t>
    </rPh>
    <phoneticPr fontId="2"/>
  </si>
  <si>
    <t>ボタンクリック</t>
    <phoneticPr fontId="2"/>
  </si>
  <si>
    <t>自動</t>
    <rPh sb="0" eb="2">
      <t>ジドウ</t>
    </rPh>
    <phoneticPr fontId="2"/>
  </si>
  <si>
    <t>複数ファイルのTRAモデル取り込み後
・次の解析対象ファイルが存在しない場合
・複数のファイルを解析していた場合
・解析対象のファイルの中にTRA情報が付与されていないファイルがあった場合</t>
    <rPh sb="0" eb="2">
      <t>フクスウ</t>
    </rPh>
    <rPh sb="17" eb="18">
      <t>アト</t>
    </rPh>
    <rPh sb="20" eb="21">
      <t>ツギ</t>
    </rPh>
    <rPh sb="22" eb="24">
      <t>カイセキ</t>
    </rPh>
    <rPh sb="24" eb="26">
      <t>タイショウ</t>
    </rPh>
    <rPh sb="31" eb="33">
      <t>ソンザイ</t>
    </rPh>
    <rPh sb="36" eb="38">
      <t>バアイ</t>
    </rPh>
    <rPh sb="40" eb="42">
      <t>フクスウ</t>
    </rPh>
    <rPh sb="48" eb="50">
      <t>カイセキ</t>
    </rPh>
    <rPh sb="54" eb="56">
      <t>バアイ</t>
    </rPh>
    <rPh sb="58" eb="60">
      <t>カイセキ</t>
    </rPh>
    <rPh sb="60" eb="62">
      <t>タイショウ</t>
    </rPh>
    <rPh sb="68" eb="69">
      <t>ナカ</t>
    </rPh>
    <rPh sb="73" eb="75">
      <t>ジョウホウ</t>
    </rPh>
    <rPh sb="76" eb="78">
      <t>フヨ</t>
    </rPh>
    <rPh sb="92" eb="94">
      <t>バアイ</t>
    </rPh>
    <phoneticPr fontId="2"/>
  </si>
  <si>
    <t>画面帳票ID:ST-M001(ダイアログ) MsgID:M.T.ERR.0063が表示されること。</t>
    <rPh sb="41" eb="43">
      <t>ヒョウジ</t>
    </rPh>
    <phoneticPr fontId="2"/>
  </si>
  <si>
    <t>複数ファイルのTRAモデル取り込み後
・次の解析対象ファイルが存在しない場合
・複数のファイルを解析していた場合
・解析対象のファイルの中にTRA情報が付与されていないファイルがあった場合</t>
    <phoneticPr fontId="2"/>
  </si>
  <si>
    <t>画面帳票ID:ST-V001(TRAエクスプローラ)が表示され、自動で遷移</t>
    <rPh sb="27" eb="29">
      <t>ヒョウジ</t>
    </rPh>
    <rPh sb="32" eb="34">
      <t>ジドウ</t>
    </rPh>
    <rPh sb="35" eb="37">
      <t>センイ</t>
    </rPh>
    <phoneticPr fontId="2"/>
  </si>
  <si>
    <t>画面帳票ID:ST-M001(ダイアログ) MsgID:M.T.ERR.0063で「OK」ボタンをクリックする</t>
    <phoneticPr fontId="2"/>
  </si>
  <si>
    <t>画面帳票ID:ST-M001(ダイアログ) MsgID:M.T.ERR.0063が閉じること。</t>
    <rPh sb="41" eb="42">
      <t>ト</t>
    </rPh>
    <phoneticPr fontId="2"/>
  </si>
  <si>
    <t>画面帳票ID:ST-M001(ダイアログ) MsgID:M.T.ERR.0063が表示されていること</t>
    <rPh sb="41" eb="43">
      <t>ヒョウジ</t>
    </rPh>
    <phoneticPr fontId="2"/>
  </si>
  <si>
    <t>メッセージ</t>
    <phoneticPr fontId="2"/>
  </si>
  <si>
    <t>画面帳票ID:ST-M001(ダイアログ) が表示されること。
MsgID:M.T.ERR.0063が表示されること。
Errorアイコンであること。</t>
    <rPh sb="23" eb="25">
      <t>ヒョウジ</t>
    </rPh>
    <rPh sb="51" eb="53">
      <t>ヒョウジ</t>
    </rPh>
    <phoneticPr fontId="2"/>
  </si>
  <si>
    <t>画面帳票ID:ST-M001(ダイアログ) が表示されること。
MsgID:M.T.ERR.0063が表示されること。
Errorアイコンであること。</t>
    <phoneticPr fontId="2"/>
  </si>
  <si>
    <t>画面帳票ID:ST-M001(メッセージダイアログ) MsgID:M.T.ERR.0018が閉じること。
　・ダイアログタイトル：ZIPCTERAS
　・ボタン：OKボタン(右揃え)、×ボタン(ダイアログ右上)</t>
    <rPh sb="46" eb="47">
      <t>ト</t>
    </rPh>
    <phoneticPr fontId="2"/>
  </si>
  <si>
    <t>画面帳票ID:ST-D045(TRAモデル取り込み対象のTRAモデル設定)が表示されること。</t>
    <phoneticPr fontId="2"/>
  </si>
  <si>
    <t>本間</t>
    <rPh sb="0" eb="2">
      <t>ホンマ</t>
    </rPh>
    <phoneticPr fontId="2"/>
  </si>
  <si>
    <t>Version:
3.0.1.Build0002-201706141600</t>
    <phoneticPr fontId="2"/>
  </si>
  <si>
    <t>以下の条件を満たすこと
・クライアントツールのアドインメニューから「TRAモデルに取り込み」をクリックする
　※SCM以外より取り込み
・現在の解析対象のファイルが存在しない
(操作後にファイルを削除する)
・解析対象ファイルが1つのみである場合</t>
    <rPh sb="0" eb="2">
      <t>イカ</t>
    </rPh>
    <rPh sb="3" eb="5">
      <t>ジョウケン</t>
    </rPh>
    <rPh sb="6" eb="7">
      <t>ミ</t>
    </rPh>
    <rPh sb="89" eb="91">
      <t>ソウサ</t>
    </rPh>
    <rPh sb="91" eb="92">
      <t>ゴ</t>
    </rPh>
    <rPh sb="98" eb="100">
      <t>サクジョ</t>
    </rPh>
    <rPh sb="105" eb="107">
      <t>カイセキ</t>
    </rPh>
    <rPh sb="107" eb="109">
      <t>タイショウ</t>
    </rPh>
    <rPh sb="121" eb="123">
      <t>バアイ</t>
    </rPh>
    <phoneticPr fontId="2"/>
  </si>
  <si>
    <t>自動で画面帳票ID:ST-P003のProgress Informationが閉じること。</t>
    <rPh sb="0" eb="2">
      <t>ジドウ</t>
    </rPh>
    <rPh sb="39" eb="40">
      <t>ト</t>
    </rPh>
    <phoneticPr fontId="2"/>
  </si>
  <si>
    <t>以下の条件を満たすこと
・クライアントツールのアドインメニューから「TRAモデルに取り込み」をクリックする
　※SCM以外より取り込み
・現在の解析対象のファイルが存在しない
(操作後にファイルを削除する)
・解析対象ファイルが1つのみである場合</t>
    <rPh sb="0" eb="2">
      <t>イカ</t>
    </rPh>
    <rPh sb="3" eb="5">
      <t>ジョウケン</t>
    </rPh>
    <rPh sb="6" eb="7">
      <t>ミ</t>
    </rPh>
    <phoneticPr fontId="2"/>
  </si>
  <si>
    <t>自動で画面帳票ID:ST-P003のProgress Informationが閉じること。</t>
    <phoneticPr fontId="2"/>
  </si>
  <si>
    <t>2017/7/4　画面遷移図修正に伴い更新</t>
    <rPh sb="9" eb="16">
      <t>ガメンセンイズシュウセイ</t>
    </rPh>
    <rPh sb="17" eb="18">
      <t>トモナ</t>
    </rPh>
    <rPh sb="19" eb="21">
      <t>コウシン</t>
    </rPh>
    <phoneticPr fontId="2"/>
  </si>
  <si>
    <t xml:space="preserve">画面帳票ID:ST-M001のダイアログが閉じ、
画面帳票ID:ST-P003のProgress Informationが表示されること
メッセージ内容がMsgID:M.T.INF.0044であること
　・ダイアログタイトル：Progress Information
　・ボタン：Cancelボタン（非活性）(右揃え)、Detailボタン（非活性）(右揃え)
</t>
    <phoneticPr fontId="2"/>
  </si>
  <si>
    <t>2017/7/4　再実施</t>
    <rPh sb="9" eb="12">
      <t>サイジッシ</t>
    </rPh>
    <phoneticPr fontId="2"/>
  </si>
  <si>
    <t xml:space="preserve">画面帳票ID:ST-P003(Progress Information)が表示されること
　・ダイアログタイトル：Progress Information
　・ボタン：Cancelボタン(非活性)(右揃え) , Detailsボタン(非活性)(右揃え)
</t>
    <phoneticPr fontId="2"/>
  </si>
  <si>
    <t>2017/7/5　再実施</t>
    <rPh sb="9" eb="12">
      <t>サイジッシ</t>
    </rPh>
    <phoneticPr fontId="2"/>
  </si>
  <si>
    <t>2017/7/5　デバッグ上では仕様通りに動作するが、最初のプログレスダイアログが一瞬で消えてしまう。目視で確認できないためSkip</t>
    <phoneticPr fontId="2"/>
  </si>
  <si>
    <t>2017/7/5　デバッグ上では仕様通りの動作をしているが、期待結果のプログレスダイアログが一瞬で消えてしまう。目視で確認できないためSkip</t>
    <rPh sb="30" eb="32">
      <t>キタイ</t>
    </rPh>
    <rPh sb="32" eb="34">
      <t>ケッカ</t>
    </rPh>
    <phoneticPr fontId="2"/>
  </si>
  <si>
    <t>画面帳票ID:ST-M001(メッセージダイアログ) MsgID:M.T.ERR.0039
が表示されること。
　・ダイアログタイトル：ZIPCTERAS
　・ボタン：OKボタン(右揃え)、×ボタン(ダイアログ右上)</t>
    <phoneticPr fontId="2"/>
  </si>
  <si>
    <t xml:space="preserve">画面帳票ID:ST-M001のダイアログが表示されること
メッセージ内容がMsgID:M.T.ERR.0039であること
Errorアイコンであること
　・ダイアログタイトル：ZIPCTERAS
　・ボタン：OKボタン(右揃え)、×ボタン(ダイアログ右上)
</t>
    <phoneticPr fontId="2"/>
  </si>
  <si>
    <t>#24723</t>
    <phoneticPr fontId="2"/>
  </si>
  <si>
    <t>#24651</t>
    <phoneticPr fontId="2"/>
  </si>
  <si>
    <t>#24648</t>
    <phoneticPr fontId="2"/>
  </si>
  <si>
    <t>2017/7/5　再実施</t>
    <rPh sb="9" eb="12">
      <t>サイジッシ</t>
    </rPh>
    <phoneticPr fontId="2"/>
  </si>
  <si>
    <t>#24664</t>
    <phoneticPr fontId="2"/>
  </si>
  <si>
    <t>画面帳票ID:ST-M001(メッセージダイアログ) MsgID:M.T.ERR.0018が表示されること。
　・ダイアログタイトル：ZIPCTERAS
　・ボタン：OKボタン(右揃え)、×ボタン(ダイアログ右上)</t>
    <phoneticPr fontId="2"/>
  </si>
  <si>
    <t>本間</t>
    <rPh sb="0" eb="2">
      <t>ホンマ</t>
    </rPh>
    <phoneticPr fontId="2"/>
  </si>
  <si>
    <t>Version:
3.0.1.Build0003-201707051730</t>
  </si>
  <si>
    <t>Version:
3.0.1.Build0003-201707051730</t>
    <phoneticPr fontId="2"/>
  </si>
  <si>
    <t>#24646
#24647
#24771</t>
    <phoneticPr fontId="2"/>
  </si>
  <si>
    <t>Version:
3.0.1.Build0003-201707051730</t>
    <phoneticPr fontId="2"/>
  </si>
  <si>
    <t>2017/7/10　再実施</t>
    <rPh sb="10" eb="13">
      <t>サイジッシ</t>
    </rPh>
    <phoneticPr fontId="2"/>
  </si>
  <si>
    <t xml:space="preserve">画面帳票ID:ST-M003のメッセージダイアログが閉じ、画面帳票ID:ST-P003(Progress Information)が表示されること
　・ダイアログタイトル：Progress Information
　・ボタン：Cancelボタン(非活性)(右揃え)、Detailボタン（非活性）(右揃え)
</t>
    <rPh sb="123" eb="124">
      <t>ヒ</t>
    </rPh>
    <rPh sb="124" eb="126">
      <t>カッセイ</t>
    </rPh>
    <phoneticPr fontId="2"/>
  </si>
  <si>
    <t xml:space="preserve">画面帳票ID:ST-T013が表示された状態で、
画面帳票ID:ST-M001が表示されること
　・ダイアログタイトル：ZIPCTERAS
　・ボタン：OKボタン(右揃え)、×ボタン(ダイアログ右上)
</t>
    <rPh sb="15" eb="17">
      <t>ヒョウジ</t>
    </rPh>
    <rPh sb="20" eb="22">
      <t>ジョウタイ</t>
    </rPh>
    <phoneticPr fontId="2"/>
  </si>
  <si>
    <t>2017/7/10　再実施
#24666の改修を確認</t>
    <rPh sb="10" eb="13">
      <t>サイジッシ</t>
    </rPh>
    <rPh sb="21" eb="23">
      <t>カイシュウ</t>
    </rPh>
    <rPh sb="24" eb="26">
      <t>カクニン</t>
    </rPh>
    <phoneticPr fontId="2"/>
  </si>
  <si>
    <t>画面帳票ID:ST-M001(ダイアログ) MsgID:M.T.INF.0069が表示されること。</t>
    <phoneticPr fontId="2"/>
  </si>
  <si>
    <t>画面帳票ID:ST-M001(ダイアログ) MsgID:M.T.INF.0069
が表示されること。
　・ダイアログタイトル：ZIPCTERAS
　・ボタン：OKボタン(右揃え)、×ボタン(ダイアログ右上)</t>
    <rPh sb="42" eb="44">
      <t>ヒョウジ</t>
    </rPh>
    <phoneticPr fontId="2"/>
  </si>
  <si>
    <t>画面帳票ID:ST-P002(Progress Information)が表示されること
　・ダイアログタイトル：Progress Information
　・ボタン：Cancelボタン(右揃え)、Detailボタン（非活性）(右揃え)</t>
    <phoneticPr fontId="2"/>
  </si>
  <si>
    <t>2017/7/4　画面遷移図修正に伴い追加
2017/7/10　画面遷移図修正に伴い更新</t>
    <rPh sb="9" eb="11">
      <t>ガメン</t>
    </rPh>
    <rPh sb="11" eb="13">
      <t>センイ</t>
    </rPh>
    <rPh sb="13" eb="14">
      <t>ズ</t>
    </rPh>
    <rPh sb="14" eb="16">
      <t>シュウセイ</t>
    </rPh>
    <rPh sb="17" eb="18">
      <t>トモナ</t>
    </rPh>
    <rPh sb="19" eb="21">
      <t>ツイカ</t>
    </rPh>
    <rPh sb="33" eb="35">
      <t>ガメン</t>
    </rPh>
    <rPh sb="35" eb="37">
      <t>センイ</t>
    </rPh>
    <rPh sb="37" eb="38">
      <t>ズ</t>
    </rPh>
    <rPh sb="38" eb="40">
      <t>シュウセイ</t>
    </rPh>
    <rPh sb="41" eb="42">
      <t>トモナ</t>
    </rPh>
    <rPh sb="43" eb="45">
      <t>コウシン</t>
    </rPh>
    <phoneticPr fontId="2"/>
  </si>
  <si>
    <t>本間</t>
    <rPh sb="0" eb="2">
      <t>ホンマ</t>
    </rPh>
    <phoneticPr fontId="2"/>
  </si>
  <si>
    <t>Version:
3.0.1.Build0003-201707051730</t>
    <phoneticPr fontId="2"/>
  </si>
  <si>
    <t>画面帳票ID:ST-M001のダイアログが表示されること
メッセージ内容がMsgID:M.T.INF.0069であること
Informationアイコンであること</t>
    <rPh sb="21" eb="23">
      <t>ヒョウジ</t>
    </rPh>
    <rPh sb="34" eb="36">
      <t>ナイヨウ</t>
    </rPh>
    <phoneticPr fontId="2"/>
  </si>
  <si>
    <t>2017/7/11　画面遷移図修正に伴い更新</t>
    <rPh sb="10" eb="12">
      <t>ガメン</t>
    </rPh>
    <rPh sb="12" eb="14">
      <t>センイ</t>
    </rPh>
    <rPh sb="14" eb="15">
      <t>ズ</t>
    </rPh>
    <rPh sb="15" eb="17">
      <t>シュウセイ</t>
    </rPh>
    <rPh sb="18" eb="19">
      <t>トモナ</t>
    </rPh>
    <rPh sb="20" eb="22">
      <t>コウシン</t>
    </rPh>
    <phoneticPr fontId="2"/>
  </si>
  <si>
    <t>メッセージ</t>
    <phoneticPr fontId="2"/>
  </si>
  <si>
    <t>画面帳票ID:ST-M001(ダイアログ) が表示されること。
メッセージ内容がMsgID:M.T.INF.0069であること
Informationアイコンであること</t>
    <rPh sb="23" eb="25">
      <t>ヒョウジ</t>
    </rPh>
    <rPh sb="37" eb="39">
      <t>ナイヨウ</t>
    </rPh>
    <phoneticPr fontId="2"/>
  </si>
  <si>
    <t>画面帳票ID:ST-M001(ダイアログ) が表示されること。
メッセージ内容がMsgID:M.T.INF.0069であること
Informationアイコンであること</t>
    <phoneticPr fontId="2"/>
  </si>
  <si>
    <t>2017/7/11　画面遷移図修正に伴い追加</t>
    <rPh sb="10" eb="12">
      <t>ガメン</t>
    </rPh>
    <rPh sb="12" eb="14">
      <t>センイ</t>
    </rPh>
    <rPh sb="14" eb="15">
      <t>ズ</t>
    </rPh>
    <rPh sb="15" eb="17">
      <t>シュウセイ</t>
    </rPh>
    <rPh sb="18" eb="19">
      <t>トモナ</t>
    </rPh>
    <rPh sb="20" eb="22">
      <t>ツイカ</t>
    </rPh>
    <phoneticPr fontId="2"/>
  </si>
  <si>
    <t>画面帳票ID:ST-M001 MsgID:M.T.WRN.0017のメッセージダイアログにて「OK」ボタンをクリックする
・新規取り込みの場合
・ルールファイルが存在しない場合
・取り込み対象ファイルにアドインが存在している場合</t>
    <rPh sb="62" eb="64">
      <t>シンキ</t>
    </rPh>
    <rPh sb="64" eb="65">
      <t>ト</t>
    </rPh>
    <rPh sb="66" eb="67">
      <t>コ</t>
    </rPh>
    <rPh sb="69" eb="71">
      <t>バアイ</t>
    </rPh>
    <rPh sb="81" eb="83">
      <t>ソンザイ</t>
    </rPh>
    <rPh sb="86" eb="88">
      <t>バアイ</t>
    </rPh>
    <phoneticPr fontId="2"/>
  </si>
  <si>
    <t>画面帳票ID:ST-M001 MsgID:M.T.WRN.0017
のメッセージダイアログにて「OK」ボタンをクリックする
・新規取り込みの場合
・ルールファイルが存在しない場合
・取り込み対象ファイルにアドインが存在している場合</t>
    <rPh sb="91" eb="92">
      <t>ト</t>
    </rPh>
    <rPh sb="93" eb="94">
      <t>コ</t>
    </rPh>
    <rPh sb="95" eb="97">
      <t>タイショウ</t>
    </rPh>
    <rPh sb="107" eb="109">
      <t>ソンザイ</t>
    </rPh>
    <rPh sb="113" eb="115">
      <t>バアイ</t>
    </rPh>
    <phoneticPr fontId="2"/>
  </si>
  <si>
    <t>操作内容・条件・補足</t>
    <phoneticPr fontId="2"/>
  </si>
  <si>
    <t>本間</t>
    <rPh sb="0" eb="2">
      <t>ホンマ</t>
    </rPh>
    <phoneticPr fontId="2"/>
  </si>
  <si>
    <t>○</t>
    <phoneticPr fontId="2"/>
  </si>
  <si>
    <t xml:space="preserve">画面帳票ID:ST-T013のタイトルエリアダイアログ(登録先モデル種別の選択(パーサ、ルール、フィルタ指定))にて「登録」ボタンをクリックする
</t>
    <phoneticPr fontId="2"/>
  </si>
  <si>
    <t xml:space="preserve">画面帳票ID:ST-M003のメッセージダイアログが表示されること
メッセージ内容がMsgID:M.T.QSN.0018であること
Questionアイコンであること
</t>
    <phoneticPr fontId="2"/>
  </si>
  <si>
    <t>画面帳票ID:ST-M001のダイアログが表示されること
メッセージ内容がMsgID:M.T.INF.0069であること
Informationアイコンであること</t>
    <phoneticPr fontId="2"/>
  </si>
  <si>
    <t>#24732</t>
    <phoneticPr fontId="2"/>
  </si>
  <si>
    <t>#24732</t>
    <phoneticPr fontId="2"/>
  </si>
  <si>
    <t>画面帳票ID:ST-T013のタイトルエリアダイアログ(登録先モデル種別の選択(パーサ、ルール、フィルタ指定))にて「登録」ボタンをクリックする
・解析対象のファイルが存在する
・ルールファイルが存在する
・対象のファイルが管理対象外でない
・ルールファイルに不正が無い
・Simulinkで参照先の取り込み停止がない場合
･登録先のカテゴリが固定化されていない
・チェックボックス（コントロールID:L.C.ST-T013-10）にチェックが入っている場合</t>
    <rPh sb="59" eb="61">
      <t>トウロク</t>
    </rPh>
    <phoneticPr fontId="2"/>
  </si>
  <si>
    <t xml:space="preserve">画面帳票ID:ST-T013のタイトルエリアダイアログ(登録先モデル種別の選択(パーサ、ルール、フィルタ指定))が表示されていること
・解析対象のファイルが存在する
・ルールファイルが存在する
・対象のファイルが管理対象外でない
・ルールファイルに不正が無い
・Simulinkで参照先の取り込み停止がない場合
･登録先のカテゴリが固定化されていない
・チェックボックス（コントロールID:L.C.ST-T013-10）にチェックが入っている場合
</t>
    <phoneticPr fontId="2"/>
  </si>
  <si>
    <t>2017/7/3　期待結果に※の内容を追記
2017/7/11　画面遷移図修正に伴い更新</t>
    <rPh sb="9" eb="11">
      <t>キタイ</t>
    </rPh>
    <rPh sb="11" eb="13">
      <t>ケッカ</t>
    </rPh>
    <rPh sb="16" eb="18">
      <t>ナイヨウ</t>
    </rPh>
    <rPh sb="19" eb="21">
      <t>ツイキ</t>
    </rPh>
    <rPh sb="32" eb="34">
      <t>ガメン</t>
    </rPh>
    <rPh sb="34" eb="36">
      <t>センイ</t>
    </rPh>
    <rPh sb="36" eb="37">
      <t>ズ</t>
    </rPh>
    <rPh sb="37" eb="39">
      <t>シュウセイ</t>
    </rPh>
    <rPh sb="40" eb="41">
      <t>トモナ</t>
    </rPh>
    <rPh sb="42" eb="44">
      <t>コウシン</t>
    </rPh>
    <phoneticPr fontId="2"/>
  </si>
  <si>
    <t>画面帳票ID:ST-T013のタイトルエリアダイアログ(登録先モデル種別の選択(パーサ、ルール、フィルタ指定))にて「登録」ボタンをクリックする
・新規取り込み
・解析対象のファイルが存在する
・ルールファイルが未設定か対象のファイルが管理対象外の場合
・チェックボックス（コントロールID:L.C.ST-T013-10）にチェックが入っている場合</t>
    <rPh sb="59" eb="61">
      <t>トウロク</t>
    </rPh>
    <phoneticPr fontId="2"/>
  </si>
  <si>
    <t xml:space="preserve">画面帳票ID:ST-T013のタイトルエリアダイアログ(登録先モデル種別の選択(パーサ、ルール、フィルタ指定))が表示されていること
・新規取り込み
・解析対象のファイルが存在する
・ルールファイルが未設定か対象のファイルが管理対象外の場合
・チェックボックス（コントロールID:L.C.ST-T013-10）にチェックが入っている場合
</t>
    <phoneticPr fontId="2"/>
  </si>
  <si>
    <t>2017/7/11　画面遷移図修正に伴い更新</t>
    <rPh sb="10" eb="12">
      <t>ガメン</t>
    </rPh>
    <rPh sb="12" eb="14">
      <t>センイ</t>
    </rPh>
    <rPh sb="14" eb="15">
      <t>ズ</t>
    </rPh>
    <rPh sb="15" eb="17">
      <t>シュウセイ</t>
    </rPh>
    <rPh sb="18" eb="19">
      <t>トモナ</t>
    </rPh>
    <rPh sb="20" eb="22">
      <t>コウシン</t>
    </rPh>
    <phoneticPr fontId="2"/>
  </si>
  <si>
    <t xml:space="preserve">画面帳票ID:ST-T013のタイトルエリアダイアログ(登録先モデル種別の選択(パーサ、ルール、フィルタ指定))にて「登録」ボタンをクリックする
・新規取り込み
・解析対象のファイルが存在する
・ルールファイルが設定されている
・管理対象外でない
・ルールファイルに不正がない
・解析対象のファイルがSimulinkモデルであり、かつSimulinkで参照先の取り込み停止がある場合
</t>
    <rPh sb="59" eb="61">
      <t>トウロク</t>
    </rPh>
    <phoneticPr fontId="2"/>
  </si>
  <si>
    <t>画面帳票ID:ST-T013のタイトルエリアダイアログ(登録先モデル種別の選択(パーサ、ルール、フィルタ指定))にて「登録」ボタンをクリックする
・新規取り込み
・解析対象のファイルが存在する
・ルールファイルが設定されている
・管理対象外でない
・ルールファイルに不正がない
・解析対象のファイルがSimulinkモデルであり、かつSimulinkで参照先の取り込み停止がある場合</t>
    <phoneticPr fontId="2"/>
  </si>
  <si>
    <t>TRAモデル登録時に使用したフィルタファイルを削除した状態で、TRAモデルを更新取り込みする
・チェックボックス（コントロールID:L.C.ST-T013-10）にチェックが入っている場合</t>
    <rPh sb="6" eb="8">
      <t>トウロク</t>
    </rPh>
    <rPh sb="8" eb="9">
      <t>ジ</t>
    </rPh>
    <rPh sb="10" eb="12">
      <t>シヨウ</t>
    </rPh>
    <rPh sb="23" eb="25">
      <t>サクジョ</t>
    </rPh>
    <rPh sb="27" eb="29">
      <t>ジョウタイ</t>
    </rPh>
    <rPh sb="38" eb="40">
      <t>コウシン</t>
    </rPh>
    <rPh sb="40" eb="41">
      <t>ト</t>
    </rPh>
    <rPh sb="42" eb="43">
      <t>コ</t>
    </rPh>
    <phoneticPr fontId="2"/>
  </si>
  <si>
    <t>TRAモデルを取り込んでいること
TRAモデル取り込み時に使用したフィルタファイルを削除すること
取り込みの際、チェックボックス（コントロールID:L.C.ST-T013-10）にチェックが入っていること</t>
    <rPh sb="23" eb="24">
      <t>ト</t>
    </rPh>
    <rPh sb="25" eb="26">
      <t>コ</t>
    </rPh>
    <rPh sb="27" eb="28">
      <t>ジ</t>
    </rPh>
    <rPh sb="29" eb="31">
      <t>シヨウ</t>
    </rPh>
    <rPh sb="42" eb="44">
      <t>サクジョ</t>
    </rPh>
    <rPh sb="49" eb="50">
      <t>ト</t>
    </rPh>
    <rPh sb="51" eb="52">
      <t>コ</t>
    </rPh>
    <rPh sb="54" eb="55">
      <t>サイ</t>
    </rPh>
    <phoneticPr fontId="2"/>
  </si>
  <si>
    <t>画面帳票ID:ST-T013のタイトルエリアダイアログ(登録先モデル種別の選択(パーサ、ルール、フィルタ指定))にて「登録」ボタンをクリックする
・解析対象のファイルが存在する場合
・チェックボックス（コントロールID:L.C.ST-T013-10）にチェックが入っていない場合</t>
    <rPh sb="59" eb="61">
      <t>トウロク</t>
    </rPh>
    <phoneticPr fontId="2"/>
  </si>
  <si>
    <t>画面帳票ID:ST-T013のタイトルエリアダイアログ(登録先モデル種別の選択(パーサ、ルール、フィルタ指定))にて「各TRAモデルのTRAモデル要素の選択・置換を行う」のチェックを外している状態
・解析対象のファイルが存在すること</t>
    <phoneticPr fontId="2"/>
  </si>
  <si>
    <t>2017/7/3　画面遷移図修正に伴い更新
2017/7/11　画面遷移図修正に伴い更新</t>
    <rPh sb="9" eb="16">
      <t>ガメンセンイズシュウセイ</t>
    </rPh>
    <rPh sb="17" eb="18">
      <t>トモナ</t>
    </rPh>
    <rPh sb="19" eb="21">
      <t>コウシン</t>
    </rPh>
    <rPh sb="33" eb="35">
      <t>ガメン</t>
    </rPh>
    <rPh sb="35" eb="37">
      <t>センイ</t>
    </rPh>
    <rPh sb="37" eb="38">
      <t>ズ</t>
    </rPh>
    <rPh sb="38" eb="40">
      <t>シュウセイ</t>
    </rPh>
    <rPh sb="41" eb="42">
      <t>トモナ</t>
    </rPh>
    <rPh sb="43" eb="45">
      <t>コウシン</t>
    </rPh>
    <phoneticPr fontId="2"/>
  </si>
  <si>
    <t xml:space="preserve">画面帳票ID:ST-T013のタイトルエリアダイアログ(登録先モデル種別の選択(パーサ、ルール、フィルタ指定))が表示されていること
・新規取り込みの場合
・解析対象のファイルが存在する場合
・ルールファイルが存在しない場合
・チェックボックス（コントロールID:L.C.ST-T013-10）にチェックが入っている場合
</t>
    <phoneticPr fontId="2"/>
  </si>
  <si>
    <t>画面帳票ID:ST-T013のタイトルエリアダイアログ(登録先モデル種別の選択(パーサ、ルール、フィルタ指定))が表示されていること
・新規取り込みの場合
・解析対象のファイルが存在する場合
・ルールファイルが存在しない場合
・チェックボックス（コントロールID:L.C.ST-T013-10）にチェックが入っている場合</t>
    <phoneticPr fontId="2"/>
  </si>
  <si>
    <t>複数ファイルのTRAモデル取り込み後
・次の解析対象ファイルが存在しない場合
・複数のファイルを解析していた場合
・解析対象のファイルの中にTRA情報が付与されていないファイルがあった場合
・チェックボックス（コントロールID:L.C.ST-T013-10）にチェックが入っていない場合</t>
    <rPh sb="0" eb="2">
      <t>フクスウ</t>
    </rPh>
    <rPh sb="17" eb="18">
      <t>アト</t>
    </rPh>
    <rPh sb="20" eb="21">
      <t>ツギ</t>
    </rPh>
    <rPh sb="22" eb="24">
      <t>カイセキ</t>
    </rPh>
    <rPh sb="24" eb="26">
      <t>タイショウ</t>
    </rPh>
    <rPh sb="31" eb="33">
      <t>ソンザイ</t>
    </rPh>
    <rPh sb="36" eb="38">
      <t>バアイ</t>
    </rPh>
    <rPh sb="40" eb="42">
      <t>フクスウ</t>
    </rPh>
    <rPh sb="48" eb="50">
      <t>カイセキ</t>
    </rPh>
    <rPh sb="54" eb="56">
      <t>バアイ</t>
    </rPh>
    <rPh sb="58" eb="60">
      <t>カイセキ</t>
    </rPh>
    <rPh sb="60" eb="62">
      <t>タイショウ</t>
    </rPh>
    <rPh sb="68" eb="69">
      <t>ナカ</t>
    </rPh>
    <rPh sb="73" eb="75">
      <t>ジョウホウ</t>
    </rPh>
    <rPh sb="76" eb="78">
      <t>フヨ</t>
    </rPh>
    <rPh sb="92" eb="94">
      <t>バアイ</t>
    </rPh>
    <phoneticPr fontId="2"/>
  </si>
  <si>
    <t xml:space="preserve">複数ファイルのTRAモデル取り込み後
・次の解析対象ファイルが存在しない場合
・複数のファイルを解析していた場合
・解析対象のファイルの中にTRA情報が付与されていないファイルがあった場合
・チェックボックス（コントロールID:L.C.ST-T013-10）にチェックが入っていない場合
</t>
    <phoneticPr fontId="2"/>
  </si>
  <si>
    <t>2017/7/4　画面遷移図修正に伴い追加
2017/7/11　画面遷移図修正に伴い更新</t>
    <rPh sb="9" eb="11">
      <t>ガメン</t>
    </rPh>
    <rPh sb="11" eb="13">
      <t>センイ</t>
    </rPh>
    <rPh sb="13" eb="14">
      <t>ズ</t>
    </rPh>
    <rPh sb="14" eb="16">
      <t>シュウセイ</t>
    </rPh>
    <rPh sb="17" eb="18">
      <t>トモナ</t>
    </rPh>
    <rPh sb="19" eb="21">
      <t>ツイカ</t>
    </rPh>
    <rPh sb="32" eb="34">
      <t>ガメン</t>
    </rPh>
    <rPh sb="34" eb="36">
      <t>センイ</t>
    </rPh>
    <rPh sb="36" eb="37">
      <t>ズ</t>
    </rPh>
    <rPh sb="37" eb="39">
      <t>シュウセイ</t>
    </rPh>
    <rPh sb="40" eb="41">
      <t>トモナ</t>
    </rPh>
    <rPh sb="42" eb="44">
      <t>コウシン</t>
    </rPh>
    <phoneticPr fontId="2"/>
  </si>
  <si>
    <t>2017/7/11　画面遷移図修正に伴い追加</t>
    <rPh sb="10" eb="12">
      <t>ガメン</t>
    </rPh>
    <rPh sb="12" eb="14">
      <t>センイ</t>
    </rPh>
    <rPh sb="14" eb="15">
      <t>ズ</t>
    </rPh>
    <rPh sb="15" eb="17">
      <t>シュウセイ</t>
    </rPh>
    <rPh sb="18" eb="19">
      <t>トモナ</t>
    </rPh>
    <rPh sb="20" eb="22">
      <t>ツイカ</t>
    </rPh>
    <phoneticPr fontId="2"/>
  </si>
  <si>
    <t xml:space="preserve">TRAモデルを取り込んでいること
ローカルにテストデータを配置する（実モデル接続済み）
・現在の解析対象のファイルのリビジョンが登録SCMモデルのリビジョンよりも古い場合
・現在の解析対象のファイルがSCMに登録済み
・現在の解析対象のファイルがSCMに反映済み
・現在の解析対象のファイルが存在する
・現在の解析対象のファイルの解析が成功する
</t>
    <rPh sb="34" eb="35">
      <t>ジツ</t>
    </rPh>
    <rPh sb="38" eb="40">
      <t>セツゾク</t>
    </rPh>
    <rPh sb="40" eb="41">
      <t>ズ</t>
    </rPh>
    <phoneticPr fontId="2"/>
  </si>
  <si>
    <t xml:space="preserve">SCMリポジトリ、SCMブラウザ以外からTRAモデル更新取り込みを実施する
</t>
    <rPh sb="26" eb="28">
      <t>コウシン</t>
    </rPh>
    <phoneticPr fontId="2"/>
  </si>
  <si>
    <t>画面帳票ID:ST-M003 MsgID:M.T.QSN.0040
のメッセージダイアログで「閉じる」/「Cancel」ボタンを押下する</t>
    <rPh sb="47" eb="48">
      <t>ト</t>
    </rPh>
    <rPh sb="64" eb="66">
      <t>オウカ</t>
    </rPh>
    <phoneticPr fontId="2"/>
  </si>
  <si>
    <t>画面帳票ID:ST-M003のメッセージダイアログが閉じること</t>
    <rPh sb="26" eb="27">
      <t>ト</t>
    </rPh>
    <phoneticPr fontId="2"/>
  </si>
  <si>
    <t>画面帳票ID:ST-M003 MsgID:M.T.QSN.0040
のメッセージダイアログで「閉じる」/「Cancel」ボタンを押下する</t>
    <phoneticPr fontId="2"/>
  </si>
  <si>
    <t>画面帳票ID:ST-M003 MsgID:M.T.QSN.0040
のメッセージダイアログが表示されていること</t>
    <rPh sb="46" eb="48">
      <t>ヒョウジ</t>
    </rPh>
    <phoneticPr fontId="2"/>
  </si>
  <si>
    <t xml:space="preserve">画面帳票ID:ST-M003 MsgID:M.T.QSN.0040
のメッセージダイアログが表示されること
　・ダイアログタイトルZIPCTERAS
　・ボタン：OKボタン(右揃え)、Cancelボタン(右揃え)、×ボタン(ダイアログ右上)
</t>
    <phoneticPr fontId="2"/>
  </si>
  <si>
    <t xml:space="preserve">画面帳票ID:ST-M003 MsgID:M.T.QSN.0040
のメッセージダイアログが表示されること
　・ダイアログタイトルZIPCTERAS
　・ボタン：OKボタン(右揃え)、Cancelボタン(右揃え)、×ボタン(ダイアログ右上)
</t>
    <phoneticPr fontId="2"/>
  </si>
  <si>
    <t xml:space="preserve">SCMリポジトリ、SCMブラウザ以外からTRAモデルに取り込みを実施する
・現在の解析対象のファイルのリビジョンが登録TRAモデルのリビジョンと一致している場合
・現在の解析対象のファイルのリビジョンが登録SCMモデルのリビジョンと一致、又は新しい場合
・現在の解析対象のファイルがSCMに登録済み
・現在の解析対象のファイルがSCMに反映済み
・現在の解析対象のファイルが存在する
・現在の解析対象のファイルの解析が成功する
</t>
    <phoneticPr fontId="2"/>
  </si>
  <si>
    <t xml:space="preserve">TRAモデルを取り込んでいること
ローカルにテストデータを配置する（実モデル接続済み）
・現在の解析対象のファイルのリビジョンが登録TRAモデルのリビジョンと一致している場合
・現在の解析対象のファイルのリビジョンが登録SCMモデルのリビジョンと一致、又は新しい場合
・現在の解析対象のファイルがSCMに登録済み
・現在の解析対象のファイルがSCMに反映済み
・現在の解析対象のファイルが存在する
・現在の解析対象のファイルの解析が成功する
</t>
    <rPh sb="34" eb="35">
      <t>ジツ</t>
    </rPh>
    <rPh sb="38" eb="40">
      <t>セツゾク</t>
    </rPh>
    <rPh sb="40" eb="41">
      <t>ズ</t>
    </rPh>
    <phoneticPr fontId="2"/>
  </si>
  <si>
    <t xml:space="preserve">SCMリポジトリ、SCMブラウザ以外からTRAモデル更新取り込みを実施する
・現在の解析対象のファイルのリビジョンが登録SCMモデルのリビジョンよりも古い場合
・現在の解析対象のファイルがSCMに登録済み
・現在の解析対象のファイルがSCMに反映済み
・現在の解析対象のファイルが存在する
・現在の解析対象のファイルの解析が成功する
</t>
    <rPh sb="26" eb="28">
      <t>コウシン</t>
    </rPh>
    <phoneticPr fontId="2"/>
  </si>
  <si>
    <t xml:space="preserve">画面帳票ID:ST-M003のメッセージダイアログが閉じ、画面帳票ID:ST-P002(Progress Information)が表示されること
　・ダイアログタイトル：Progress Information
　・ボタン：Cancelボタン(右揃え)、Detailボタン（非活性）(右揃え)
</t>
    <phoneticPr fontId="2"/>
  </si>
  <si>
    <t>正常遷移</t>
    <rPh sb="0" eb="2">
      <t>セイジョウ</t>
    </rPh>
    <rPh sb="2" eb="4">
      <t>センイ</t>
    </rPh>
    <phoneticPr fontId="2"/>
  </si>
  <si>
    <t>正常遷移</t>
    <phoneticPr fontId="2"/>
  </si>
  <si>
    <t>中断遷移</t>
    <rPh sb="0" eb="2">
      <t>チュウダン</t>
    </rPh>
    <phoneticPr fontId="2"/>
  </si>
  <si>
    <t>画面帳票ID:ST-M003 MsgID:M.T.QSN.0040
のメッセージダイアログで「OK」ボタンを押下する
・ファイルのリビジョンとTRAモデルのリビジョンが一致している場合</t>
    <rPh sb="84" eb="86">
      <t>イッチ</t>
    </rPh>
    <rPh sb="90" eb="92">
      <t>バアイ</t>
    </rPh>
    <phoneticPr fontId="2"/>
  </si>
  <si>
    <t xml:space="preserve">画面帳票ID:ST-M003 MsgID:M.T.QSN.0040
のメッセージダイアログで「OK」ボタンを押下する
</t>
    <phoneticPr fontId="2"/>
  </si>
  <si>
    <t xml:space="preserve">画面帳票ID:ST-M003 MsgID:M.T.QSN.0040
のメッセージダイアログで「OK」ボタンを押下する。
・ファイルのリビジョンとTRAモデルのりビジョンが一致していない場合
</t>
    <rPh sb="54" eb="56">
      <t>オウカ</t>
    </rPh>
    <phoneticPr fontId="2"/>
  </si>
  <si>
    <t>画面帳票ID:ST-M003 MsgID:M.T.QSN.0040
のメッセージダイアログが表示されていること
・ファイルのリビジョンとTRAモデルのリビジョンが一致していない場合</t>
    <rPh sb="88" eb="90">
      <t>バアイ</t>
    </rPh>
    <phoneticPr fontId="2"/>
  </si>
  <si>
    <t>画面帳票ID:ST-M003 MsgID:M.T.QSN.0040
のメッセージダイアログで「OK」ボタンを押下する</t>
    <phoneticPr fontId="2"/>
  </si>
  <si>
    <t>メッセージ</t>
    <phoneticPr fontId="2"/>
  </si>
  <si>
    <t>画面帳票ID:ST-M003のメッセージダイアログが表示されること
MsgID:M.T.QSN.0040が表示されること。
Questionアイコンであること。</t>
    <rPh sb="53" eb="55">
      <t>ヒョウジ</t>
    </rPh>
    <phoneticPr fontId="2"/>
  </si>
  <si>
    <t>画面帳票ID:ST-M003のメッセージダイアログが表示されること
MsgID:M.T.QSN.0040が表示されること。
Questionアイコンであること。</t>
    <phoneticPr fontId="2"/>
  </si>
  <si>
    <t>画面帳票ID:ST-M003のメッセージダイアログより「いいえ」ボタンをクリックする</t>
    <phoneticPr fontId="2"/>
  </si>
  <si>
    <t>メッセージ</t>
    <phoneticPr fontId="2"/>
  </si>
  <si>
    <t xml:space="preserve">画面帳票ID:ST-P003のProgress Informationが表示されること
メッセージ内容がMsgID:M.T.INF.0025であること
Informationアイコンであること
</t>
    <rPh sb="0" eb="2">
      <t>ガメン</t>
    </rPh>
    <rPh sb="2" eb="4">
      <t>チョウヒョウ</t>
    </rPh>
    <rPh sb="36" eb="38">
      <t>ヒョウジ</t>
    </rPh>
    <rPh sb="49" eb="51">
      <t>ナイヨウ</t>
    </rPh>
    <phoneticPr fontId="2"/>
  </si>
  <si>
    <t>画面帳票ID:ST-M003 MsgID:M.T.QSN.0017のメッセージダイアログで「OK」ボタンをクリックする</t>
    <phoneticPr fontId="2"/>
  </si>
  <si>
    <t xml:space="preserve">TRAモデルを取り込んでいること
ローカルにテストデータを配置する（実モデル接続済み）
SCMに取り込まれているバージョン以外で取り込みを行うこと
画面帳票ID:ST-M003  MsgID:M.T.QSN.0017のメッセージダイアログが表示されていること
</t>
    <rPh sb="34" eb="35">
      <t>ジツ</t>
    </rPh>
    <rPh sb="38" eb="40">
      <t>セツゾク</t>
    </rPh>
    <rPh sb="40" eb="41">
      <t>ズ</t>
    </rPh>
    <rPh sb="61" eb="63">
      <t>イガイ</t>
    </rPh>
    <phoneticPr fontId="2"/>
  </si>
  <si>
    <t>画面帳票ID:ST-M003のメッセージダイアログが閉じ、画面帳票ID:ST-P003(Progress Information)が表示されること
メッセージ内容がMsgID:M.T.INF.0025であること
Informationアイコンであること</t>
    <rPh sb="79" eb="81">
      <t>ナイヨウ</t>
    </rPh>
    <phoneticPr fontId="2"/>
  </si>
  <si>
    <t>画面帳票ID:ST-M003のメッセージダイアログが閉じ、画面帳票ID:ST-P003(Progress Information)が表示されること
メッセージ内容がMsgID:M.T.INF.0025であること
Informationアイコンであること</t>
    <phoneticPr fontId="2"/>
  </si>
  <si>
    <t>2017/7/11　画面遷移図修正に伴い追加</t>
    <rPh sb="10" eb="12">
      <t>ガメン</t>
    </rPh>
    <rPh sb="12" eb="14">
      <t>センイ</t>
    </rPh>
    <rPh sb="14" eb="15">
      <t>ズ</t>
    </rPh>
    <rPh sb="15" eb="17">
      <t>シュウセイ</t>
    </rPh>
    <rPh sb="18" eb="19">
      <t>トモナ</t>
    </rPh>
    <rPh sb="20" eb="22">
      <t>ツイカ</t>
    </rPh>
    <phoneticPr fontId="2"/>
  </si>
  <si>
    <t>2017/7/12　画面遷移図修正に伴い更新</t>
    <rPh sb="10" eb="12">
      <t>ガメン</t>
    </rPh>
    <rPh sb="12" eb="14">
      <t>センイ</t>
    </rPh>
    <rPh sb="14" eb="15">
      <t>ズ</t>
    </rPh>
    <rPh sb="15" eb="17">
      <t>シュウセイ</t>
    </rPh>
    <rPh sb="18" eb="19">
      <t>トモナ</t>
    </rPh>
    <rPh sb="20" eb="22">
      <t>コウシン</t>
    </rPh>
    <phoneticPr fontId="2"/>
  </si>
  <si>
    <t>画面帳票ID:ST-M003のメッセージダイアログが閉じ、画面帳票ID:ST-P004のProgress Informationが表示されること</t>
    <rPh sb="26" eb="27">
      <t>ト</t>
    </rPh>
    <rPh sb="65" eb="67">
      <t>ヒョウジ</t>
    </rPh>
    <phoneticPr fontId="2"/>
  </si>
  <si>
    <t>画面帳票ID:ST-M003のメッセージダイアログにて「OK」/「閉じる」/「キャンセル」ボタンをクリックする
・他に取り込み対象が存在する場合</t>
    <rPh sb="57" eb="58">
      <t>ホカ</t>
    </rPh>
    <rPh sb="59" eb="60">
      <t>ト</t>
    </rPh>
    <rPh sb="61" eb="62">
      <t>コ</t>
    </rPh>
    <rPh sb="63" eb="65">
      <t>タイショウ</t>
    </rPh>
    <rPh sb="66" eb="68">
      <t>ソンザイ</t>
    </rPh>
    <rPh sb="70" eb="72">
      <t>バアイ</t>
    </rPh>
    <phoneticPr fontId="2"/>
  </si>
  <si>
    <t>画面帳票ID:ST-M003のメッセージダイアログが表示されていること
・他に取り込み対象が存在する場合</t>
    <phoneticPr fontId="2"/>
  </si>
  <si>
    <t>画面帳票ID:ST-M003のメッセージダイアログが閉じ、画面帳票ID:ST-P004のProgress Informationが表示されること</t>
    <phoneticPr fontId="2"/>
  </si>
  <si>
    <t>以下の条件を満たすこと
・SCMリポジトリ、SCMブラウザから更新取り込みを実行する
・現在解析対象のファイルがSCMに未反映
・現在の解析対象のファイルが存在する
･現在の解析対象のファイルの解析が成功する
・差分が存在しない
・他に取り込み対象が存在しない</t>
    <rPh sb="0" eb="2">
      <t>イカ</t>
    </rPh>
    <rPh sb="3" eb="5">
      <t>ジョウケン</t>
    </rPh>
    <rPh sb="6" eb="7">
      <t>ミ</t>
    </rPh>
    <rPh sb="31" eb="33">
      <t>コウシン</t>
    </rPh>
    <rPh sb="33" eb="34">
      <t>ト</t>
    </rPh>
    <rPh sb="35" eb="36">
      <t>コ</t>
    </rPh>
    <rPh sb="38" eb="40">
      <t>ジッコウ</t>
    </rPh>
    <rPh sb="116" eb="117">
      <t>ホカ</t>
    </rPh>
    <rPh sb="118" eb="119">
      <t>ト</t>
    </rPh>
    <rPh sb="120" eb="121">
      <t>コ</t>
    </rPh>
    <rPh sb="122" eb="124">
      <t>タイショウ</t>
    </rPh>
    <rPh sb="125" eb="127">
      <t>ソンザイ</t>
    </rPh>
    <phoneticPr fontId="2"/>
  </si>
  <si>
    <t>以下の条件を満たすこと
・SCMリポジトリ、SCMブラウザから更新取り込みを実行する
・現在解析対象のファイルがSCMに未反映
・現在の解析対象のファイルが存在する
･現在の解析対象のファイルの解析が成功する
・差分が存在しない
・他に取り込み対象が存在しない</t>
    <phoneticPr fontId="2"/>
  </si>
  <si>
    <t xml:space="preserve">自動で画面帳票ID:ST-P004のProgress Informationが閉じ、画面帳票ID:ST-P002のProgress Informationが自動で開くこと
　・ダイアログタイトル：Progress Information
　・ボタン：Cancelボタン(非活性)(右揃え)
</t>
    <rPh sb="0" eb="2">
      <t>ジドウ</t>
    </rPh>
    <rPh sb="39" eb="40">
      <t>ト</t>
    </rPh>
    <rPh sb="78" eb="80">
      <t>ジドウ</t>
    </rPh>
    <rPh sb="81" eb="82">
      <t>ヒラ</t>
    </rPh>
    <phoneticPr fontId="2"/>
  </si>
  <si>
    <t>自動で画面帳票ID:ST-P004のProgress Informationが閉じ、画面帳票ID:ST-P002のProgress Informationが自動で開くこと
　・ダイアログタイトル：Progress Information
　・ボタン：Cancelボタン(非活性)(右揃え)</t>
    <phoneticPr fontId="2"/>
  </si>
  <si>
    <t>異常遷移
更新取り込み</t>
    <rPh sb="0" eb="2">
      <t>イジョウ</t>
    </rPh>
    <rPh sb="2" eb="4">
      <t>センイ</t>
    </rPh>
    <rPh sb="5" eb="7">
      <t>コウシン</t>
    </rPh>
    <phoneticPr fontId="2"/>
  </si>
  <si>
    <t xml:space="preserve">画面帳票ID:ST-P003のProgress Informationが閉じた後、画面帳票ID:ST-D058のダイアログが表示されること
</t>
    <rPh sb="0" eb="2">
      <t>ガメン</t>
    </rPh>
    <rPh sb="2" eb="4">
      <t>チョウヒョウ</t>
    </rPh>
    <rPh sb="36" eb="37">
      <t>ト</t>
    </rPh>
    <rPh sb="39" eb="40">
      <t>アト</t>
    </rPh>
    <phoneticPr fontId="2"/>
  </si>
  <si>
    <t>SCMリポジトリ、SCMブラウザ以外から新規取り込みを行い、画面帳票ID:ST-T013のタイトルエリアダイアログが表示された時点で別クライアントから製品カテゴリを固定する。
その後、「登録」ボタンをクリックし取り込み処理を続ける。</t>
    <rPh sb="27" eb="28">
      <t>オコナ</t>
    </rPh>
    <rPh sb="30" eb="32">
      <t>ガメン</t>
    </rPh>
    <rPh sb="32" eb="34">
      <t>チョウヒョウ</t>
    </rPh>
    <rPh sb="58" eb="60">
      <t>ヒョウジ</t>
    </rPh>
    <rPh sb="63" eb="65">
      <t>ジテン</t>
    </rPh>
    <rPh sb="66" eb="67">
      <t>ベツ</t>
    </rPh>
    <rPh sb="75" eb="77">
      <t>セイヒン</t>
    </rPh>
    <rPh sb="82" eb="84">
      <t>コテイ</t>
    </rPh>
    <rPh sb="91" eb="92">
      <t>ゴ</t>
    </rPh>
    <rPh sb="94" eb="96">
      <t>トウロク</t>
    </rPh>
    <rPh sb="106" eb="107">
      <t>ト</t>
    </rPh>
    <rPh sb="108" eb="109">
      <t>コ</t>
    </rPh>
    <rPh sb="110" eb="112">
      <t>ショリ</t>
    </rPh>
    <rPh sb="113" eb="114">
      <t>ツヅ</t>
    </rPh>
    <phoneticPr fontId="2"/>
  </si>
  <si>
    <t>画面帳票ID:ST-P003　MsgID:M.T.INF.0044が表示され、処理完了後</t>
    <rPh sb="34" eb="36">
      <t>ヒョウジ</t>
    </rPh>
    <rPh sb="39" eb="41">
      <t>ショリ</t>
    </rPh>
    <rPh sb="41" eb="43">
      <t>カンリョウ</t>
    </rPh>
    <rPh sb="43" eb="44">
      <t>ゴ</t>
    </rPh>
    <phoneticPr fontId="2"/>
  </si>
  <si>
    <t xml:space="preserve">画面帳票ID:ST-P003のProgress Informationが閉じた後、画面帳票ID:ST-D058のダイアログが表示されること
</t>
    <phoneticPr fontId="2"/>
  </si>
  <si>
    <t>2017/7/11　画面遷移図修正に伴い更新
2017/7/12　画面遷移図修正に伴い更新</t>
    <rPh sb="10" eb="12">
      <t>ガメン</t>
    </rPh>
    <rPh sb="12" eb="14">
      <t>センイ</t>
    </rPh>
    <rPh sb="14" eb="15">
      <t>ズ</t>
    </rPh>
    <rPh sb="15" eb="17">
      <t>シュウセイ</t>
    </rPh>
    <rPh sb="18" eb="19">
      <t>トモナ</t>
    </rPh>
    <rPh sb="20" eb="22">
      <t>コウシン</t>
    </rPh>
    <phoneticPr fontId="2"/>
  </si>
  <si>
    <t>2017/7/12　画面遷移図修正に伴い追加</t>
    <rPh sb="20" eb="22">
      <t>ツイカ</t>
    </rPh>
    <phoneticPr fontId="2"/>
  </si>
  <si>
    <t>SCMリポジトリ、SCMブラウザ以外から更新取り込みを行い、画面帳票ID:ST-M005のメッセージダイアログが表示された時点で別クライアントから製品カテゴリを固定する。
その後、「Yes」ボタンをクリックし取り込み処理を続ける。</t>
    <rPh sb="20" eb="22">
      <t>コウシン</t>
    </rPh>
    <rPh sb="27" eb="28">
      <t>オコナ</t>
    </rPh>
    <rPh sb="30" eb="32">
      <t>ガメン</t>
    </rPh>
    <rPh sb="32" eb="34">
      <t>チョウヒョウ</t>
    </rPh>
    <rPh sb="56" eb="58">
      <t>ヒョウジ</t>
    </rPh>
    <rPh sb="61" eb="63">
      <t>ジテン</t>
    </rPh>
    <rPh sb="64" eb="65">
      <t>ベツ</t>
    </rPh>
    <rPh sb="73" eb="75">
      <t>セイヒン</t>
    </rPh>
    <rPh sb="80" eb="82">
      <t>コテイ</t>
    </rPh>
    <rPh sb="89" eb="90">
      <t>ゴ</t>
    </rPh>
    <rPh sb="105" eb="106">
      <t>ト</t>
    </rPh>
    <rPh sb="107" eb="108">
      <t>コ</t>
    </rPh>
    <rPh sb="109" eb="111">
      <t>ショリ</t>
    </rPh>
    <rPh sb="112" eb="113">
      <t>ツヅ</t>
    </rPh>
    <phoneticPr fontId="2"/>
  </si>
  <si>
    <t>SCMリポジトリ、SCMブラウザから新規取り込みを行い、画面帳票ID:ST-T013のタイトルエリアダイアログが表示された時点で別クライアントから製品カテゴリを固定する。
その後、「登録」ボタンをクリックし取り込み処理を続ける。</t>
    <rPh sb="25" eb="26">
      <t>オコナ</t>
    </rPh>
    <rPh sb="28" eb="30">
      <t>ガメン</t>
    </rPh>
    <rPh sb="30" eb="32">
      <t>チョウヒョウ</t>
    </rPh>
    <rPh sb="56" eb="58">
      <t>ヒョウジ</t>
    </rPh>
    <rPh sb="61" eb="63">
      <t>ジテン</t>
    </rPh>
    <rPh sb="64" eb="65">
      <t>ベツ</t>
    </rPh>
    <rPh sb="73" eb="75">
      <t>セイヒン</t>
    </rPh>
    <rPh sb="80" eb="82">
      <t>コテイ</t>
    </rPh>
    <rPh sb="89" eb="90">
      <t>ゴ</t>
    </rPh>
    <rPh sb="92" eb="94">
      <t>トウロク</t>
    </rPh>
    <rPh sb="104" eb="105">
      <t>ト</t>
    </rPh>
    <rPh sb="106" eb="107">
      <t>コ</t>
    </rPh>
    <rPh sb="108" eb="110">
      <t>ショリ</t>
    </rPh>
    <rPh sb="111" eb="112">
      <t>ツヅ</t>
    </rPh>
    <phoneticPr fontId="2"/>
  </si>
  <si>
    <t>画面帳票ID:ST-D058のダイアログで「OK」/「閉じる」ボタンをクリックする</t>
    <rPh sb="27" eb="28">
      <t>ト</t>
    </rPh>
    <phoneticPr fontId="2"/>
  </si>
  <si>
    <t>画面帳票ID:ST-D058のダイアログが閉じること。</t>
    <rPh sb="21" eb="22">
      <t>ト</t>
    </rPh>
    <phoneticPr fontId="2"/>
  </si>
  <si>
    <t>画面帳票ID:ST-D058のダイアログが表示されていること</t>
    <phoneticPr fontId="2"/>
  </si>
  <si>
    <t>画面帳票ID:ST-D058のダイアログで「OK」/「閉じる」ボタンをクリックする</t>
    <phoneticPr fontId="2"/>
  </si>
  <si>
    <t>画面帳票ID:ST-D058のダイアログが閉じること。</t>
    <phoneticPr fontId="2"/>
  </si>
  <si>
    <t>画面帳票ID:ST-M001のメッセージダイアログが表示されること
　・ダイアログタイトル：ZIPCTERAS
　・ボタン：OKボタン(右揃え)、×ボタン(ダイアログ右上)</t>
    <phoneticPr fontId="2"/>
  </si>
  <si>
    <t>画面帳票ID:ST-M003のメッセージダイアログより「はい」ボタンをクリックする</t>
    <phoneticPr fontId="2"/>
  </si>
  <si>
    <t xml:space="preserve">TRAモデル更新取り込み中にルールファイルを削除する
・SCMリポジトリ、SCMブラウザ以外から実行する
</t>
    <rPh sb="6" eb="8">
      <t>コウシン</t>
    </rPh>
    <rPh sb="44" eb="46">
      <t>イガイ</t>
    </rPh>
    <rPh sb="48" eb="50">
      <t>ジッコウ</t>
    </rPh>
    <phoneticPr fontId="2"/>
  </si>
  <si>
    <t xml:space="preserve">TRAモデルを取り込んでいること
ローカルにテストデータを配置する（実モデル接続済み）
SCMに取り込まれているバージョン以外で取り込みを行うこと
画面帳票ID:ST-M003　MsgID:M.T.QSN.0017
で「OK」ボタンを押下すること
</t>
    <rPh sb="34" eb="35">
      <t>ジツ</t>
    </rPh>
    <rPh sb="38" eb="40">
      <t>セツゾク</t>
    </rPh>
    <rPh sb="40" eb="41">
      <t>ズ</t>
    </rPh>
    <rPh sb="61" eb="63">
      <t>イガイ</t>
    </rPh>
    <rPh sb="117" eb="119">
      <t>オウカ</t>
    </rPh>
    <phoneticPr fontId="2"/>
  </si>
  <si>
    <t>画面帳票ID:ST-P003が表示され、処理完了後</t>
    <rPh sb="0" eb="2">
      <t>ガメン</t>
    </rPh>
    <rPh sb="2" eb="4">
      <t>チョウヒョウ</t>
    </rPh>
    <rPh sb="15" eb="17">
      <t>ヒョウジ</t>
    </rPh>
    <rPh sb="20" eb="22">
      <t>ショリ</t>
    </rPh>
    <rPh sb="22" eb="24">
      <t>カンリョウ</t>
    </rPh>
    <rPh sb="24" eb="25">
      <t>ゴ</t>
    </rPh>
    <phoneticPr fontId="2"/>
  </si>
  <si>
    <t>画面帳票ID:ST-M001のメッセージダイアログで「OK」/「閉じる」ボタンをクリックする</t>
    <rPh sb="32" eb="33">
      <t>ト</t>
    </rPh>
    <phoneticPr fontId="2"/>
  </si>
  <si>
    <t>画面帳票ID:ST-M001のメッセージダイアログが閉じること</t>
    <rPh sb="26" eb="27">
      <t>ト</t>
    </rPh>
    <phoneticPr fontId="2"/>
  </si>
  <si>
    <t>画面帳票ID:ST-M001のメッセージダイアログが表示されること</t>
    <phoneticPr fontId="2"/>
  </si>
  <si>
    <t>ボタンクリック</t>
    <phoneticPr fontId="2"/>
  </si>
  <si>
    <t>画面帳票ID:ST-M001のメッセージダイアログで「OK」/「閉じる」ボタンをクリックする</t>
    <phoneticPr fontId="2"/>
  </si>
  <si>
    <t>画面帳票ID:ST-M001のメッセージダイアログが閉じること</t>
    <phoneticPr fontId="2"/>
  </si>
  <si>
    <t xml:space="preserve">TRAモデル更新取り込みの一連の処理を行うこと
・登録するTRAモデルが複数存在する
・登録対象のファイルを全て解析している
</t>
    <rPh sb="6" eb="8">
      <t>コウシン</t>
    </rPh>
    <rPh sb="8" eb="9">
      <t>ト</t>
    </rPh>
    <rPh sb="10" eb="11">
      <t>コ</t>
    </rPh>
    <rPh sb="13" eb="15">
      <t>イチレン</t>
    </rPh>
    <rPh sb="16" eb="18">
      <t>ショリ</t>
    </rPh>
    <rPh sb="19" eb="20">
      <t>オコナ</t>
    </rPh>
    <rPh sb="25" eb="27">
      <t>トウロク</t>
    </rPh>
    <rPh sb="36" eb="38">
      <t>フクスウ</t>
    </rPh>
    <rPh sb="38" eb="40">
      <t>ソンザイ</t>
    </rPh>
    <rPh sb="44" eb="46">
      <t>トウロク</t>
    </rPh>
    <rPh sb="46" eb="48">
      <t>タイショウ</t>
    </rPh>
    <rPh sb="54" eb="55">
      <t>スベ</t>
    </rPh>
    <rPh sb="56" eb="58">
      <t>カイセキ</t>
    </rPh>
    <phoneticPr fontId="2"/>
  </si>
  <si>
    <t xml:space="preserve">TRAモデル更新取り込みの一連の処理を行うこと
・登録するTRAモデルが複数存在する
・登録対象のファイルを全て解析している
</t>
    <phoneticPr fontId="2"/>
  </si>
  <si>
    <t>TRAモデル更新取り込み後、自動で遷移</t>
    <rPh sb="6" eb="8">
      <t>コウシン</t>
    </rPh>
    <rPh sb="14" eb="16">
      <t>ジドウ</t>
    </rPh>
    <rPh sb="17" eb="19">
      <t>センイ</t>
    </rPh>
    <phoneticPr fontId="2"/>
  </si>
  <si>
    <t xml:space="preserve">TRAモデル取り込み後、他に取り込み対象ファイルが存在する
　※次の対象ファイルはSCM以外から更新取り込み
</t>
    <rPh sb="6" eb="7">
      <t>ト</t>
    </rPh>
    <rPh sb="8" eb="9">
      <t>コ</t>
    </rPh>
    <rPh sb="10" eb="11">
      <t>ゴ</t>
    </rPh>
    <rPh sb="12" eb="13">
      <t>ホカ</t>
    </rPh>
    <rPh sb="14" eb="15">
      <t>ト</t>
    </rPh>
    <rPh sb="16" eb="17">
      <t>コ</t>
    </rPh>
    <rPh sb="18" eb="20">
      <t>タイショウ</t>
    </rPh>
    <rPh sb="25" eb="27">
      <t>ソンザイ</t>
    </rPh>
    <rPh sb="32" eb="33">
      <t>ツギ</t>
    </rPh>
    <rPh sb="34" eb="36">
      <t>タイショウ</t>
    </rPh>
    <rPh sb="44" eb="46">
      <t>イガイ</t>
    </rPh>
    <rPh sb="48" eb="50">
      <t>コウシン</t>
    </rPh>
    <rPh sb="50" eb="51">
      <t>ト</t>
    </rPh>
    <rPh sb="52" eb="53">
      <t>コ</t>
    </rPh>
    <phoneticPr fontId="2"/>
  </si>
  <si>
    <t xml:space="preserve">TRAモデル取り込み後、画面帳票ID:ST-P002のProgress Informationが表示されること
　・ダイアログタイトル：Progress Information
　・ボタン：Cancelボタン(非活性)(右揃え)
</t>
    <phoneticPr fontId="2"/>
  </si>
  <si>
    <t>2017/7/3　画面遷移図修正に伴い更新
2017/7/12　画面遷移図修正に伴い更新</t>
    <rPh sb="9" eb="16">
      <t>ガメンセンイズシュウセイ</t>
    </rPh>
    <rPh sb="17" eb="18">
      <t>トモナ</t>
    </rPh>
    <rPh sb="19" eb="21">
      <t>コウシン</t>
    </rPh>
    <rPh sb="33" eb="35">
      <t>ガメン</t>
    </rPh>
    <rPh sb="35" eb="37">
      <t>センイ</t>
    </rPh>
    <rPh sb="37" eb="38">
      <t>ズ</t>
    </rPh>
    <rPh sb="38" eb="40">
      <t>シュウセイ</t>
    </rPh>
    <rPh sb="41" eb="42">
      <t>トモナ</t>
    </rPh>
    <rPh sb="43" eb="45">
      <t>コウシン</t>
    </rPh>
    <phoneticPr fontId="2"/>
  </si>
  <si>
    <t>2017/7/4　画面遷移図修正に伴い追加
2017/7/12　画面遷移図修正に伴い更新</t>
    <rPh sb="9" eb="11">
      <t>ガメン</t>
    </rPh>
    <rPh sb="11" eb="13">
      <t>センイ</t>
    </rPh>
    <rPh sb="13" eb="14">
      <t>ズ</t>
    </rPh>
    <rPh sb="14" eb="16">
      <t>シュウセイ</t>
    </rPh>
    <rPh sb="17" eb="18">
      <t>トモナ</t>
    </rPh>
    <rPh sb="19" eb="21">
      <t>ツイカ</t>
    </rPh>
    <rPh sb="33" eb="35">
      <t>ガメン</t>
    </rPh>
    <rPh sb="35" eb="37">
      <t>センイ</t>
    </rPh>
    <rPh sb="37" eb="38">
      <t>ズ</t>
    </rPh>
    <rPh sb="38" eb="40">
      <t>シュウセイ</t>
    </rPh>
    <rPh sb="41" eb="42">
      <t>トモナ</t>
    </rPh>
    <rPh sb="43" eb="45">
      <t>コウシン</t>
    </rPh>
    <phoneticPr fontId="2"/>
  </si>
  <si>
    <t>SCMリポジトリ、SCMブラウザ以外から複数ファイルの更新取り込みを実施する</t>
    <rPh sb="16" eb="18">
      <t>イガイ</t>
    </rPh>
    <rPh sb="20" eb="22">
      <t>フクスウ</t>
    </rPh>
    <rPh sb="27" eb="29">
      <t>コウシン</t>
    </rPh>
    <rPh sb="29" eb="30">
      <t>ト</t>
    </rPh>
    <rPh sb="31" eb="32">
      <t>コ</t>
    </rPh>
    <rPh sb="34" eb="36">
      <t>ジッシ</t>
    </rPh>
    <phoneticPr fontId="2"/>
  </si>
  <si>
    <t>画面帳票ID:ST-P003(Progress Information)が表示されること
　・ダイアログタイトル：Progress Information
　・ボタン：Cancelボタン（非活性）(右揃え)、Detailボタン（非活性）(右揃え)</t>
    <rPh sb="0" eb="2">
      <t>ガメン</t>
    </rPh>
    <rPh sb="2" eb="4">
      <t>チョウヒョウ</t>
    </rPh>
    <rPh sb="37" eb="39">
      <t>ヒョウジ</t>
    </rPh>
    <phoneticPr fontId="2"/>
  </si>
  <si>
    <t>画面帳票ID:ST-M003　MsgID:M.T.QSN.0017で「OK」ボタンを押下する
・複数ファイルの更新取り込みであること</t>
    <rPh sb="42" eb="44">
      <t>オウカ</t>
    </rPh>
    <rPh sb="48" eb="50">
      <t>フクスウ</t>
    </rPh>
    <rPh sb="55" eb="57">
      <t>コウシン</t>
    </rPh>
    <rPh sb="57" eb="58">
      <t>ト</t>
    </rPh>
    <rPh sb="59" eb="60">
      <t>コ</t>
    </rPh>
    <phoneticPr fontId="2"/>
  </si>
  <si>
    <t>画面帳票ID:ST-P003(Progress Information)が表示され、処理完了後</t>
    <rPh sb="37" eb="39">
      <t>ヒョウジ</t>
    </rPh>
    <rPh sb="42" eb="44">
      <t>ショリ</t>
    </rPh>
    <rPh sb="44" eb="46">
      <t>カンリョウ</t>
    </rPh>
    <rPh sb="46" eb="47">
      <t>ゴ</t>
    </rPh>
    <phoneticPr fontId="2"/>
  </si>
  <si>
    <t xml:space="preserve">画面帳票ID:ST-P003のProgressInformationが表示されること
メッセージ内容がMsgID:M.T.INF.0044であること
　・ダイアログタイトル：Progress Information
　・ボタン：Cancelボタン（非活性）(右揃え)、Detailボタン（非活性）(右揃え)
</t>
    <phoneticPr fontId="2"/>
  </si>
  <si>
    <t>画面帳票ID:ST-P003(Progress Information)が閉じ、画面帳票ID:ST-P003　MsgID:M.T.INF.0025が表示されること
　・ダイアログタイトル：Progress Information
　・ボタン：Cancelボタン（非活性）(右揃え)、Detailボタン（非活性）(右揃え)</t>
    <rPh sb="37" eb="38">
      <t>ト</t>
    </rPh>
    <rPh sb="40" eb="42">
      <t>ガメン</t>
    </rPh>
    <rPh sb="74" eb="76">
      <t>ヒョウジ</t>
    </rPh>
    <phoneticPr fontId="2"/>
  </si>
  <si>
    <t>画面帳票ID:ST-M003　MsgID:M.T.QSN.0018で「OK」/「閉じる」/「キャンセル」ボタンをクリックする
・TRAモデル取り込み中に製品カテゴリが固定された場合</t>
    <rPh sb="40" eb="41">
      <t>ト</t>
    </rPh>
    <rPh sb="70" eb="71">
      <t>ト</t>
    </rPh>
    <rPh sb="72" eb="73">
      <t>コ</t>
    </rPh>
    <rPh sb="74" eb="75">
      <t>チュウ</t>
    </rPh>
    <rPh sb="76" eb="78">
      <t>セイヒン</t>
    </rPh>
    <rPh sb="83" eb="85">
      <t>コテイ</t>
    </rPh>
    <rPh sb="88" eb="90">
      <t>バアイ</t>
    </rPh>
    <phoneticPr fontId="2"/>
  </si>
  <si>
    <t>画面帳票ID:ST-M003のメッセージダイアログが閉じ、画面帳票ID:ST-M001(メッセージダイアログ)が表示されること
　・ダイアログタイトル：ZIPCTERAS
　・ボタン：OKボタン(右揃え)、×ボタン(ダイアログ右上)</t>
    <rPh sb="26" eb="27">
      <t>ト</t>
    </rPh>
    <rPh sb="56" eb="58">
      <t>ヒョウジ</t>
    </rPh>
    <rPh sb="98" eb="100">
      <t>ミギゾロ</t>
    </rPh>
    <rPh sb="113" eb="115">
      <t>ミギウエ</t>
    </rPh>
    <phoneticPr fontId="2"/>
  </si>
  <si>
    <t>画面帳票ID:ST-M003　MsgID:M.T.QSN.0018が表示されている状態で、別クライアントから製品カテゴリを固定化すること。</t>
    <rPh sb="34" eb="36">
      <t>ヒョウジ</t>
    </rPh>
    <rPh sb="41" eb="43">
      <t>ジョウタイ</t>
    </rPh>
    <rPh sb="45" eb="46">
      <t>ベツ</t>
    </rPh>
    <rPh sb="54" eb="56">
      <t>セイヒン</t>
    </rPh>
    <rPh sb="61" eb="64">
      <t>コテイカ</t>
    </rPh>
    <phoneticPr fontId="2"/>
  </si>
  <si>
    <t>画面帳票ID:ST-M003のメッセージダイアログで「OK」/「閉じる」/「キャンセル」ボタンをクリックする</t>
    <phoneticPr fontId="2"/>
  </si>
  <si>
    <t>画面帳票ID:ST-M003のメッセージダイアログが閉じ、画面帳票ID:ST-M001(メッセージダイアログ)が表示されること
　・ダイアログタイトル：ZIPCTERAS
　・ボタン：OKボタン(右揃え)、×ボタン(ダイアログ右上)</t>
    <phoneticPr fontId="2"/>
  </si>
  <si>
    <t>2017/7/11　画面遷移図修正に伴い追加
2017/7/12　画面遷移図修正に伴い更新</t>
    <rPh sb="10" eb="12">
      <t>ガメン</t>
    </rPh>
    <rPh sb="12" eb="14">
      <t>センイ</t>
    </rPh>
    <rPh sb="14" eb="15">
      <t>ズ</t>
    </rPh>
    <rPh sb="15" eb="17">
      <t>シュウセイ</t>
    </rPh>
    <rPh sb="18" eb="19">
      <t>トモナ</t>
    </rPh>
    <rPh sb="20" eb="22">
      <t>ツイカ</t>
    </rPh>
    <rPh sb="34" eb="36">
      <t>ガメン</t>
    </rPh>
    <rPh sb="36" eb="38">
      <t>センイ</t>
    </rPh>
    <rPh sb="38" eb="39">
      <t>ズ</t>
    </rPh>
    <rPh sb="39" eb="41">
      <t>シュウセイ</t>
    </rPh>
    <rPh sb="42" eb="43">
      <t>トモナ</t>
    </rPh>
    <rPh sb="44" eb="46">
      <t>コウシン</t>
    </rPh>
    <phoneticPr fontId="2"/>
  </si>
  <si>
    <t>画面帳票ID:ST-M001　MsgID:M.T.ERR.0018で「OK」/「閉じる」ボタンをクリックする。</t>
    <rPh sb="40" eb="41">
      <t>ト</t>
    </rPh>
    <phoneticPr fontId="2"/>
  </si>
  <si>
    <t>画面帳票ID:ST-M001のメッセージダイアログが閉じること。</t>
    <rPh sb="26" eb="27">
      <t>ト</t>
    </rPh>
    <phoneticPr fontId="2"/>
  </si>
  <si>
    <t>画面帳票ID:ST-M001　MsgID:M.T.ERR.0018が表示されていること。</t>
    <rPh sb="34" eb="36">
      <t>ヒョウジ</t>
    </rPh>
    <phoneticPr fontId="2"/>
  </si>
  <si>
    <t>画面帳票ID:ST-M001　MsgID:M.T.ERR.0018で「OK」/「閉じる」ボタンをクリックする。</t>
    <phoneticPr fontId="2"/>
  </si>
  <si>
    <t>メッセージ</t>
    <phoneticPr fontId="2"/>
  </si>
  <si>
    <t>2017/7/12　画面遷移図修正に伴い追加</t>
    <rPh sb="10" eb="12">
      <t>ガメン</t>
    </rPh>
    <rPh sb="12" eb="14">
      <t>センイ</t>
    </rPh>
    <rPh sb="14" eb="15">
      <t>ズ</t>
    </rPh>
    <rPh sb="15" eb="17">
      <t>シュウセイ</t>
    </rPh>
    <rPh sb="18" eb="19">
      <t>トモナ</t>
    </rPh>
    <rPh sb="20" eb="22">
      <t>ツイカ</t>
    </rPh>
    <phoneticPr fontId="2"/>
  </si>
  <si>
    <t>画面帳票ID:ST-M003のメッセージダイアログが閉じ、画面帳票ID:ST-M001(メッセージダイアログ)が表示されること
メッセージ内容がMsgID:M.T.ERR.0018であること
Errorアイコンであること</t>
    <rPh sb="26" eb="27">
      <t>ト</t>
    </rPh>
    <rPh sb="56" eb="58">
      <t>ヒョウジ</t>
    </rPh>
    <phoneticPr fontId="2"/>
  </si>
  <si>
    <t>画面帳票ID:ST-M003のメッセージダイアログが閉じ、画面帳票ID:ST-M001(メッセージダイアログ)が表示されること
メッセージ内容がMsgID:M.T.ERR.0018であること
Errorアイコンであること</t>
    <phoneticPr fontId="2"/>
  </si>
  <si>
    <t>TRAモデル取り込み中に製品カテゴリを固定化する
・製品カテゴリの編集権限が存在する場合
・SCMリポジトリ、SCMブラウザ以外から新規取り込み</t>
    <rPh sb="6" eb="7">
      <t>ト</t>
    </rPh>
    <rPh sb="8" eb="9">
      <t>コ</t>
    </rPh>
    <rPh sb="10" eb="11">
      <t>チュウ</t>
    </rPh>
    <rPh sb="12" eb="14">
      <t>セイヒン</t>
    </rPh>
    <rPh sb="19" eb="22">
      <t>コテイカ</t>
    </rPh>
    <rPh sb="26" eb="28">
      <t>セイヒン</t>
    </rPh>
    <rPh sb="33" eb="35">
      <t>ヘンシュウ</t>
    </rPh>
    <rPh sb="35" eb="37">
      <t>ケンゲン</t>
    </rPh>
    <rPh sb="38" eb="40">
      <t>ソンザイ</t>
    </rPh>
    <rPh sb="42" eb="44">
      <t>バアイ</t>
    </rPh>
    <rPh sb="62" eb="64">
      <t>イガイ</t>
    </rPh>
    <rPh sb="66" eb="68">
      <t>シンキ</t>
    </rPh>
    <rPh sb="68" eb="69">
      <t>ト</t>
    </rPh>
    <rPh sb="70" eb="71">
      <t>コ</t>
    </rPh>
    <phoneticPr fontId="2"/>
  </si>
  <si>
    <t>TRAモデル取り込み中に製品カテゴリを固定化する
・製品カテゴリの編集権限が存在する場合
・SCMリポジトリ、SCMブラウザ以外から更新取り込み
・TRAモデルの更新に差分が存在しない</t>
    <rPh sb="6" eb="7">
      <t>ト</t>
    </rPh>
    <rPh sb="8" eb="9">
      <t>コ</t>
    </rPh>
    <rPh sb="10" eb="11">
      <t>チュウ</t>
    </rPh>
    <rPh sb="12" eb="14">
      <t>セイヒン</t>
    </rPh>
    <rPh sb="19" eb="22">
      <t>コテイカ</t>
    </rPh>
    <rPh sb="66" eb="68">
      <t>コウシン</t>
    </rPh>
    <rPh sb="81" eb="83">
      <t>コウシン</t>
    </rPh>
    <rPh sb="84" eb="86">
      <t>サブン</t>
    </rPh>
    <rPh sb="87" eb="89">
      <t>ソンザイ</t>
    </rPh>
    <phoneticPr fontId="2"/>
  </si>
  <si>
    <t>TRAモデル取り込み中に製品カテゴリを固定化する
・製品カテゴリの編集権限が存在する場合
・SCMリポジトリ、SCMブラウザから新規取り込み</t>
    <rPh sb="6" eb="7">
      <t>ト</t>
    </rPh>
    <rPh sb="8" eb="9">
      <t>コ</t>
    </rPh>
    <rPh sb="10" eb="11">
      <t>チュウ</t>
    </rPh>
    <rPh sb="12" eb="14">
      <t>セイヒン</t>
    </rPh>
    <rPh sb="19" eb="22">
      <t>コテイカ</t>
    </rPh>
    <phoneticPr fontId="2"/>
  </si>
  <si>
    <t>画面帳票ID:ST-T014のタイトルエリアダイアログ(TRAモデル取り込み設定)にて「Finish」のボタンをクリックすること
・製品カテゴリの編集権限が存在する場合
・製品カテゴリが固定されていない場合</t>
    <rPh sb="67" eb="69">
      <t>セイヒン</t>
    </rPh>
    <rPh sb="74" eb="78">
      <t>ヘンシュウケンゲン</t>
    </rPh>
    <rPh sb="79" eb="81">
      <t>ソンザイ</t>
    </rPh>
    <rPh sb="83" eb="85">
      <t>バアイ</t>
    </rPh>
    <rPh sb="87" eb="89">
      <t>セイヒン</t>
    </rPh>
    <rPh sb="94" eb="96">
      <t>コテイ</t>
    </rPh>
    <rPh sb="102" eb="104">
      <t>バアイ</t>
    </rPh>
    <phoneticPr fontId="2"/>
  </si>
  <si>
    <t>画面帳票ID:ST-T014のタイトルエリアダイアログ(TRAモデル取り込み設定)が表示されていること
・製品カテゴリの編集権限が存在する
・製品カテゴリが固定されていない</t>
    <phoneticPr fontId="2"/>
  </si>
  <si>
    <t>SCMリポジトリ、SCMブラウザから「TRAモデルに取り込み」をクリックする
・現在の更新対象のTRAモデルがファイル単位で取り込まれている場合</t>
    <rPh sb="41" eb="43">
      <t>ゲンザイ</t>
    </rPh>
    <rPh sb="44" eb="46">
      <t>コウシン</t>
    </rPh>
    <rPh sb="46" eb="48">
      <t>タイショウ</t>
    </rPh>
    <rPh sb="60" eb="62">
      <t>タンイ</t>
    </rPh>
    <rPh sb="63" eb="64">
      <t>ト</t>
    </rPh>
    <rPh sb="65" eb="66">
      <t>コ</t>
    </rPh>
    <rPh sb="71" eb="73">
      <t>バアイ</t>
    </rPh>
    <phoneticPr fontId="2"/>
  </si>
  <si>
    <t>2017/7/20　画面遷移図修正に伴い追加</t>
    <rPh sb="10" eb="12">
      <t>ガメン</t>
    </rPh>
    <rPh sb="12" eb="14">
      <t>センイ</t>
    </rPh>
    <rPh sb="14" eb="15">
      <t>ズ</t>
    </rPh>
    <rPh sb="15" eb="17">
      <t>シュウセイ</t>
    </rPh>
    <rPh sb="18" eb="19">
      <t>トモナ</t>
    </rPh>
    <rPh sb="20" eb="22">
      <t>ツイカ</t>
    </rPh>
    <phoneticPr fontId="2"/>
  </si>
  <si>
    <t xml:space="preserve">SCMリポジトリ、SCMブラウザ以外からTRAモデル更新取り込みを実施する
・現在の更新対象のTRAモデルがファイル単位で取り込まれている場合
</t>
    <rPh sb="26" eb="28">
      <t>コウシン</t>
    </rPh>
    <rPh sb="40" eb="42">
      <t>ゲンザイ</t>
    </rPh>
    <rPh sb="43" eb="45">
      <t>コウシン</t>
    </rPh>
    <rPh sb="45" eb="47">
      <t>タイショウ</t>
    </rPh>
    <rPh sb="59" eb="61">
      <t>タンイ</t>
    </rPh>
    <rPh sb="62" eb="63">
      <t>ト</t>
    </rPh>
    <rPh sb="64" eb="65">
      <t>コ</t>
    </rPh>
    <rPh sb="70" eb="72">
      <t>バアイ</t>
    </rPh>
    <phoneticPr fontId="2"/>
  </si>
  <si>
    <t>TRAモデルを取り込んでいること。
ローカルにテストデータを配置し、（実モデル接続済み）SCMリポジトリ、SCMブラウザ以外からTRAモデル更新取り込みを実施する
・現在の更新対象のTRAモデルがファイル単位で取り込まれていること</t>
    <rPh sb="35" eb="36">
      <t>ジツ</t>
    </rPh>
    <rPh sb="39" eb="41">
      <t>セツゾク</t>
    </rPh>
    <rPh sb="41" eb="42">
      <t>ズ</t>
    </rPh>
    <rPh sb="84" eb="86">
      <t>ゲンザイ</t>
    </rPh>
    <rPh sb="87" eb="89">
      <t>コウシン</t>
    </rPh>
    <rPh sb="89" eb="91">
      <t>タイショウ</t>
    </rPh>
    <rPh sb="103" eb="105">
      <t>タンイ</t>
    </rPh>
    <rPh sb="106" eb="107">
      <t>ト</t>
    </rPh>
    <rPh sb="108" eb="109">
      <t>コ</t>
    </rPh>
    <phoneticPr fontId="2"/>
  </si>
  <si>
    <t>2017/7/20　画面遷移図修正に伴い追加</t>
    <rPh sb="10" eb="12">
      <t>ガメン</t>
    </rPh>
    <rPh sb="12" eb="14">
      <t>センイ</t>
    </rPh>
    <rPh sb="14" eb="15">
      <t>ズ</t>
    </rPh>
    <rPh sb="15" eb="17">
      <t>シュウセイ</t>
    </rPh>
    <rPh sb="18" eb="19">
      <t>トモナ</t>
    </rPh>
    <rPh sb="20" eb="22">
      <t>ツイカ</t>
    </rPh>
    <phoneticPr fontId="2"/>
  </si>
  <si>
    <t xml:space="preserve">画面帳票ID:ST-D077のダイアログが表示されること
</t>
    <phoneticPr fontId="2"/>
  </si>
  <si>
    <t xml:space="preserve">画面帳票ID:ST-D077のダイアログが表示されること。
</t>
    <phoneticPr fontId="2"/>
  </si>
  <si>
    <t xml:space="preserve">製品カテゴリの編集権限が存在しない状態でTRAモデル取り込みを行う
</t>
    <rPh sb="0" eb="2">
      <t>セイヒン</t>
    </rPh>
    <rPh sb="7" eb="9">
      <t>ヘンシュウ</t>
    </rPh>
    <rPh sb="9" eb="11">
      <t>ケンゲン</t>
    </rPh>
    <rPh sb="12" eb="14">
      <t>ソンザイ</t>
    </rPh>
    <rPh sb="17" eb="19">
      <t>ジョウタイ</t>
    </rPh>
    <rPh sb="26" eb="27">
      <t>ト</t>
    </rPh>
    <rPh sb="28" eb="29">
      <t>コ</t>
    </rPh>
    <rPh sb="31" eb="32">
      <t>オコナ</t>
    </rPh>
    <phoneticPr fontId="2"/>
  </si>
  <si>
    <t xml:space="preserve">製品カテゴリの編集権限が存在しない状態でTRAモデル取り込みを行う。
</t>
    <rPh sb="31" eb="32">
      <t>オコナ</t>
    </rPh>
    <phoneticPr fontId="2"/>
  </si>
  <si>
    <t>画面帳票ID:ST-D077のダイアログで「OK」/「閉じる」ボタンをクリックする</t>
    <rPh sb="0" eb="2">
      <t>ガメン</t>
    </rPh>
    <rPh sb="2" eb="4">
      <t>チョウヒョウ</t>
    </rPh>
    <rPh sb="27" eb="28">
      <t>ト</t>
    </rPh>
    <phoneticPr fontId="2"/>
  </si>
  <si>
    <t>画面帳票ID:ST-D077のダイアログが閉じ、画面帳票ID:ST-D066のダイアログが表示されること。</t>
    <rPh sb="21" eb="22">
      <t>ト</t>
    </rPh>
    <rPh sb="45" eb="47">
      <t>ヒョウジ</t>
    </rPh>
    <phoneticPr fontId="2"/>
  </si>
  <si>
    <t>画面帳票ID:ST-D077のダイアログが表示されていること。
（前回の続き）</t>
    <rPh sb="33" eb="35">
      <t>ゼンカイ</t>
    </rPh>
    <rPh sb="36" eb="37">
      <t>ツヅ</t>
    </rPh>
    <phoneticPr fontId="2"/>
  </si>
  <si>
    <t>画面帳票ID:ST-D077のダイアログで「OK」/「閉じる」ボタンをクリックする</t>
    <phoneticPr fontId="2"/>
  </si>
  <si>
    <t>ボタンをクリック</t>
    <phoneticPr fontId="2"/>
  </si>
  <si>
    <t>画面帳票ID:ST-D066のダイアログで「OK」/「閉じる」ボタンをクリックする</t>
    <rPh sb="0" eb="2">
      <t>ガメン</t>
    </rPh>
    <rPh sb="2" eb="4">
      <t>チョウヒョウ</t>
    </rPh>
    <rPh sb="27" eb="28">
      <t>ト</t>
    </rPh>
    <phoneticPr fontId="2"/>
  </si>
  <si>
    <t>画面帳票ID:ST-D066のダイアログが閉じること。</t>
    <rPh sb="21" eb="22">
      <t>ト</t>
    </rPh>
    <phoneticPr fontId="2"/>
  </si>
  <si>
    <t>画面帳票ID:ST-D066のダイアログが表示されていること。
（前回の続き）</t>
    <rPh sb="33" eb="35">
      <t>ゼンカイ</t>
    </rPh>
    <rPh sb="36" eb="37">
      <t>ツヅ</t>
    </rPh>
    <phoneticPr fontId="2"/>
  </si>
  <si>
    <t>画面帳票ID:ST-D066のダイアログで「OK」/「閉じる」ボタンをクリックする</t>
    <phoneticPr fontId="2"/>
  </si>
  <si>
    <t>メッセージ</t>
    <phoneticPr fontId="2"/>
  </si>
  <si>
    <t xml:space="preserve">画面帳票ID:ST-M001のメッセージダイアログが表示されること
MsgID:M.T.ERR.0017が表示されること
Errorアイコンであること
</t>
    <rPh sb="53" eb="55">
      <t>ヒョウジ</t>
    </rPh>
    <phoneticPr fontId="2"/>
  </si>
  <si>
    <t>画面帳票ID:ST-M001のメッセージダイアログが表示されること
MsgID:M.T.ERR.0017が表示されること
Errorアイコンであること</t>
    <phoneticPr fontId="2"/>
  </si>
  <si>
    <t>画面帳票ID:ST-D077のダイアログが閉じ、画面帳票ID:ST-D066のダイアログが表示されること。
MsgID:M.T.ERR.0058が表示されること。
Errorアイコンであること。</t>
    <rPh sb="21" eb="22">
      <t>ト</t>
    </rPh>
    <rPh sb="45" eb="47">
      <t>ヒョウジ</t>
    </rPh>
    <rPh sb="73" eb="75">
      <t>ヒョウジ</t>
    </rPh>
    <phoneticPr fontId="2"/>
  </si>
  <si>
    <t>画面帳票ID:ST-D077のダイアログが閉じ、画面帳票ID:ST-D066のダイアログが表示されること。
MsgID:M.T.ERR.0058が表示されること。
Errorアイコンであること。</t>
    <phoneticPr fontId="2"/>
  </si>
  <si>
    <t>メッセージ</t>
    <phoneticPr fontId="2"/>
  </si>
  <si>
    <t>画面帳票ID:ST-M001のメッセージダイアログが表示されること
メッセージ内容がMsgID:M.T.ERR.0027であること
Errorアイコンであること</t>
    <rPh sb="39" eb="41">
      <t>ナイヨウ</t>
    </rPh>
    <phoneticPr fontId="2"/>
  </si>
  <si>
    <t xml:space="preserve">画面帳票ID:ST-P003のProgress Informationが閉じた後、画面帳票ID:ST-D058のダイアログが表示されること
</t>
    <phoneticPr fontId="2"/>
  </si>
  <si>
    <t>本間</t>
    <rPh sb="0" eb="2">
      <t>ホンマ</t>
    </rPh>
    <phoneticPr fontId="2"/>
  </si>
  <si>
    <t>Version:
3.0.1.Build0004-201707121445</t>
    <phoneticPr fontId="2"/>
  </si>
  <si>
    <t>TRAモデル取り込み中に製品カテゴリを固定化する
・製品カテゴリの編集権限が存在する場合
・SCMリポジトリ、SCMブラウザから更新取り込み
・更新ファイル差分なし時の確認ダイアログが表示された時点で製品カテゴリを固定した場合</t>
    <rPh sb="6" eb="7">
      <t>ト</t>
    </rPh>
    <rPh sb="8" eb="9">
      <t>コ</t>
    </rPh>
    <rPh sb="10" eb="11">
      <t>チュウ</t>
    </rPh>
    <rPh sb="12" eb="14">
      <t>セイヒン</t>
    </rPh>
    <rPh sb="19" eb="22">
      <t>コテイカ</t>
    </rPh>
    <rPh sb="64" eb="66">
      <t>コウシン</t>
    </rPh>
    <rPh sb="72" eb="74">
      <t>コウシン</t>
    </rPh>
    <rPh sb="78" eb="80">
      <t>サブン</t>
    </rPh>
    <rPh sb="82" eb="83">
      <t>ジ</t>
    </rPh>
    <rPh sb="84" eb="86">
      <t>カクニン</t>
    </rPh>
    <rPh sb="92" eb="94">
      <t>ヒョウジ</t>
    </rPh>
    <rPh sb="97" eb="99">
      <t>ジテン</t>
    </rPh>
    <rPh sb="100" eb="102">
      <t>セイヒン</t>
    </rPh>
    <rPh sb="107" eb="109">
      <t>コテイ</t>
    </rPh>
    <rPh sb="111" eb="113">
      <t>バアイ</t>
    </rPh>
    <phoneticPr fontId="2"/>
  </si>
  <si>
    <t>2017/7/21　試験項目を追加</t>
    <rPh sb="10" eb="12">
      <t>シケン</t>
    </rPh>
    <rPh sb="12" eb="14">
      <t>コウモク</t>
    </rPh>
    <rPh sb="15" eb="17">
      <t>ツイカ</t>
    </rPh>
    <phoneticPr fontId="2"/>
  </si>
  <si>
    <t>SCMリポジトリ、SCMブラウザから更新取り込みを行い、画面帳票ID:ST-M005のメッセージダイアログ(更新ファイル差分なし確認)が表示された時点で別クライアントから製品カテゴリを固定する。
その後、「Yes」ボタンをクリックし取り込み処理を続ける。</t>
    <rPh sb="18" eb="20">
      <t>コウシン</t>
    </rPh>
    <rPh sb="25" eb="26">
      <t>オコナ</t>
    </rPh>
    <rPh sb="54" eb="56">
      <t>コウシン</t>
    </rPh>
    <rPh sb="60" eb="62">
      <t>サブン</t>
    </rPh>
    <rPh sb="64" eb="66">
      <t>カクニン</t>
    </rPh>
    <phoneticPr fontId="2"/>
  </si>
  <si>
    <t>#24875</t>
    <phoneticPr fontId="2"/>
  </si>
  <si>
    <t>#24757</t>
    <phoneticPr fontId="2"/>
  </si>
  <si>
    <t>本間</t>
    <rPh sb="0" eb="2">
      <t>ホンマ</t>
    </rPh>
    <phoneticPr fontId="2"/>
  </si>
  <si>
    <t>Version:
3.0.1.Build0004-201707121445</t>
    <phoneticPr fontId="2"/>
  </si>
  <si>
    <t>画面帳票ID:ST-M001のメッセージダイアログが閉じること。</t>
    <phoneticPr fontId="2"/>
  </si>
  <si>
    <t>TEST.docx</t>
    <phoneticPr fontId="2"/>
  </si>
  <si>
    <t>Version:
3.0.1.Build0004-201707121445</t>
    <phoneticPr fontId="2"/>
  </si>
  <si>
    <t>本間</t>
    <rPh sb="0" eb="2">
      <t>ホンマ</t>
    </rPh>
    <phoneticPr fontId="2"/>
  </si>
  <si>
    <t>Version:
3.0.1.Build0004-201707121445</t>
    <phoneticPr fontId="2"/>
  </si>
  <si>
    <t>画面帳票ID:ST-M003　MsgID:M.T.QSN.0018が表示されている状態で、エクスプローラからルールファイルを削除すること。</t>
    <rPh sb="34" eb="36">
      <t>ヒョウジ</t>
    </rPh>
    <rPh sb="41" eb="43">
      <t>ジョウタイ</t>
    </rPh>
    <rPh sb="62" eb="64">
      <t>サクジョ</t>
    </rPh>
    <phoneticPr fontId="2"/>
  </si>
  <si>
    <t>TRAモデル更新取り込み中にTRAモデル登録時に使用したルールファイルを削除する
・SCMリポジトリ、SCMブラウザ、SCMチェンジヒストリから更新取り込み
・同一リビジョンを再取り込み</t>
    <rPh sb="6" eb="8">
      <t>コウシン</t>
    </rPh>
    <rPh sb="8" eb="9">
      <t>ト</t>
    </rPh>
    <rPh sb="10" eb="11">
      <t>コ</t>
    </rPh>
    <rPh sb="12" eb="13">
      <t>チュウ</t>
    </rPh>
    <rPh sb="20" eb="22">
      <t>トウロク</t>
    </rPh>
    <rPh sb="22" eb="23">
      <t>ジ</t>
    </rPh>
    <rPh sb="24" eb="26">
      <t>シヨウ</t>
    </rPh>
    <rPh sb="36" eb="38">
      <t>サクジョ</t>
    </rPh>
    <rPh sb="73" eb="75">
      <t>コウシン</t>
    </rPh>
    <rPh sb="75" eb="76">
      <t>ト</t>
    </rPh>
    <rPh sb="77" eb="78">
      <t>コ</t>
    </rPh>
    <rPh sb="81" eb="83">
      <t>ドウイツ</t>
    </rPh>
    <rPh sb="89" eb="91">
      <t>サイト</t>
    </rPh>
    <rPh sb="92" eb="93">
      <t>コ</t>
    </rPh>
    <phoneticPr fontId="2"/>
  </si>
  <si>
    <t>2017/7/11　画面遷移図修正に伴い更新
2017/7/12　画面遷移図修正に伴い更新
2017/7/24　画面遷移図修正に伴い更新</t>
    <rPh sb="10" eb="12">
      <t>ガメン</t>
    </rPh>
    <rPh sb="12" eb="14">
      <t>センイ</t>
    </rPh>
    <rPh sb="14" eb="15">
      <t>ズ</t>
    </rPh>
    <rPh sb="15" eb="17">
      <t>シュウセイ</t>
    </rPh>
    <rPh sb="18" eb="19">
      <t>トモナ</t>
    </rPh>
    <rPh sb="20" eb="22">
      <t>コウシン</t>
    </rPh>
    <rPh sb="34" eb="36">
      <t>ガメン</t>
    </rPh>
    <rPh sb="36" eb="38">
      <t>センイ</t>
    </rPh>
    <rPh sb="38" eb="39">
      <t>ズ</t>
    </rPh>
    <rPh sb="39" eb="41">
      <t>シュウセイ</t>
    </rPh>
    <rPh sb="42" eb="43">
      <t>トモナ</t>
    </rPh>
    <rPh sb="44" eb="46">
      <t>コウシン</t>
    </rPh>
    <rPh sb="58" eb="60">
      <t>ガメン</t>
    </rPh>
    <rPh sb="60" eb="62">
      <t>センイ</t>
    </rPh>
    <rPh sb="62" eb="63">
      <t>ズ</t>
    </rPh>
    <rPh sb="63" eb="65">
      <t>シュウセイ</t>
    </rPh>
    <rPh sb="66" eb="67">
      <t>トモナ</t>
    </rPh>
    <rPh sb="68" eb="70">
      <t>コウシン</t>
    </rPh>
    <phoneticPr fontId="2"/>
  </si>
  <si>
    <t>2017/7/24　画面遷移図修正に伴い追加</t>
    <rPh sb="10" eb="12">
      <t>ガメン</t>
    </rPh>
    <rPh sb="12" eb="14">
      <t>センイ</t>
    </rPh>
    <rPh sb="14" eb="15">
      <t>ズ</t>
    </rPh>
    <rPh sb="15" eb="17">
      <t>シュウセイ</t>
    </rPh>
    <rPh sb="18" eb="19">
      <t>トモナ</t>
    </rPh>
    <rPh sb="20" eb="22">
      <t>ツイカ</t>
    </rPh>
    <phoneticPr fontId="2"/>
  </si>
  <si>
    <t xml:space="preserve">TRAモデル取り込み後、再度画面帳票ID:ST-P004のProgress Informationが表示されること
　・ダイアログタイトル：Progress Information
　・ボタン：Cancelボタン(非活性)(右揃え)
</t>
    <phoneticPr fontId="2"/>
  </si>
  <si>
    <t>TRAモデル取り込み後、自動で遷移</t>
    <phoneticPr fontId="2"/>
  </si>
  <si>
    <t>SCMリポジトリ、ブラウザから「TRAモデルに取り込み」をクリックする
・現在の解析対象のファイルが存在しないこと　( TRA取り込み済みであること )
・複数の解析対象ファイルを選択すること( こちらは削除せず、SCMリポジトリ上に存在すること。TRA取り込み済みであること )</t>
    <rPh sb="23" eb="24">
      <t>ト</t>
    </rPh>
    <rPh sb="25" eb="26">
      <t>コ</t>
    </rPh>
    <rPh sb="38" eb="40">
      <t>ゲンザイ</t>
    </rPh>
    <rPh sb="41" eb="43">
      <t>カイセキ</t>
    </rPh>
    <rPh sb="43" eb="45">
      <t>タイショウ</t>
    </rPh>
    <rPh sb="51" eb="53">
      <t>ソンザイ</t>
    </rPh>
    <rPh sb="64" eb="65">
      <t>ト</t>
    </rPh>
    <rPh sb="66" eb="67">
      <t>コ</t>
    </rPh>
    <rPh sb="68" eb="69">
      <t>ズ</t>
    </rPh>
    <rPh sb="79" eb="81">
      <t>フクスウ</t>
    </rPh>
    <rPh sb="82" eb="84">
      <t>カイセキ</t>
    </rPh>
    <rPh sb="84" eb="86">
      <t>タイショウ</t>
    </rPh>
    <rPh sb="91" eb="93">
      <t>センタク</t>
    </rPh>
    <rPh sb="103" eb="105">
      <t>サクジョ</t>
    </rPh>
    <rPh sb="116" eb="117">
      <t>ジョウ</t>
    </rPh>
    <rPh sb="118" eb="120">
      <t>ソンザイ</t>
    </rPh>
    <rPh sb="128" eb="129">
      <t>ト</t>
    </rPh>
    <rPh sb="130" eb="131">
      <t>コ</t>
    </rPh>
    <rPh sb="132" eb="133">
      <t>ズ</t>
    </rPh>
    <phoneticPr fontId="2"/>
  </si>
  <si>
    <t xml:space="preserve">SCMリポジトリ、ブラウザから「TRAモデルに取り込み」をクリックする
・現在の解析対象のファイルが存在しないこと　( TRA取り込み済みであること )
・複数の解析対象ファイルを選択すること( こちらは削除せず、SCMリポジトリ上に存在すること。TRA取り込み済みであること )
</t>
    <phoneticPr fontId="2"/>
  </si>
  <si>
    <t>画面帳票ID:ST-M003のメッセージダイアログで「OK」ボタンをクリックする</t>
    <phoneticPr fontId="2"/>
  </si>
  <si>
    <t xml:space="preserve">画面帳票ID:ST-M001のダイアログが表示されること
メッセージ内容がMsgID:M.T.ERR.0040であること
Errorアイコンであること
</t>
    <phoneticPr fontId="2"/>
  </si>
  <si>
    <t>画面帳票ID:ST-M003のメッセージダイアログが閉じ、画面帳票ID:ST-M001(メッセージダイアログ)が表示されること
メッセージ内容がMsgID:M.T.ERR.0040であること
Errorアイコンであること</t>
    <phoneticPr fontId="2"/>
  </si>
  <si>
    <t>メッセージ</t>
    <phoneticPr fontId="2"/>
  </si>
  <si>
    <t>画面帳票ID:ST-M001のメッセージダイアログが表示されること
 MsgID:M.T.ERR.0040が表示されること
Errorアイコンであること</t>
    <phoneticPr fontId="2"/>
  </si>
  <si>
    <t>画面帳票ID:ST-P003のProgress Informationが閉じ、
画面帳票ID:ST-M001のメッセージダイアログが表示されること
 MsgID:M.T.ERR.0040が表示されること
Errorアイコンであること</t>
    <phoneticPr fontId="2"/>
  </si>
  <si>
    <t>2017/7/24　画面遷移図修正に伴い更新</t>
    <rPh sb="10" eb="12">
      <t>ガメン</t>
    </rPh>
    <rPh sb="12" eb="14">
      <t>センイ</t>
    </rPh>
    <rPh sb="14" eb="15">
      <t>ズ</t>
    </rPh>
    <rPh sb="15" eb="17">
      <t>シュウセイ</t>
    </rPh>
    <rPh sb="18" eb="19">
      <t>トモナ</t>
    </rPh>
    <rPh sb="20" eb="22">
      <t>コウシン</t>
    </rPh>
    <phoneticPr fontId="2"/>
  </si>
  <si>
    <t>画面帳票ID:ST-M003のメッセージダイアログが閉じ、画面帳票ID:ST-M001(メッセージダイアログ)が表示されること
　・ダイアログタイトル：ZIPCTERAS
　・ボタン：OKボタン(右揃え)、×ボタン(ダイアログ右上)</t>
    <phoneticPr fontId="2"/>
  </si>
  <si>
    <t>2017/7/5　再実施
2017/7/7　再実施
2017/7/24　再実施</t>
    <rPh sb="9" eb="12">
      <t>サイジッシ</t>
    </rPh>
    <rPh sb="22" eb="25">
      <t>サイジッシ</t>
    </rPh>
    <rPh sb="36" eb="39">
      <t>サイジッシ</t>
    </rPh>
    <phoneticPr fontId="2"/>
  </si>
  <si>
    <t>Version:
3.0.1.Build0004-201707121445</t>
    <phoneticPr fontId="2"/>
  </si>
  <si>
    <t>#24724</t>
    <phoneticPr fontId="2"/>
  </si>
  <si>
    <t>2017/7/5　再実施
2017/7/24　再実施</t>
    <rPh sb="9" eb="12">
      <t>サイジッシ</t>
    </rPh>
    <rPh sb="23" eb="26">
      <t>サイジッシ</t>
    </rPh>
    <phoneticPr fontId="2"/>
  </si>
  <si>
    <t>本間</t>
    <rPh sb="0" eb="2">
      <t>ホンマ</t>
    </rPh>
    <phoneticPr fontId="2"/>
  </si>
  <si>
    <t>Version:
3.0.1.Build0004-201707121445</t>
    <phoneticPr fontId="2"/>
  </si>
  <si>
    <t>画面帳票ID:ST-P003のProgress Informationが閉じ、
画面帳票ID:ST-M001のメッセージダイアログが表示されること
　・ダイアログタイトル：ZIPCTERAS
　・ボタン：OKボタン(右揃え)、×ボタン(ダイアログ右上)</t>
    <phoneticPr fontId="2"/>
  </si>
  <si>
    <t>本間</t>
    <rPh sb="0" eb="2">
      <t>ホンマ</t>
    </rPh>
    <phoneticPr fontId="2"/>
  </si>
  <si>
    <t>Version:
3.0.1.Build0004-201707121445</t>
    <phoneticPr fontId="2"/>
  </si>
  <si>
    <t>SCMリポジトリ、ブラウザ、チェンジヒストリ以外から更新取り込みを実施する。
・更新取り込み時、対象ファイルがSimulinkモデル以外
・ルールファイルが存在する</t>
    <rPh sb="22" eb="24">
      <t>イガイ</t>
    </rPh>
    <rPh sb="26" eb="28">
      <t>コウシン</t>
    </rPh>
    <rPh sb="28" eb="29">
      <t>ト</t>
    </rPh>
    <rPh sb="30" eb="31">
      <t>コ</t>
    </rPh>
    <rPh sb="33" eb="35">
      <t>ジッシ</t>
    </rPh>
    <rPh sb="41" eb="43">
      <t>コウシン</t>
    </rPh>
    <rPh sb="43" eb="44">
      <t>ト</t>
    </rPh>
    <rPh sb="45" eb="46">
      <t>コ</t>
    </rPh>
    <rPh sb="47" eb="48">
      <t>ジ</t>
    </rPh>
    <rPh sb="49" eb="51">
      <t>タイショウ</t>
    </rPh>
    <rPh sb="67" eb="69">
      <t>イガイ</t>
    </rPh>
    <rPh sb="79" eb="81">
      <t>ソンザイ</t>
    </rPh>
    <phoneticPr fontId="2"/>
  </si>
  <si>
    <t>SCMリポジトリ、ブラウザ、チェンジヒストリ以外からTRAモデル更新取り込みを実行する。</t>
    <rPh sb="22" eb="24">
      <t>イガイ</t>
    </rPh>
    <rPh sb="32" eb="34">
      <t>コウシン</t>
    </rPh>
    <rPh sb="34" eb="35">
      <t>ト</t>
    </rPh>
    <rPh sb="36" eb="37">
      <t>コ</t>
    </rPh>
    <rPh sb="39" eb="41">
      <t>ジッコウ</t>
    </rPh>
    <phoneticPr fontId="2"/>
  </si>
  <si>
    <t>画面帳票ID:ST-P002(Progress Information)が表示されること
　・ダイアログタイトル：Progress Information
　・ボタン：Cancelボタン(右揃え)、Detailボタン（非活性）(右揃え)</t>
    <phoneticPr fontId="2"/>
  </si>
  <si>
    <t>SCMリポジトリ、ブラウザ、チェンジヒストリ以外から更新取り込みを実施する。
・更新取り込み時、対象ファイルがSimulinkモデルで参照先の取り込み停止がない場合</t>
    <rPh sb="22" eb="24">
      <t>イガイ</t>
    </rPh>
    <rPh sb="26" eb="28">
      <t>コウシン</t>
    </rPh>
    <rPh sb="28" eb="29">
      <t>ト</t>
    </rPh>
    <rPh sb="30" eb="31">
      <t>コ</t>
    </rPh>
    <rPh sb="33" eb="35">
      <t>ジッシ</t>
    </rPh>
    <phoneticPr fontId="2"/>
  </si>
  <si>
    <t xml:space="preserve">画面帳票ID:ST-P002(Progress Information)が表示されること
　・ダイアログタイトル：Progress Information
　・ボタン：Cancelボタン(右揃え)、Detailボタン（非活性）(右揃え)
</t>
    <phoneticPr fontId="2"/>
  </si>
  <si>
    <t>Simulinkモデル以外のTRA取り込み済みファイルを用意すること
ルールファイルが存在すること</t>
    <rPh sb="17" eb="18">
      <t>ト</t>
    </rPh>
    <rPh sb="19" eb="20">
      <t>コ</t>
    </rPh>
    <rPh sb="21" eb="22">
      <t>ズ</t>
    </rPh>
    <rPh sb="28" eb="30">
      <t>ヨウイ</t>
    </rPh>
    <phoneticPr fontId="2"/>
  </si>
  <si>
    <t>SCMリポジトリ、ブラウザ、チェンジヒストリ以外から更新取り込みを実施する。
・更新取り込み時、対象ファイルがSimulinkモデルで参照先の取り込み停止がある場合</t>
    <rPh sb="41" eb="43">
      <t>コウシン</t>
    </rPh>
    <rPh sb="43" eb="44">
      <t>ト</t>
    </rPh>
    <rPh sb="45" eb="46">
      <t>コ</t>
    </rPh>
    <rPh sb="47" eb="48">
      <t>ジ</t>
    </rPh>
    <rPh sb="49" eb="51">
      <t>タイショウ</t>
    </rPh>
    <rPh sb="68" eb="70">
      <t>サンショウ</t>
    </rPh>
    <rPh sb="70" eb="71">
      <t>サキ</t>
    </rPh>
    <rPh sb="72" eb="73">
      <t>ト</t>
    </rPh>
    <rPh sb="74" eb="75">
      <t>コ</t>
    </rPh>
    <rPh sb="76" eb="78">
      <t>テイシ</t>
    </rPh>
    <rPh sb="81" eb="83">
      <t>バアイ</t>
    </rPh>
    <phoneticPr fontId="2"/>
  </si>
  <si>
    <t>画面帳票ID:ST-D046(Simulink参照先の取り込み)が表示されること。</t>
    <rPh sb="23" eb="25">
      <t>サンショウ</t>
    </rPh>
    <rPh sb="25" eb="26">
      <t>サキ</t>
    </rPh>
    <rPh sb="27" eb="28">
      <t>ト</t>
    </rPh>
    <rPh sb="29" eb="30">
      <t>コ</t>
    </rPh>
    <rPh sb="33" eb="35">
      <t>ヒョウジ</t>
    </rPh>
    <phoneticPr fontId="2"/>
  </si>
  <si>
    <t>SCMリポジトリ、ブラウザ、チェンジヒストリ以外から更新取り込みを実施する。</t>
    <phoneticPr fontId="2"/>
  </si>
  <si>
    <t>画面帳票ID:ST-D046(Simulink参照先の取り込み)が表示されること。</t>
    <phoneticPr fontId="2"/>
  </si>
  <si>
    <t xml:space="preserve">参照先の取り込み停止が発生しない、TRA取り込み済みsimulinkモデルファイルを用意すること
</t>
    <rPh sb="11" eb="13">
      <t>ハッセイ</t>
    </rPh>
    <rPh sb="20" eb="21">
      <t>ト</t>
    </rPh>
    <rPh sb="22" eb="23">
      <t>コ</t>
    </rPh>
    <rPh sb="24" eb="25">
      <t>ズ</t>
    </rPh>
    <rPh sb="42" eb="44">
      <t>ヨウイ</t>
    </rPh>
    <phoneticPr fontId="2"/>
  </si>
  <si>
    <t xml:space="preserve">参照先の取り込み停止が発生する、TRA取り込み済みsimulinkモデルファイルを用意すること
</t>
    <rPh sb="0" eb="2">
      <t>サンショウ</t>
    </rPh>
    <rPh sb="2" eb="3">
      <t>サキ</t>
    </rPh>
    <rPh sb="4" eb="5">
      <t>ト</t>
    </rPh>
    <rPh sb="6" eb="7">
      <t>コ</t>
    </rPh>
    <rPh sb="8" eb="10">
      <t>テイシ</t>
    </rPh>
    <rPh sb="11" eb="13">
      <t>ハッセイ</t>
    </rPh>
    <rPh sb="19" eb="20">
      <t>ト</t>
    </rPh>
    <rPh sb="21" eb="22">
      <t>コ</t>
    </rPh>
    <rPh sb="23" eb="24">
      <t>ズ</t>
    </rPh>
    <rPh sb="41" eb="43">
      <t>ヨウイ</t>
    </rPh>
    <phoneticPr fontId="2"/>
  </si>
  <si>
    <t>#25187</t>
    <phoneticPr fontId="2"/>
  </si>
  <si>
    <t>TEST.docx</t>
    <phoneticPr fontId="2"/>
  </si>
  <si>
    <t>model_full.mdl</t>
    <phoneticPr fontId="2"/>
  </si>
  <si>
    <t>#25188</t>
    <phoneticPr fontId="2"/>
  </si>
  <si>
    <t>#25189</t>
    <phoneticPr fontId="2"/>
  </si>
  <si>
    <t>#25190</t>
    <phoneticPr fontId="2"/>
  </si>
  <si>
    <t>画面帳票ID:ST-M001(ダイアログ) MsgID:M.T.ERR.0063が表示されること。
　・ダイアログタイトル：ZIPCTERAS
　・ボタン：OKボタン(右揃え)、×ボタン(ダイアログ右上)</t>
    <phoneticPr fontId="2"/>
  </si>
  <si>
    <t>画面帳票ID:ST-M001(ダイアログ) MsgID:M.T.ERR.0063が閉じること。</t>
    <phoneticPr fontId="2"/>
  </si>
  <si>
    <t>メッセージ</t>
    <phoneticPr fontId="2"/>
  </si>
  <si>
    <t>画面帳票ID:ST-T013が表示された状態で、
画面帳票ID:ST-M001が表示されること
MsgID:M.T.WRN.0017が表示されること
Warningアイコンであること</t>
    <rPh sb="15" eb="17">
      <t>ヒョウジ</t>
    </rPh>
    <rPh sb="20" eb="22">
      <t>ジョウタイ</t>
    </rPh>
    <rPh sb="67" eb="69">
      <t>ヒョウジ</t>
    </rPh>
    <phoneticPr fontId="2"/>
  </si>
  <si>
    <t>画面帳票ID:ST-T013が表示された状態で、
画面帳票ID:ST-M001が表示されること
MsgID:M.T.WRN.0017が表示されること
Warningアイコンであること</t>
    <rPh sb="15" eb="17">
      <t>ヒョウジ</t>
    </rPh>
    <rPh sb="20" eb="22">
      <t>ジョウタイ</t>
    </rPh>
    <phoneticPr fontId="2"/>
  </si>
  <si>
    <t>#25191</t>
    <phoneticPr fontId="2"/>
  </si>
  <si>
    <t>本間</t>
    <rPh sb="0" eb="2">
      <t>ホンマ</t>
    </rPh>
    <phoneticPr fontId="2"/>
  </si>
  <si>
    <t>画面帳票ID:ST-M003のメッセージダイアログが閉じること</t>
    <phoneticPr fontId="2"/>
  </si>
  <si>
    <t>画面帳票ID:ST-M003 MsgID:M.T.QSN.0040
のメッセージダイアログが表示されていること
・ファイルのリビジョンとTRAモデルのリビジョンが一致している場合</t>
    <phoneticPr fontId="2"/>
  </si>
  <si>
    <t>#25193</t>
    <phoneticPr fontId="2"/>
  </si>
  <si>
    <t>画面帳票ID:ST-D077のダイアログが閉じ、画面帳票ID:ST-D066のダイアログが表示されること。</t>
    <phoneticPr fontId="2"/>
  </si>
  <si>
    <t>画面帳票ID:ST-D066のダイアログが閉じること。</t>
    <phoneticPr fontId="2"/>
  </si>
  <si>
    <t>#25196</t>
    <phoneticPr fontId="2"/>
  </si>
  <si>
    <t>画面帳票ID:ST-P002(Progress Information)が表示されること
MsgID:M.T.INF.0042が表示sれること
Informationアイコンであること</t>
    <phoneticPr fontId="2"/>
  </si>
  <si>
    <t>Version:
3.0.1.Build0003-201707051730</t>
    <phoneticPr fontId="2"/>
  </si>
  <si>
    <t>本間</t>
    <rPh sb="0" eb="2">
      <t>ホンマ</t>
    </rPh>
    <phoneticPr fontId="2"/>
  </si>
  <si>
    <t>Version:
3.0.1.Build0004-201707121445</t>
    <phoneticPr fontId="2"/>
  </si>
  <si>
    <t xml:space="preserve">画面帳票ID:ST-M001のダイアログが表示されること
　・ダイアログアイコン：I.T.0001
　・ダイアログタイトル：ZIPCTERAS
　・ボタン：OKボタン(右揃え)、×ボタン(ダイアログ右上)
</t>
    <phoneticPr fontId="2"/>
  </si>
  <si>
    <t xml:space="preserve">画面帳票ID:ST-M001のメッセージダイアログが表示されること
　・ダイアログアイコン：I.T.0001
　・ダイアログタイトル：ZIPCTERAS
　・ボタン：OKボタン(右揃え)、×ボタン(ダイアログ右上)
</t>
    <rPh sb="26" eb="28">
      <t>ヒョウジ</t>
    </rPh>
    <phoneticPr fontId="2"/>
  </si>
  <si>
    <t xml:space="preserve">画面帳票ID:ST-M003のメッセージダイアログが表示されること
　・ダイアログアイコン：I.T.0001
　・ダイアログタイトルZIPCTERAS
　・ボタン：OKボタン(右揃え)、Cancelボタン(右揃え)、×ボタン(ダイアログ右上)
</t>
    <phoneticPr fontId="2"/>
  </si>
  <si>
    <t xml:space="preserve">画面帳票ID:ST-M003のメッセージダイアログが表示されること
　・ダイアログアイコン：I.T.0001
　・ダイアログタイトルZIPCTERAS
　・ボタン：OKボタン(右揃え)、Cancelボタン(右揃え)、×ボタン(ダイアログ右上)
</t>
    <phoneticPr fontId="2"/>
  </si>
  <si>
    <t xml:space="preserve">自動で画面帳票ID:ST-M004のメッセージダイアログ、画面帳票ID:ST-P002メッセージダイアログが表示されること
　・ダイアログタイトル：Progress Information
　・ボタン：Cancelボタン(右揃え)、Detailボタン（非活性）(右揃え)
</t>
    <phoneticPr fontId="2"/>
  </si>
  <si>
    <t>画面帳票ID:ST-D046(Simulink参照先の取り込み)、ST-M001(メッセージダイアログ)が表示されず、取り込み処理が継続されること。</t>
    <rPh sb="23" eb="25">
      <t>サンショウ</t>
    </rPh>
    <rPh sb="25" eb="26">
      <t>サキ</t>
    </rPh>
    <rPh sb="27" eb="28">
      <t>ト</t>
    </rPh>
    <rPh sb="29" eb="30">
      <t>コ</t>
    </rPh>
    <rPh sb="53" eb="55">
      <t>ヒョウジ</t>
    </rPh>
    <rPh sb="59" eb="60">
      <t>ト</t>
    </rPh>
    <rPh sb="61" eb="62">
      <t>コ</t>
    </rPh>
    <rPh sb="63" eb="65">
      <t>ショリ</t>
    </rPh>
    <rPh sb="66" eb="68">
      <t>ケイゾク</t>
    </rPh>
    <phoneticPr fontId="2"/>
  </si>
  <si>
    <t>画面帳票ID:ST-D046(Simulink参照先の取り込み)、ST-M001(メッセージダイアログ)が表示されず、取り込み処理が継続されること。</t>
    <phoneticPr fontId="2"/>
  </si>
  <si>
    <t>2017/7/4　画面遷移図修正に伴い追加
2017/8/21 画面遷移図修正に伴い更新</t>
    <rPh sb="9" eb="11">
      <t>ガメン</t>
    </rPh>
    <rPh sb="11" eb="13">
      <t>センイ</t>
    </rPh>
    <rPh sb="13" eb="14">
      <t>ズ</t>
    </rPh>
    <rPh sb="14" eb="16">
      <t>シュウセイ</t>
    </rPh>
    <rPh sb="17" eb="18">
      <t>トモナ</t>
    </rPh>
    <rPh sb="19" eb="21">
      <t>ツイカ</t>
    </rPh>
    <rPh sb="33" eb="35">
      <t>ガメン</t>
    </rPh>
    <rPh sb="35" eb="37">
      <t>センイ</t>
    </rPh>
    <rPh sb="37" eb="38">
      <t>ズ</t>
    </rPh>
    <rPh sb="38" eb="40">
      <t>シュウセイ</t>
    </rPh>
    <rPh sb="41" eb="42">
      <t>トモナ</t>
    </rPh>
    <rPh sb="43" eb="45">
      <t>コウシン</t>
    </rPh>
    <phoneticPr fontId="2"/>
  </si>
  <si>
    <t>2017/8/21　画面遷移図修正に伴い追加</t>
    <rPh sb="10" eb="12">
      <t>ガメン</t>
    </rPh>
    <rPh sb="12" eb="14">
      <t>センイ</t>
    </rPh>
    <rPh sb="14" eb="15">
      <t>ズ</t>
    </rPh>
    <rPh sb="15" eb="17">
      <t>シュウセイ</t>
    </rPh>
    <rPh sb="18" eb="19">
      <t>トモナ</t>
    </rPh>
    <rPh sb="20" eb="22">
      <t>ツイカ</t>
    </rPh>
    <phoneticPr fontId="2"/>
  </si>
  <si>
    <t>SCMリポジトリ、ブラウザ、チェンジヒストリ以外から更新取り込みを実施する。
・更新取り込み時、対象ファイルがSimulinkモデル以外
・ルールファイルが存在する
・他に取り込み対象が存在しない</t>
    <rPh sb="22" eb="24">
      <t>イガイ</t>
    </rPh>
    <rPh sb="26" eb="28">
      <t>コウシン</t>
    </rPh>
    <rPh sb="28" eb="29">
      <t>ト</t>
    </rPh>
    <rPh sb="30" eb="31">
      <t>コ</t>
    </rPh>
    <rPh sb="33" eb="35">
      <t>ジッシ</t>
    </rPh>
    <rPh sb="41" eb="43">
      <t>コウシン</t>
    </rPh>
    <rPh sb="43" eb="44">
      <t>ト</t>
    </rPh>
    <rPh sb="45" eb="46">
      <t>コ</t>
    </rPh>
    <rPh sb="47" eb="48">
      <t>ジ</t>
    </rPh>
    <rPh sb="49" eb="51">
      <t>タイショウ</t>
    </rPh>
    <rPh sb="67" eb="69">
      <t>イガイ</t>
    </rPh>
    <rPh sb="79" eb="81">
      <t>ソンザイ</t>
    </rPh>
    <rPh sb="85" eb="86">
      <t>ホカ</t>
    </rPh>
    <rPh sb="87" eb="88">
      <t>ト</t>
    </rPh>
    <rPh sb="89" eb="90">
      <t>コ</t>
    </rPh>
    <rPh sb="91" eb="93">
      <t>タイショウ</t>
    </rPh>
    <rPh sb="94" eb="96">
      <t>ソンザイ</t>
    </rPh>
    <phoneticPr fontId="2"/>
  </si>
  <si>
    <t>Simulinkモデル以外のTRA取り込み済みファイルを用意すること
ルールファイルが存在すること
取り込み対象ファイルが他に存在しないこと</t>
    <rPh sb="17" eb="18">
      <t>ト</t>
    </rPh>
    <rPh sb="19" eb="20">
      <t>コ</t>
    </rPh>
    <rPh sb="21" eb="22">
      <t>ズ</t>
    </rPh>
    <rPh sb="28" eb="30">
      <t>ヨウイ</t>
    </rPh>
    <rPh sb="50" eb="51">
      <t>ト</t>
    </rPh>
    <rPh sb="52" eb="53">
      <t>コ</t>
    </rPh>
    <rPh sb="54" eb="56">
      <t>タイショウ</t>
    </rPh>
    <rPh sb="61" eb="62">
      <t>ホカ</t>
    </rPh>
    <rPh sb="63" eb="65">
      <t>ソンザイ</t>
    </rPh>
    <phoneticPr fontId="2"/>
  </si>
  <si>
    <t>SCMリポジトリ、ブラウザ、チェンジヒストリ以外から更新取り込みを実施する。
・更新取り込み時、対象ファイルがSimulinkモデル
・ルールファイルが存在する
・他に取り込み対象が存在しない</t>
    <rPh sb="22" eb="24">
      <t>イガイ</t>
    </rPh>
    <rPh sb="26" eb="28">
      <t>コウシン</t>
    </rPh>
    <rPh sb="28" eb="29">
      <t>ト</t>
    </rPh>
    <rPh sb="30" eb="31">
      <t>コ</t>
    </rPh>
    <rPh sb="33" eb="35">
      <t>ジッシ</t>
    </rPh>
    <rPh sb="41" eb="43">
      <t>コウシン</t>
    </rPh>
    <rPh sb="43" eb="44">
      <t>ト</t>
    </rPh>
    <rPh sb="45" eb="46">
      <t>コ</t>
    </rPh>
    <rPh sb="47" eb="48">
      <t>ジ</t>
    </rPh>
    <rPh sb="49" eb="51">
      <t>タイショウ</t>
    </rPh>
    <rPh sb="77" eb="79">
      <t>ソンザイ</t>
    </rPh>
    <rPh sb="83" eb="84">
      <t>ホカ</t>
    </rPh>
    <rPh sb="85" eb="86">
      <t>ト</t>
    </rPh>
    <rPh sb="87" eb="88">
      <t>コ</t>
    </rPh>
    <rPh sb="89" eb="91">
      <t>タイショウ</t>
    </rPh>
    <rPh sb="92" eb="94">
      <t>ソンザイ</t>
    </rPh>
    <phoneticPr fontId="2"/>
  </si>
  <si>
    <t>画面帳票ID:ST-P002(Progress Information)が表示されないこと
取り込み処理が継続されること</t>
    <rPh sb="46" eb="47">
      <t>ト</t>
    </rPh>
    <rPh sb="48" eb="49">
      <t>コ</t>
    </rPh>
    <rPh sb="50" eb="52">
      <t>ショリ</t>
    </rPh>
    <rPh sb="53" eb="55">
      <t>ケイゾク</t>
    </rPh>
    <phoneticPr fontId="2"/>
  </si>
  <si>
    <t>SimulinkモデルのTRA取り込み済みファイルを用意すること
ルールファイルが存在すること
取り込み対象ファイルが他に存在しないこと</t>
    <rPh sb="15" eb="16">
      <t>ト</t>
    </rPh>
    <rPh sb="17" eb="18">
      <t>コ</t>
    </rPh>
    <rPh sb="19" eb="20">
      <t>ズ</t>
    </rPh>
    <rPh sb="26" eb="28">
      <t>ヨウイ</t>
    </rPh>
    <rPh sb="48" eb="49">
      <t>ト</t>
    </rPh>
    <rPh sb="50" eb="51">
      <t>コ</t>
    </rPh>
    <rPh sb="52" eb="54">
      <t>タイショウ</t>
    </rPh>
    <rPh sb="59" eb="60">
      <t>ホカ</t>
    </rPh>
    <rPh sb="61" eb="63">
      <t>ソンザイ</t>
    </rPh>
    <phoneticPr fontId="2"/>
  </si>
  <si>
    <t>画面帳票ID:ST-P002(Progress Information)が表示されないこと
取り込み処理が継続されること</t>
    <phoneticPr fontId="2"/>
  </si>
  <si>
    <t>model_full.mdl</t>
    <phoneticPr fontId="2"/>
  </si>
  <si>
    <t>Version:
3.1.0.Build0001-201708031400</t>
    <phoneticPr fontId="2"/>
  </si>
  <si>
    <t>本間</t>
    <rPh sb="0" eb="2">
      <t>ホンマ</t>
    </rPh>
    <phoneticPr fontId="2"/>
  </si>
  <si>
    <t>Version:
3.1.0.Build0001-201708031400</t>
    <phoneticPr fontId="2"/>
  </si>
  <si>
    <t>#25187</t>
    <phoneticPr fontId="2"/>
  </si>
  <si>
    <t>Version:
3.1.0.Build0001-201708031400</t>
    <phoneticPr fontId="2"/>
  </si>
  <si>
    <t>2017/7/10　再実施
#24666の改修を確認
2017/8/21 再実施
#24668の改修を確認</t>
    <rPh sb="10" eb="13">
      <t>サイジッシ</t>
    </rPh>
    <rPh sb="21" eb="23">
      <t>カイシュウ</t>
    </rPh>
    <rPh sb="24" eb="26">
      <t>カクニン</t>
    </rPh>
    <rPh sb="38" eb="41">
      <t>サイジッシ</t>
    </rPh>
    <rPh sb="49" eb="51">
      <t>カイシュウ</t>
    </rPh>
    <rPh sb="52" eb="54">
      <t>カクニン</t>
    </rPh>
    <phoneticPr fontId="2"/>
  </si>
  <si>
    <t>#24633
#24663</t>
    <phoneticPr fontId="2"/>
  </si>
  <si>
    <t xml:space="preserve">画面帳票ID:ST-T013のタイトルエリアダイアログ(登録先モデル種別の選択(パーサ、ルール、フィルタ指定))が表示されていること
解析対象ファイルが存在しない場合
</t>
    <phoneticPr fontId="2"/>
  </si>
  <si>
    <t>メッセージ</t>
    <phoneticPr fontId="2"/>
  </si>
  <si>
    <t>TEST.docx</t>
    <phoneticPr fontId="2"/>
  </si>
  <si>
    <t xml:space="preserve">画面帳票ID:ST-T013が閉じること
画面帳票ID:ST-M001が表示されること
メッセージ内容がMsgID:M.T.ERR.0049であること
　・ダイアログタイトル：ZIPCTERAS
　・ボタン：OKボタン(右揃え)、×ボタン(ダイアログ右上)
</t>
    <rPh sb="15" eb="16">
      <t>ト</t>
    </rPh>
    <phoneticPr fontId="2"/>
  </si>
  <si>
    <t>2017/8/21 試験項目を追加</t>
    <rPh sb="10" eb="12">
      <t>シケン</t>
    </rPh>
    <rPh sb="12" eb="14">
      <t>コウモク</t>
    </rPh>
    <rPh sb="15" eb="17">
      <t>ツイカ</t>
    </rPh>
    <phoneticPr fontId="2"/>
  </si>
  <si>
    <t>#26099</t>
    <phoneticPr fontId="2"/>
  </si>
  <si>
    <t>本間</t>
    <rPh sb="0" eb="2">
      <t>ホンマ</t>
    </rPh>
    <phoneticPr fontId="2"/>
  </si>
  <si>
    <t>2017/8/21 再実施
#24663の改修を確認</t>
    <rPh sb="10" eb="13">
      <t>サイジッシ</t>
    </rPh>
    <rPh sb="21" eb="23">
      <t>カイシュウ</t>
    </rPh>
    <rPh sb="24" eb="26">
      <t>カクニン</t>
    </rPh>
    <phoneticPr fontId="2"/>
  </si>
  <si>
    <t xml:space="preserve">画面帳票ID:ST-T013が閉じること
画面帳票ID:ST-M001が表示されること
メッセージ内容がMsgID:M.T.ERR.0049であること
Errorアイコンであること
</t>
    <rPh sb="15" eb="16">
      <t>ト</t>
    </rPh>
    <phoneticPr fontId="2"/>
  </si>
  <si>
    <t>2017/8/21 再実施</t>
    <rPh sb="10" eb="13">
      <t>サイジッシ</t>
    </rPh>
    <phoneticPr fontId="2"/>
  </si>
  <si>
    <t xml:space="preserve">TRAモデル取り込み後、再度画面帳票ID:ST-P004のProgress Informationが表示されること
　・ダイアログタイトル：Progress Information
　・ボタン：Cancelボタン(非活性)(右揃え)
</t>
    <phoneticPr fontId="2"/>
  </si>
  <si>
    <t>Version:
3.1.0.Build0001-201708031400</t>
    <phoneticPr fontId="2"/>
  </si>
  <si>
    <t>2017/8/21 再実施</t>
    <rPh sb="10" eb="13">
      <t>サイジッシ</t>
    </rPh>
    <phoneticPr fontId="2"/>
  </si>
  <si>
    <t>#24659
#26107</t>
    <phoneticPr fontId="2"/>
  </si>
  <si>
    <t>2017/8/21 再実施
#24659の改修を確認</t>
    <rPh sb="10" eb="13">
      <t>サイジッシ</t>
    </rPh>
    <rPh sb="21" eb="23">
      <t>カイシュウ</t>
    </rPh>
    <rPh sb="24" eb="26">
      <t>カクニン</t>
    </rPh>
    <phoneticPr fontId="2"/>
  </si>
  <si>
    <t>2017/8/22 再実施
バグの再現を確認できなかったためOKに変更</t>
    <rPh sb="10" eb="13">
      <t>サイジッシ</t>
    </rPh>
    <rPh sb="17" eb="19">
      <t>サイゲン</t>
    </rPh>
    <rPh sb="20" eb="22">
      <t>カクニン</t>
    </rPh>
    <rPh sb="33" eb="35">
      <t>ヘンコウ</t>
    </rPh>
    <phoneticPr fontId="2"/>
  </si>
  <si>
    <t>Version:
3.1.0.Build0001-201708031400</t>
    <phoneticPr fontId="2"/>
  </si>
  <si>
    <t>#26110</t>
    <phoneticPr fontId="2"/>
  </si>
  <si>
    <t>#24652
#24757
#24869</t>
    <phoneticPr fontId="2"/>
  </si>
  <si>
    <t>画面帳票ID:ST-M001(メッセージダイアログ) MsgID:M.T.ERR.0040が閉じること。</t>
    <phoneticPr fontId="2"/>
  </si>
  <si>
    <t>2017/8/22　再実施</t>
    <rPh sb="10" eb="13">
      <t>サイジッシ</t>
    </rPh>
    <phoneticPr fontId="2"/>
  </si>
  <si>
    <t>Version:
3.1.0.Build0001-201708031400</t>
    <phoneticPr fontId="2"/>
  </si>
  <si>
    <t>2017/8/22 再実施
#24632の改修を確認</t>
    <rPh sb="10" eb="13">
      <t>サイジッシ</t>
    </rPh>
    <rPh sb="21" eb="23">
      <t>カイシュウ</t>
    </rPh>
    <rPh sb="24" eb="26">
      <t>カクニン</t>
    </rPh>
    <phoneticPr fontId="2"/>
  </si>
  <si>
    <t>画面帳票ID:ST-M001のメッセージダイアログが表示されること
メッセージ内容がMsgID:M.T.ERR.0027であること
Errorアイコンであること</t>
    <phoneticPr fontId="2"/>
  </si>
  <si>
    <t>Version:
3.1.0.Build0001-201708031400</t>
    <phoneticPr fontId="2"/>
  </si>
  <si>
    <t>2017/7/5　再実施
2017/7/10　再実施
2017/8/23　再実施</t>
    <rPh sb="9" eb="12">
      <t>サイジッシ</t>
    </rPh>
    <rPh sb="23" eb="26">
      <t>サイジッシ</t>
    </rPh>
    <rPh sb="37" eb="40">
      <t>サイジッシ</t>
    </rPh>
    <phoneticPr fontId="2"/>
  </si>
  <si>
    <t>#23103
#24639
#26125</t>
    <phoneticPr fontId="2"/>
  </si>
  <si>
    <t>Version:
3.1.0.Build0001-201708031400</t>
    <phoneticPr fontId="2"/>
  </si>
  <si>
    <t>2017/7/11　再実施
2017/8/25　再実施</t>
    <rPh sb="10" eb="13">
      <t>サイジッシ</t>
    </rPh>
    <rPh sb="24" eb="27">
      <t>サイジッシ</t>
    </rPh>
    <phoneticPr fontId="2"/>
  </si>
  <si>
    <t>2017/8/25　再実施</t>
    <rPh sb="10" eb="13">
      <t>サイジッシ</t>
    </rPh>
    <phoneticPr fontId="2"/>
  </si>
  <si>
    <t>2017/8/25　画面遷移図修正に伴い追加</t>
    <rPh sb="10" eb="12">
      <t>ガメン</t>
    </rPh>
    <rPh sb="12" eb="14">
      <t>センイ</t>
    </rPh>
    <rPh sb="14" eb="15">
      <t>ズ</t>
    </rPh>
    <rPh sb="15" eb="17">
      <t>シュウセイ</t>
    </rPh>
    <rPh sb="18" eb="19">
      <t>トモナ</t>
    </rPh>
    <rPh sb="20" eb="22">
      <t>ツイカ</t>
    </rPh>
    <phoneticPr fontId="2"/>
  </si>
  <si>
    <t xml:space="preserve">SCMリポジトリ、SCMブラウザ以外から「TRAモデルに取り込み」をクリックする
　※SCM反映のファイル
</t>
    <rPh sb="16" eb="18">
      <t>イガイ</t>
    </rPh>
    <rPh sb="46" eb="48">
      <t>ハンエイ</t>
    </rPh>
    <phoneticPr fontId="2"/>
  </si>
  <si>
    <t xml:space="preserve">SCMリポジトリ、SCMブラウザ以外から「TRAモデルに取り込み」をクリックする
</t>
    <rPh sb="16" eb="18">
      <t>イガイ</t>
    </rPh>
    <phoneticPr fontId="2"/>
  </si>
  <si>
    <t xml:space="preserve">TRAモデル登録済みの最新のワークコピーを用意すること
</t>
    <rPh sb="6" eb="8">
      <t>トウロク</t>
    </rPh>
    <rPh sb="8" eb="9">
      <t>ズ</t>
    </rPh>
    <rPh sb="11" eb="13">
      <t>サイシン</t>
    </rPh>
    <rPh sb="21" eb="23">
      <t>ヨウイ</t>
    </rPh>
    <phoneticPr fontId="2"/>
  </si>
  <si>
    <t>2017/7/11　画面遷移図修正に伴い更新
2017/8/25　画面遷移図修正に伴い更新</t>
    <rPh sb="10" eb="12">
      <t>ガメン</t>
    </rPh>
    <rPh sb="12" eb="14">
      <t>センイ</t>
    </rPh>
    <rPh sb="14" eb="15">
      <t>ズ</t>
    </rPh>
    <rPh sb="15" eb="17">
      <t>シュウセイ</t>
    </rPh>
    <rPh sb="18" eb="19">
      <t>トモナ</t>
    </rPh>
    <rPh sb="20" eb="22">
      <t>コウシン</t>
    </rPh>
    <rPh sb="34" eb="36">
      <t>ガメン</t>
    </rPh>
    <rPh sb="36" eb="38">
      <t>センイ</t>
    </rPh>
    <rPh sb="38" eb="39">
      <t>ズ</t>
    </rPh>
    <rPh sb="39" eb="41">
      <t>シュウセイ</t>
    </rPh>
    <rPh sb="42" eb="43">
      <t>トモナ</t>
    </rPh>
    <rPh sb="44" eb="46">
      <t>コウシン</t>
    </rPh>
    <phoneticPr fontId="2"/>
  </si>
  <si>
    <t>画面帳票ID:ST-M003が閉じ、
画面帳票ID:ST-P003　MsgID:M.T.INF.0025が表示されること
　・ダイアログタイトル：Progress Information
　・ボタン：Cancelボタン（非活性）(右揃え)、Detailボタン（非活性）(右揃え)</t>
    <phoneticPr fontId="2"/>
  </si>
  <si>
    <t>画面帳票ID:ST-M003が閉じ、
画面帳票ID:ST-P003　MsgID:M.T.INF.0025が表示されること
　・ダイアログタイトル：Progress Information
　・ボタン：Cancelボタン（非活性）(右揃え)、Detailボタン（非活性）(右揃え)</t>
    <rPh sb="15" eb="16">
      <t>ト</t>
    </rPh>
    <phoneticPr fontId="2"/>
  </si>
  <si>
    <t>2017/7/11　画面遷移図修正に伴い追加
2017/8/25　画面遷移図修正に伴い更新</t>
    <rPh sb="10" eb="12">
      <t>ガメン</t>
    </rPh>
    <rPh sb="12" eb="14">
      <t>センイ</t>
    </rPh>
    <rPh sb="14" eb="15">
      <t>ズ</t>
    </rPh>
    <rPh sb="15" eb="17">
      <t>シュウセイ</t>
    </rPh>
    <rPh sb="18" eb="19">
      <t>トモナ</t>
    </rPh>
    <rPh sb="20" eb="22">
      <t>ツイカ</t>
    </rPh>
    <rPh sb="34" eb="36">
      <t>ガメン</t>
    </rPh>
    <rPh sb="36" eb="38">
      <t>センイ</t>
    </rPh>
    <rPh sb="38" eb="39">
      <t>ズ</t>
    </rPh>
    <rPh sb="39" eb="41">
      <t>シュウセイ</t>
    </rPh>
    <rPh sb="42" eb="43">
      <t>トモナ</t>
    </rPh>
    <rPh sb="44" eb="46">
      <t>コウシン</t>
    </rPh>
    <phoneticPr fontId="2"/>
  </si>
  <si>
    <t>メッセージ</t>
    <phoneticPr fontId="2"/>
  </si>
  <si>
    <t>画面帳票ID:ST-M003が閉じ、
画面帳票ID:ST-P003　MsgID:M.T.INF.0025が表示されること
メッセージ内容がMsgID:M.T.INF.0025であること
Informationアイコンであること</t>
    <phoneticPr fontId="2"/>
  </si>
  <si>
    <t>画面帳票ID:ST-M003のメッセージダイアログが閉じ、画面帳票ID:ST-P003　MsgID:M.T.INF.0025が表示されること
　・ダイアログタイトル：Progress Information
　・ボタン：Cancelボタン（非活性）(右揃え)、Detailボタン（非活性）(右揃え)</t>
    <rPh sb="26" eb="27">
      <t>ト</t>
    </rPh>
    <phoneticPr fontId="2"/>
  </si>
  <si>
    <t>画面帳票ID:ST-M003のメッセージダイアログが閉じ、画面帳票ID:ST-P003　MsgID:M.T.INF.0025が表示されること
　・ダイアログタイトル：Progress Information
　・ボタン：Cancelボタン（非活性）(右揃え)、Detailボタン（非活性）(右揃え)</t>
    <phoneticPr fontId="2"/>
  </si>
  <si>
    <t>画面帳票ID:ST-P003(Progress Information)が表示されること
　・ダイアログタイトル：Progress Information
　・ボタン：Cancelボタン（非活性）(右揃え)、Detailボタン（非活性）(右揃え)</t>
    <phoneticPr fontId="2"/>
  </si>
  <si>
    <t>2017/7/4　画面遷移図修正に伴い追加
2017/8/25　画面遷移図修正に伴い更新</t>
    <rPh sb="9" eb="11">
      <t>ガメン</t>
    </rPh>
    <rPh sb="11" eb="13">
      <t>センイ</t>
    </rPh>
    <rPh sb="13" eb="14">
      <t>ズ</t>
    </rPh>
    <rPh sb="14" eb="16">
      <t>シュウセイ</t>
    </rPh>
    <rPh sb="17" eb="18">
      <t>トモナ</t>
    </rPh>
    <rPh sb="19" eb="21">
      <t>ツイカ</t>
    </rPh>
    <rPh sb="33" eb="35">
      <t>ガメン</t>
    </rPh>
    <rPh sb="35" eb="37">
      <t>センイ</t>
    </rPh>
    <rPh sb="37" eb="38">
      <t>ズ</t>
    </rPh>
    <rPh sb="38" eb="40">
      <t>シュウセイ</t>
    </rPh>
    <rPh sb="41" eb="42">
      <t>トモナ</t>
    </rPh>
    <rPh sb="43" eb="45">
      <t>コウシン</t>
    </rPh>
    <phoneticPr fontId="2"/>
  </si>
  <si>
    <t>画面帳票ID:ST-M003のメッセージダイアログが閉じ、画面帳票ID:ST-P003　MsgID:M.T.INF.0025が表示されること
メッセージ内容がMsgID:M.T.INF.0025であること
Informationアイコンであること</t>
    <rPh sb="26" eb="27">
      <t>ト</t>
    </rPh>
    <phoneticPr fontId="2"/>
  </si>
  <si>
    <t>画面帳票ID:ST-M003のメッセージダイアログが閉じ、画面帳票ID:ST-P003　MsgID:M.T.INF.0025が表示されること
メッセージ内容がMsgID:M.T.INF.0025であること
Informationアイコンであること</t>
    <phoneticPr fontId="2"/>
  </si>
  <si>
    <t>画面帳票ID:ST-P003(Progress Information)が表示されること
メッセージ内容がMsgID:M.T.INF.0025であること
Informationアイコンであること</t>
    <phoneticPr fontId="2"/>
  </si>
  <si>
    <t>画面帳票ID:ST-P003(Progress Information)が閉じ、画面帳票ID:ST-T012(TRAモデル取り込み(取り込み先指定))が表示されること</t>
    <rPh sb="37" eb="38">
      <t>ト</t>
    </rPh>
    <rPh sb="40" eb="42">
      <t>ガメン</t>
    </rPh>
    <rPh sb="42" eb="44">
      <t>チョウヒョウ</t>
    </rPh>
    <rPh sb="61" eb="62">
      <t>ト</t>
    </rPh>
    <rPh sb="63" eb="64">
      <t>コ</t>
    </rPh>
    <rPh sb="66" eb="67">
      <t>ト</t>
    </rPh>
    <rPh sb="68" eb="69">
      <t>コ</t>
    </rPh>
    <rPh sb="70" eb="71">
      <t>サキ</t>
    </rPh>
    <rPh sb="71" eb="73">
      <t>シテイ</t>
    </rPh>
    <rPh sb="76" eb="78">
      <t>ヒョウジ</t>
    </rPh>
    <phoneticPr fontId="2"/>
  </si>
  <si>
    <t>TRAモデルの取り込みを実行し、
画面帳票ID:ST-D045(TRAモデル取り込み対象のTRAモデル設定)で「新規TRAモデルに取り込み」を押下する</t>
    <phoneticPr fontId="2"/>
  </si>
  <si>
    <t>画面帳票ID:ST-M003のメッセージダイアログにて「OK」/「閉じる」/「キャンセル」ボタンをクリックする
・他に取り込み対象が存在しない場合</t>
    <rPh sb="57" eb="58">
      <t>ホカ</t>
    </rPh>
    <rPh sb="59" eb="60">
      <t>ト</t>
    </rPh>
    <rPh sb="61" eb="62">
      <t>コ</t>
    </rPh>
    <rPh sb="63" eb="65">
      <t>タイショウ</t>
    </rPh>
    <rPh sb="66" eb="68">
      <t>ソンザイ</t>
    </rPh>
    <rPh sb="71" eb="73">
      <t>バアイ</t>
    </rPh>
    <phoneticPr fontId="2"/>
  </si>
  <si>
    <t>画面帳票ID:ST-M003のメッセージダイアログが閉じ、画面帳票ID:ST-P002 MsgID:M.T.INF.0042が表示されること
　・ダイアログタイトル：Progress Information
　・ボタン：Cancelボタン(右揃え)、Detailボタン（非活性）(右揃え)</t>
    <rPh sb="26" eb="27">
      <t>ト</t>
    </rPh>
    <rPh sb="63" eb="65">
      <t>ヒョウジ</t>
    </rPh>
    <phoneticPr fontId="2"/>
  </si>
  <si>
    <t>画面帳票ID:ST-M003のメッセージダイアログが表示されていること
・他に取り込み対象が存在しない場合</t>
    <phoneticPr fontId="2"/>
  </si>
  <si>
    <t>画面帳票ID:ST-M003のメッセージダイアログが閉じ、画面帳票ID:ST-P002 MsgID:M.T.INF.0042が表示されること
　・ダイアログタイトル：Progress Information
　・ボタン：Cancelボタン(右揃え)、Detailボタン（非活性）(右揃え)</t>
    <phoneticPr fontId="2"/>
  </si>
  <si>
    <t>画面帳票ID:ST-D046(Simulink参照先の取り込み)で「OK」/「閉じる」ボタンをクリックする</t>
    <rPh sb="39" eb="40">
      <t>ト</t>
    </rPh>
    <phoneticPr fontId="2"/>
  </si>
  <si>
    <t>画面帳票ID:ST-D046(Simulink参照先の取り込み)が表示されていること</t>
    <rPh sb="33" eb="35">
      <t>ヒョウジ</t>
    </rPh>
    <phoneticPr fontId="2"/>
  </si>
  <si>
    <t>画面帳票ID:ST-D046(Simulink参照先の取り込み)が閉じること</t>
    <rPh sb="23" eb="25">
      <t>サンショウ</t>
    </rPh>
    <rPh sb="25" eb="26">
      <t>サキ</t>
    </rPh>
    <rPh sb="27" eb="28">
      <t>ト</t>
    </rPh>
    <rPh sb="29" eb="30">
      <t>コ</t>
    </rPh>
    <rPh sb="33" eb="34">
      <t>ト</t>
    </rPh>
    <phoneticPr fontId="2"/>
  </si>
  <si>
    <t>ボタンをクリック</t>
    <phoneticPr fontId="2"/>
  </si>
  <si>
    <t>画面帳票ID:ST-D046(Simulink参照先の取り込み)で「OK」/「閉じる」ボタンをクリックする</t>
    <phoneticPr fontId="2"/>
  </si>
  <si>
    <t>画面帳票ID:ST-D046(Simulink参照先の取り込み)が閉じること</t>
    <phoneticPr fontId="2"/>
  </si>
  <si>
    <t>Version:
3.1.0.Build0001-201708031400</t>
    <phoneticPr fontId="2"/>
  </si>
  <si>
    <t>2017/8/25　再実施</t>
    <rPh sb="10" eb="13">
      <t>サイジッシ</t>
    </rPh>
    <phoneticPr fontId="2"/>
  </si>
  <si>
    <t>本間</t>
    <rPh sb="0" eb="2">
      <t>ホンマ</t>
    </rPh>
    <phoneticPr fontId="2"/>
  </si>
  <si>
    <t>Version:
3.1.0.Build0001-201708031400</t>
    <phoneticPr fontId="2"/>
  </si>
  <si>
    <t xml:space="preserve">画面帳票ID:ST-P003(Progress Information)が閉じ、画面帳票ID:ST-M003のメッセージダイアログが表示されること
　・ダイアログアイコン：I.T.0001
　・ダイアログタイトルZIPCTERAS
　・ボタン：OKボタン(右揃え)、Cancelボタン(右揃え)、×ボタン(ダイアログ右上)
</t>
    <rPh sb="37" eb="38">
      <t>ト</t>
    </rPh>
    <phoneticPr fontId="2"/>
  </si>
  <si>
    <t xml:space="preserve">画面帳票ID:ST-P003(Progress Information)が閉じ、
画面帳票ID:ST-M003のメッセージダイアログが表示されること
　・ダイアログアイコン：I.T.0001
　・ダイアログタイトルZIPCTERAS
　・ボタン：OKボタン(右揃え)、Cancelボタン(右揃え)、×ボタン(ダイアログ右上)
</t>
    <phoneticPr fontId="2"/>
  </si>
  <si>
    <t xml:space="preserve">SCMリポジトリ、SCMブラウザ以外からTRAモデルに取り込みを実施する
</t>
    <phoneticPr fontId="2"/>
  </si>
  <si>
    <t>#25192
#26203</t>
    <phoneticPr fontId="2"/>
  </si>
  <si>
    <t>2017/8/28　再実施</t>
    <rPh sb="10" eb="13">
      <t>サイジッシ</t>
    </rPh>
    <phoneticPr fontId="2"/>
  </si>
  <si>
    <t>Version:
3.1.0.Build0001-201708031400</t>
    <phoneticPr fontId="2"/>
  </si>
  <si>
    <t>本間</t>
    <rPh sb="0" eb="2">
      <t>ホンマ</t>
    </rPh>
    <phoneticPr fontId="2"/>
  </si>
  <si>
    <t>Version:
3.1.0.Build0001-201708031400</t>
    <phoneticPr fontId="2"/>
  </si>
  <si>
    <t xml:space="preserve">画面帳票ID:ST-P003のProgress Information表示されること
　・ダイアログタイトル：Progress Information
　・ボタン：Cancelボタン(非活性)(右揃え) , Detailsボタン(非活性)(右揃え)
</t>
    <phoneticPr fontId="2"/>
  </si>
  <si>
    <t xml:space="preserve">画面帳票ID:ST-P003のProgress Informationが表示されること
　・ダイアログタイトル：Progress Information
　・ボタン：Cancelボタン(非活性)(右揃え) , Detailsボタン(非活性)(右揃え)
</t>
    <phoneticPr fontId="2"/>
  </si>
  <si>
    <t>Version:
3.1.0.Build0001-201708031400</t>
    <phoneticPr fontId="2"/>
  </si>
  <si>
    <t>Version:
3.1.0.Build0001-201708031400</t>
    <phoneticPr fontId="2"/>
  </si>
  <si>
    <t>2017/9/14　再実施</t>
    <rPh sb="10" eb="13">
      <t>サイジッシ</t>
    </rPh>
    <phoneticPr fontId="2"/>
  </si>
  <si>
    <t>画面遷移</t>
    <phoneticPr fontId="2"/>
  </si>
  <si>
    <t>確認種別</t>
    <phoneticPr fontId="4"/>
  </si>
  <si>
    <t xml:space="preserve">FT11-01-001
</t>
    <phoneticPr fontId="2"/>
  </si>
  <si>
    <t xml:space="preserve">FT11-01-002
</t>
    <phoneticPr fontId="2"/>
  </si>
  <si>
    <t xml:space="preserve">FT11-01-003
</t>
    <phoneticPr fontId="2"/>
  </si>
  <si>
    <t xml:space="preserve">FT11-01-004
</t>
    <phoneticPr fontId="2"/>
  </si>
  <si>
    <t xml:space="preserve">FT11-01-005
</t>
    <phoneticPr fontId="2"/>
  </si>
  <si>
    <t xml:space="preserve">FT11-01-006
</t>
    <phoneticPr fontId="2"/>
  </si>
  <si>
    <t xml:space="preserve">FT11-01-007
</t>
    <phoneticPr fontId="2"/>
  </si>
  <si>
    <t xml:space="preserve">FT11-01-008
</t>
    <phoneticPr fontId="2"/>
  </si>
  <si>
    <t xml:space="preserve">FT11-01-009
</t>
    <phoneticPr fontId="2"/>
  </si>
  <si>
    <t xml:space="preserve">FT11-01-011
</t>
    <phoneticPr fontId="2"/>
  </si>
  <si>
    <t xml:space="preserve">FT11-01-012
</t>
    <phoneticPr fontId="2"/>
  </si>
  <si>
    <t xml:space="preserve">FT11-01-013
</t>
    <phoneticPr fontId="2"/>
  </si>
  <si>
    <t xml:space="preserve">FT11-01-014
</t>
    <phoneticPr fontId="2"/>
  </si>
  <si>
    <t xml:space="preserve">FT11-01-015
</t>
    <phoneticPr fontId="2"/>
  </si>
  <si>
    <t xml:space="preserve">FT11-01-017
</t>
    <phoneticPr fontId="2"/>
  </si>
  <si>
    <t xml:space="preserve">FT11-01-018
</t>
    <phoneticPr fontId="2"/>
  </si>
  <si>
    <t xml:space="preserve">FT11-01-020
</t>
    <phoneticPr fontId="2"/>
  </si>
  <si>
    <t xml:space="preserve">FT11-01-021
</t>
    <phoneticPr fontId="2"/>
  </si>
  <si>
    <t xml:space="preserve">FT11-01-022
</t>
    <phoneticPr fontId="2"/>
  </si>
  <si>
    <t xml:space="preserve">FT11-01-024
</t>
    <phoneticPr fontId="2"/>
  </si>
  <si>
    <t xml:space="preserve">FT11-01-025
</t>
    <phoneticPr fontId="2"/>
  </si>
  <si>
    <t xml:space="preserve">FT11-01-026
</t>
    <phoneticPr fontId="2"/>
  </si>
  <si>
    <t xml:space="preserve">FT11-01-027
</t>
    <phoneticPr fontId="2"/>
  </si>
  <si>
    <t xml:space="preserve">FT11-01-028
</t>
    <phoneticPr fontId="2"/>
  </si>
  <si>
    <t xml:space="preserve">FT11-01-029
</t>
    <phoneticPr fontId="2"/>
  </si>
  <si>
    <t xml:space="preserve">FT11-01-030
</t>
    <phoneticPr fontId="2"/>
  </si>
  <si>
    <t xml:space="preserve">FT11-01-031
</t>
    <phoneticPr fontId="2"/>
  </si>
  <si>
    <t xml:space="preserve">FT11-01-032
</t>
    <phoneticPr fontId="2"/>
  </si>
  <si>
    <t xml:space="preserve">FT11-01-033
</t>
    <phoneticPr fontId="2"/>
  </si>
  <si>
    <t xml:space="preserve">FT11-01-034
</t>
    <phoneticPr fontId="2"/>
  </si>
  <si>
    <t xml:space="preserve">FT11-01-035
</t>
    <phoneticPr fontId="2"/>
  </si>
  <si>
    <t xml:space="preserve">FT11-01-040
</t>
    <phoneticPr fontId="2"/>
  </si>
  <si>
    <t xml:space="preserve">FT11-01-042
</t>
    <phoneticPr fontId="2"/>
  </si>
  <si>
    <t xml:space="preserve">FT11-01-043
</t>
    <phoneticPr fontId="2"/>
  </si>
  <si>
    <t xml:space="preserve">FT11-01-044
</t>
    <phoneticPr fontId="2"/>
  </si>
  <si>
    <t xml:space="preserve">FT11-01-045
</t>
    <phoneticPr fontId="2"/>
  </si>
  <si>
    <t xml:space="preserve">FT11-01-047
</t>
    <phoneticPr fontId="2"/>
  </si>
  <si>
    <t xml:space="preserve">FT11-01-048
</t>
    <phoneticPr fontId="2"/>
  </si>
  <si>
    <t xml:space="preserve">FT11-01-049
</t>
    <phoneticPr fontId="2"/>
  </si>
  <si>
    <t xml:space="preserve">HG.FT11-01-001
</t>
    <phoneticPr fontId="2"/>
  </si>
  <si>
    <t xml:space="preserve">HG.FT11-01-002
</t>
    <phoneticPr fontId="2"/>
  </si>
  <si>
    <t>HG.FT11-01-003</t>
    <phoneticPr fontId="2"/>
  </si>
  <si>
    <t xml:space="preserve">M.T.INF.0025
</t>
    <phoneticPr fontId="2"/>
  </si>
  <si>
    <t xml:space="preserve">M.T.INF.0042
</t>
    <phoneticPr fontId="2"/>
  </si>
  <si>
    <t xml:space="preserve">M.T.INF.0043
</t>
    <phoneticPr fontId="2"/>
  </si>
  <si>
    <t xml:space="preserve">M.T.INF.0044
</t>
    <phoneticPr fontId="2"/>
  </si>
  <si>
    <t xml:space="preserve">M.T.INF.0046
</t>
    <phoneticPr fontId="2"/>
  </si>
  <si>
    <t xml:space="preserve">M.T.INF.0050
</t>
    <phoneticPr fontId="2"/>
  </si>
  <si>
    <t xml:space="preserve">M.T.INF.0062
</t>
    <phoneticPr fontId="2"/>
  </si>
  <si>
    <t>M.T.INF.0066</t>
    <phoneticPr fontId="2"/>
  </si>
  <si>
    <t>M.T.INF.0073</t>
    <phoneticPr fontId="2"/>
  </si>
  <si>
    <t xml:space="preserve">M.T.QSN.0017
</t>
    <phoneticPr fontId="2"/>
  </si>
  <si>
    <t>M.T.QSN.0018</t>
    <phoneticPr fontId="2"/>
  </si>
  <si>
    <t xml:space="preserve">M.T.INF.0069
</t>
    <phoneticPr fontId="2"/>
  </si>
  <si>
    <t xml:space="preserve">M.T.ERR.0027
</t>
    <phoneticPr fontId="2"/>
  </si>
  <si>
    <t xml:space="preserve">FT11-01-038
</t>
    <phoneticPr fontId="2"/>
  </si>
  <si>
    <t xml:space="preserve">FT11-01-046
</t>
    <phoneticPr fontId="2"/>
  </si>
  <si>
    <t xml:space="preserve">FT11-01-039
</t>
    <phoneticPr fontId="2"/>
  </si>
  <si>
    <t>FT11-01-065</t>
    <phoneticPr fontId="2"/>
  </si>
  <si>
    <t>FT11-01-041</t>
    <phoneticPr fontId="2"/>
  </si>
  <si>
    <t>FT11-01-066</t>
    <phoneticPr fontId="2"/>
  </si>
  <si>
    <t>FT11-01-016</t>
    <phoneticPr fontId="2"/>
  </si>
  <si>
    <t>FT11-01-019</t>
    <phoneticPr fontId="2"/>
  </si>
  <si>
    <t>FT11-01-055</t>
    <phoneticPr fontId="2"/>
  </si>
  <si>
    <t>FT11-01-036</t>
    <phoneticPr fontId="2"/>
  </si>
  <si>
    <t>FT11-01-053</t>
    <phoneticPr fontId="2"/>
  </si>
  <si>
    <t>FT11-01-054</t>
    <phoneticPr fontId="2"/>
  </si>
  <si>
    <t xml:space="preserve">FT11-01-050
</t>
    <phoneticPr fontId="2"/>
  </si>
  <si>
    <t>FT11-01-067</t>
    <phoneticPr fontId="2"/>
  </si>
  <si>
    <t>FT11-01-063</t>
    <phoneticPr fontId="2"/>
  </si>
  <si>
    <t>FT11-01-064</t>
    <phoneticPr fontId="2"/>
  </si>
  <si>
    <t xml:space="preserve">FT11-01-023
</t>
    <phoneticPr fontId="2"/>
  </si>
  <si>
    <t>FT11-01-062</t>
    <phoneticPr fontId="2"/>
  </si>
  <si>
    <t>FT11-01-052</t>
    <phoneticPr fontId="2"/>
  </si>
  <si>
    <t>FT11-01-037</t>
    <phoneticPr fontId="2"/>
  </si>
  <si>
    <t>FT11-01-057</t>
    <phoneticPr fontId="2"/>
  </si>
  <si>
    <t>FT11-01-056</t>
    <phoneticPr fontId="2"/>
  </si>
  <si>
    <t>FT11-01-058</t>
    <phoneticPr fontId="2"/>
  </si>
  <si>
    <t>FT11-01-059</t>
    <phoneticPr fontId="2"/>
  </si>
  <si>
    <t>FT11-01-060</t>
    <phoneticPr fontId="2"/>
  </si>
  <si>
    <t>FT11-01-061</t>
    <phoneticPr fontId="2"/>
  </si>
  <si>
    <t xml:space="preserve">M.T.QSN.0018
</t>
    <phoneticPr fontId="2"/>
  </si>
  <si>
    <t>M.T.ERR.0046</t>
    <phoneticPr fontId="2"/>
  </si>
  <si>
    <t>M.T.QSN.0007</t>
    <phoneticPr fontId="2"/>
  </si>
  <si>
    <t>M.T.INF.0041</t>
    <phoneticPr fontId="2"/>
  </si>
  <si>
    <t>M.T.QSN.0024</t>
    <phoneticPr fontId="2"/>
  </si>
  <si>
    <t>M.T.ERR.0018</t>
    <phoneticPr fontId="2"/>
  </si>
  <si>
    <t>M.T.ERR.0039</t>
    <phoneticPr fontId="2"/>
  </si>
  <si>
    <t xml:space="preserve">M.T.ERR.0040
</t>
    <phoneticPr fontId="2"/>
  </si>
  <si>
    <t>M.T.ERR.0060</t>
    <phoneticPr fontId="2"/>
  </si>
  <si>
    <t>FT11-01-068</t>
    <phoneticPr fontId="2"/>
  </si>
  <si>
    <t xml:space="preserve">FT11-01-069
</t>
    <phoneticPr fontId="2"/>
  </si>
  <si>
    <t xml:space="preserve">FT11-01-070
</t>
    <phoneticPr fontId="2"/>
  </si>
  <si>
    <t xml:space="preserve">FT11-01-071
</t>
    <phoneticPr fontId="2"/>
  </si>
  <si>
    <t xml:space="preserve">FT11-01-072
</t>
    <phoneticPr fontId="2"/>
  </si>
  <si>
    <t xml:space="preserve">FT11-01-073
</t>
    <phoneticPr fontId="2"/>
  </si>
  <si>
    <t xml:space="preserve">FT11-01-074
</t>
    <phoneticPr fontId="2"/>
  </si>
  <si>
    <t xml:space="preserve">FT11-01-075
</t>
    <phoneticPr fontId="2"/>
  </si>
  <si>
    <t xml:space="preserve">FT11-01-076
</t>
    <phoneticPr fontId="2"/>
  </si>
  <si>
    <t xml:space="preserve">FT11-01-077
</t>
    <phoneticPr fontId="2"/>
  </si>
  <si>
    <t xml:space="preserve">FT11-01-078
</t>
    <phoneticPr fontId="2"/>
  </si>
  <si>
    <t xml:space="preserve">FT11-01-079
</t>
    <phoneticPr fontId="2"/>
  </si>
  <si>
    <t xml:space="preserve">FT11-01-080
</t>
    <phoneticPr fontId="2"/>
  </si>
  <si>
    <t xml:space="preserve">FT11-01-081
</t>
    <phoneticPr fontId="2"/>
  </si>
  <si>
    <t xml:space="preserve">FT11-01-082
</t>
    <phoneticPr fontId="2"/>
  </si>
  <si>
    <t xml:space="preserve">FT11-01-083
</t>
    <phoneticPr fontId="2"/>
  </si>
  <si>
    <t xml:space="preserve">FT11-01-084
</t>
    <phoneticPr fontId="2"/>
  </si>
  <si>
    <t xml:space="preserve">FT11-01-085
</t>
    <phoneticPr fontId="2"/>
  </si>
  <si>
    <t xml:space="preserve">FT11-01-086
</t>
    <phoneticPr fontId="2"/>
  </si>
  <si>
    <t xml:space="preserve">FT11-01-087
</t>
    <phoneticPr fontId="2"/>
  </si>
  <si>
    <t xml:space="preserve">FT11-01-088
</t>
    <phoneticPr fontId="2"/>
  </si>
  <si>
    <t xml:space="preserve">FT11-01-089
</t>
    <phoneticPr fontId="2"/>
  </si>
  <si>
    <t xml:space="preserve">FT11-01-090
</t>
    <phoneticPr fontId="2"/>
  </si>
  <si>
    <t xml:space="preserve">FT11-01-091
</t>
    <phoneticPr fontId="2"/>
  </si>
  <si>
    <t xml:space="preserve">FT11-01-092
</t>
    <phoneticPr fontId="2"/>
  </si>
  <si>
    <t>FT11-01-097</t>
    <phoneticPr fontId="2"/>
  </si>
  <si>
    <t>FT11-01-098</t>
    <phoneticPr fontId="2"/>
  </si>
  <si>
    <t>FT11-01-099</t>
    <phoneticPr fontId="2"/>
  </si>
  <si>
    <t xml:space="preserve">FT11-01-100
</t>
    <phoneticPr fontId="2"/>
  </si>
  <si>
    <t>FT11-01-101</t>
    <phoneticPr fontId="2"/>
  </si>
  <si>
    <t xml:space="preserve">FT11-01-051
</t>
    <phoneticPr fontId="2"/>
  </si>
  <si>
    <t xml:space="preserve">FT11-01-102
</t>
    <phoneticPr fontId="2"/>
  </si>
  <si>
    <t xml:space="preserve">FT11-01-103
</t>
    <phoneticPr fontId="2"/>
  </si>
  <si>
    <t xml:space="preserve">FT11-01-104
</t>
    <phoneticPr fontId="2"/>
  </si>
  <si>
    <t xml:space="preserve">FT11-01-105
</t>
    <phoneticPr fontId="2"/>
  </si>
  <si>
    <t>M.T.ERR.0017</t>
    <phoneticPr fontId="2"/>
  </si>
  <si>
    <t>M.T.ERR.0058</t>
    <phoneticPr fontId="2"/>
  </si>
  <si>
    <t>M.T.ERR.0063</t>
    <phoneticPr fontId="2"/>
  </si>
  <si>
    <t xml:space="preserve">M.T.QSN.0040
</t>
    <phoneticPr fontId="2"/>
  </si>
  <si>
    <t>M.T.WRN.0017</t>
    <phoneticPr fontId="2"/>
  </si>
  <si>
    <t>M.T.ERR.0049</t>
    <phoneticPr fontId="2"/>
  </si>
  <si>
    <t>画面帳票ID:ST-P003(Progress Information)が表示されること
　・ダイアログタイトル：Progress Information
　・ボタン：Cancelボタン（非活性）(右揃え)、Detailボタン（非活性）(右揃え)</t>
    <phoneticPr fontId="2"/>
  </si>
  <si>
    <t>2017/9/19　再実施</t>
    <rPh sb="10" eb="13">
      <t>サイジッシ</t>
    </rPh>
    <phoneticPr fontId="2"/>
  </si>
  <si>
    <t>画面帳票ID:ST-P003(Progress Information)が表示されること
メッセージ内容がMsgID:M.T.INF.0025であること
Informationアイコンであること</t>
    <phoneticPr fontId="2"/>
  </si>
  <si>
    <t>本間</t>
    <rPh sb="0" eb="2">
      <t>ホンマ</t>
    </rPh>
    <phoneticPr fontId="2"/>
  </si>
  <si>
    <t>Version:
3.1.0.Build0001-201708031400</t>
    <phoneticPr fontId="2"/>
  </si>
  <si>
    <t>画面帳票ID:ST-P003(Progress Information)が閉じ、画面帳票ID:ST-T012(TRAモデル取り込み(取り込み先指定))が表示されること</t>
    <phoneticPr fontId="2"/>
  </si>
  <si>
    <t>画面帳票ID:ST-P003(Progress Information)が表示されること
　・ダイアログタイトル：Progress Information
　・ボタン：Cancelボタン(非活性)(右揃え)
　・ボタン：Detailsボタン(非活性)(右揃え)</t>
    <rPh sb="121" eb="122">
      <t>ヒ</t>
    </rPh>
    <rPh sb="122" eb="124">
      <t>カッセイ</t>
    </rPh>
    <rPh sb="126" eb="128">
      <t>ミギゾロ</t>
    </rPh>
    <phoneticPr fontId="2"/>
  </si>
  <si>
    <t>画面帳票ID:ST-P003(Progress Information)が表示されること
　・ダイアログタイトル：Progress Information
　・ボタン：Cancelボタン(非活性)(右揃え)
　・ボタン：Detailsボタン(非活性)(右揃え)</t>
    <phoneticPr fontId="2"/>
  </si>
  <si>
    <t>Version:
3.1.0.Build0001-201708031400</t>
    <phoneticPr fontId="2"/>
  </si>
  <si>
    <t>2017/9/19　再実施</t>
    <rPh sb="10" eb="13">
      <t>サイジッシ</t>
    </rPh>
    <phoneticPr fontId="2"/>
  </si>
  <si>
    <t>Version:
3.1.0.Build0002-201709191400</t>
    <phoneticPr fontId="2"/>
  </si>
  <si>
    <t>2017/8/22 再実施
2017/9/25 再実施</t>
    <rPh sb="10" eb="13">
      <t>サイジッシ</t>
    </rPh>
    <rPh sb="24" eb="27">
      <t>サイジッシ</t>
    </rPh>
    <phoneticPr fontId="2"/>
  </si>
  <si>
    <t>Version:
3.1.0.Build0002-201709191400</t>
    <phoneticPr fontId="2"/>
  </si>
  <si>
    <t>2017/8/25 再実施
2017/9/26 再実施</t>
    <rPh sb="10" eb="13">
      <t>サイジッシ</t>
    </rPh>
    <rPh sb="24" eb="27">
      <t>サイジッシ</t>
    </rPh>
    <phoneticPr fontId="2"/>
  </si>
  <si>
    <t>2017/9/26　再実施</t>
    <rPh sb="10" eb="13">
      <t>サイジッシ</t>
    </rPh>
    <phoneticPr fontId="2"/>
  </si>
  <si>
    <t>Version:
3.1.0.Build0002-201709191400</t>
    <phoneticPr fontId="2"/>
  </si>
  <si>
    <t>2017/7/5　再実施
2017/9/26　再実施</t>
    <rPh sb="9" eb="12">
      <t>サイジッシ</t>
    </rPh>
    <rPh sb="23" eb="26">
      <t>サイジッシ</t>
    </rPh>
    <phoneticPr fontId="2"/>
  </si>
  <si>
    <t>画面帳票ID:ST-M001(メッセージダイアログ) MsgID:M.T.ERR.0039が閉じること。</t>
    <phoneticPr fontId="2"/>
  </si>
  <si>
    <t>Version:
3.1.0.Build0002-201709191400</t>
    <phoneticPr fontId="2"/>
  </si>
  <si>
    <t>2017/6/26　再実施
2017/9/27　再実施</t>
    <rPh sb="10" eb="13">
      <t>サイジッシ</t>
    </rPh>
    <rPh sb="24" eb="27">
      <t>サイジッシ</t>
    </rPh>
    <phoneticPr fontId="2"/>
  </si>
  <si>
    <t>画面帳票ID:ST-P003(Progress Information)が表示されること
　・ダイアログタイトル：Progress Information
　・ボタン：Cancelボタン(非活性)(右揃え) , Detailsボタン(非活性)(右揃え)</t>
    <phoneticPr fontId="2"/>
  </si>
  <si>
    <t xml:space="preserve">画面帳票ID:ST-M003のメッセージダイアログが表示されること
　・ダイアログアイコン：I.T.0001
　・ダイアログタイトルZIPCTERAS
　・ボタン：OKボタン(右揃え)、Cancelボタン(右揃え)、×ボタン(ダイアログ右上)
</t>
    <phoneticPr fontId="2"/>
  </si>
  <si>
    <t>2017/9/27　再実施</t>
    <rPh sb="10" eb="13">
      <t>サイジッシ</t>
    </rPh>
    <phoneticPr fontId="2"/>
  </si>
  <si>
    <t xml:space="preserve">画面帳票ID:ST-M003のメッセージダイアログが表示されること
　・ダイアログアイコン：I.T.0001
　・ダイアログタイトルZIPCTERAS
　・ボタン：OKボタン(右揃え)、Cancelボタン(右揃え)、×ボタン(ダイアログ右上)
</t>
    <phoneticPr fontId="2"/>
  </si>
  <si>
    <t xml:space="preserve">SCMリポジトリ、SCMブラウザ以外からTRAモデル更新取り込みを実施する
・現在の更新対象のTRAモデルがファイル単位で取り込まれている場合
</t>
    <phoneticPr fontId="2"/>
  </si>
  <si>
    <t xml:space="preserve">TRAモデルを取り込んでいること。
ローカルにテストデータを配置し、SCMと実モデル接続済みであること。
・現在の更新対象のTRAモデルがファイル単位で取り込まれていること
</t>
    <phoneticPr fontId="2"/>
  </si>
  <si>
    <t>以下の条件を満たすこと
・SCMリポジトリ、SCMブラウザから更新取り込みを実行する
・現在解析対象のファイルがSCMに未反映
・現在の解析対象のファイルが存在する
･現在の解析対象のファイルの解析が成功する
・差分が存在しない
・現在の更新対象のTRAモデルがファイル単位で取り込まれている場合
・他に取り込み対象が存在しない</t>
    <rPh sb="0" eb="2">
      <t>イカ</t>
    </rPh>
    <rPh sb="3" eb="5">
      <t>ジョウケン</t>
    </rPh>
    <rPh sb="6" eb="7">
      <t>ミ</t>
    </rPh>
    <rPh sb="31" eb="33">
      <t>コウシン</t>
    </rPh>
    <rPh sb="33" eb="34">
      <t>ト</t>
    </rPh>
    <rPh sb="35" eb="36">
      <t>コ</t>
    </rPh>
    <rPh sb="38" eb="40">
      <t>ジッコウ</t>
    </rPh>
    <rPh sb="150" eb="151">
      <t>ホカ</t>
    </rPh>
    <rPh sb="152" eb="153">
      <t>ト</t>
    </rPh>
    <rPh sb="154" eb="155">
      <t>コ</t>
    </rPh>
    <rPh sb="156" eb="158">
      <t>タイショウ</t>
    </rPh>
    <rPh sb="159" eb="161">
      <t>ソンザイ</t>
    </rPh>
    <phoneticPr fontId="2"/>
  </si>
  <si>
    <t>#24100対応分</t>
    <phoneticPr fontId="2"/>
  </si>
  <si>
    <t>FT11-01-093</t>
    <phoneticPr fontId="2"/>
  </si>
  <si>
    <t xml:space="preserve">画面帳票ID:ST-M001のメッセージダイアログが表示されること
　・ダイアログタイトルZIPCTERAS
　・ボタン：OKボタン(右揃え)、×ボタン(ダイアログ右上)
</t>
    <phoneticPr fontId="2"/>
  </si>
  <si>
    <t>SCMリポジトリ、SCMブラウザから「TRAモデルに取り込み」をクリックする
・現在の更新対象のTRAモデルがファイル単位で取り込まれている場合</t>
    <phoneticPr fontId="2"/>
  </si>
  <si>
    <t>画面帳票ID:ST-M001のメッセージダイアログが表示されること
　・ダイアログタイトルZIPCTERAS
　・ボタン：OKボタン(右揃え)、×ボタン(ダイアログ右上)</t>
    <phoneticPr fontId="2"/>
  </si>
  <si>
    <t>Version:
3.1.0.Build0002-201709191400</t>
    <phoneticPr fontId="2"/>
  </si>
  <si>
    <t>#24879</t>
    <phoneticPr fontId="2"/>
  </si>
  <si>
    <t>画面帳票ID:ST-M001のメッセージダイアログにて「OK」/「閉じる」/「キャンセル」ボタンをクリックする
・現在の更新対象のTRAモデルがファイル単位で取り込まれている場合</t>
    <rPh sb="33" eb="34">
      <t>ト</t>
    </rPh>
    <phoneticPr fontId="2"/>
  </si>
  <si>
    <t>TEST(ルールファイルなし).docx</t>
    <phoneticPr fontId="2"/>
  </si>
  <si>
    <t>事前準備</t>
    <phoneticPr fontId="2"/>
  </si>
  <si>
    <t>画面帳票ID:ST-M001のメッセージダイアログが表示されること
(前回の続き)</t>
    <rPh sb="35" eb="37">
      <t>ゼンカイ</t>
    </rPh>
    <rPh sb="38" eb="39">
      <t>ツヅ</t>
    </rPh>
    <phoneticPr fontId="2"/>
  </si>
  <si>
    <t>Version:
3.0.1.Build0004-201707121445</t>
  </si>
  <si>
    <t>2017/7/20　画面線図修正に伴い追加</t>
    <rPh sb="10" eb="12">
      <t>ガメン</t>
    </rPh>
    <rPh sb="12" eb="13">
      <t>セン</t>
    </rPh>
    <rPh sb="13" eb="14">
      <t>ズ</t>
    </rPh>
    <rPh sb="14" eb="16">
      <t>シュウセイ</t>
    </rPh>
    <rPh sb="17" eb="18">
      <t>トモナ</t>
    </rPh>
    <rPh sb="19" eb="21">
      <t>ツイカ</t>
    </rPh>
    <phoneticPr fontId="2"/>
  </si>
  <si>
    <t>ボタンをクリック</t>
    <phoneticPr fontId="2"/>
  </si>
  <si>
    <t>画面帳票ID:ST-M001のメッセージダイアログにて「OK」/「閉じる」ボタンをクリックする</t>
    <phoneticPr fontId="2"/>
  </si>
  <si>
    <t>画面帳票ID:ST-M001のメッセージダイアログが閉じること</t>
    <phoneticPr fontId="2"/>
  </si>
  <si>
    <t xml:space="preserve">FT11-01-095
</t>
    <phoneticPr fontId="2"/>
  </si>
  <si>
    <t xml:space="preserve">FT11-01-096
</t>
    <phoneticPr fontId="2"/>
  </si>
  <si>
    <t>SCMリポジトリ、SCMブラウザから「TRAモデルに取り込み」をクリックする
・現在の更新対象のTRAモデルがファイル単位で取り込まれている場合</t>
    <phoneticPr fontId="2"/>
  </si>
  <si>
    <t>TEST(ルールファイルなし).docx</t>
    <phoneticPr fontId="2"/>
  </si>
  <si>
    <t>TEST(ルールファイルなし).docx</t>
    <phoneticPr fontId="2"/>
  </si>
  <si>
    <t>木村</t>
    <rPh sb="0" eb="2">
      <t>キムラ</t>
    </rPh>
    <phoneticPr fontId="2"/>
  </si>
  <si>
    <t>Version: 3.1.0.Build0005-201712051830</t>
    <phoneticPr fontId="2"/>
  </si>
  <si>
    <t>#24100対応分</t>
    <phoneticPr fontId="2"/>
  </si>
  <si>
    <t>#28893</t>
    <phoneticPr fontId="2"/>
  </si>
  <si>
    <t xml:space="preserve">FT11-01-106
</t>
    <phoneticPr fontId="2"/>
  </si>
  <si>
    <t>#23322対応分</t>
    <rPh sb="6" eb="8">
      <t>タイオウ</t>
    </rPh>
    <rPh sb="8" eb="9">
      <t>ブン</t>
    </rPh>
    <phoneticPr fontId="2"/>
  </si>
  <si>
    <t>FT11-01-108</t>
    <phoneticPr fontId="2"/>
  </si>
  <si>
    <t>FT11-01-109</t>
    <phoneticPr fontId="2"/>
  </si>
  <si>
    <t>画面帳票ID:ST-D033の標準ダイアログ(タグベースリンク作成対象選択)が表示されること</t>
    <rPh sb="15" eb="17">
      <t>ヒョウジュン</t>
    </rPh>
    <phoneticPr fontId="2"/>
  </si>
  <si>
    <t xml:space="preserve">画面帳票ID:ST-D033の標準ダイアログ(タグベースリンク作成対象選択)が表示されること
</t>
    <phoneticPr fontId="2"/>
  </si>
  <si>
    <t>画面帳票ID:ST-D080の標準ダイアログ(タグベースリンク作成対象製品カテゴリ選択)が表示されること</t>
    <phoneticPr fontId="2"/>
  </si>
  <si>
    <t xml:space="preserve">画面帳票ID:ST-D080の標準ダイアログ(タグベースリンク作成対象製品カテゴリ選択)が表示されること
</t>
    <phoneticPr fontId="2"/>
  </si>
  <si>
    <t>画面帳票ID:ST-D080の標準ダイアログ(タグベースリンク作成対象製品カテゴリ選択)で「OK」/「Cancel」ボタンをクリックする</t>
    <phoneticPr fontId="2"/>
  </si>
  <si>
    <t xml:space="preserve">画面帳票ID:ST-D080の標準ダイアログ(タグベースリンク作成対象製品カテゴリ選択)で「OK」/「Cancel」ボタンをクリックする
</t>
    <phoneticPr fontId="2"/>
  </si>
  <si>
    <t>画面帳票ID:ST-D080の標準ダイアログ(タグベースリンク作成対象製品カテゴリ選択)が閉じ、画面帳票ID:ST-T013のタイトルエリアダイアログ(TRAモデル取り込み(解析ルール、フィルタ指定)が表示されること</t>
    <rPh sb="45" eb="46">
      <t>ト</t>
    </rPh>
    <rPh sb="101" eb="103">
      <t>ヒョウジ</t>
    </rPh>
    <phoneticPr fontId="2"/>
  </si>
  <si>
    <t>ボタンをクリック</t>
    <phoneticPr fontId="2"/>
  </si>
  <si>
    <t>画面帳票ID:ST-T013のタイトルエリアダイアログ(TRAモデル取り込み(解析ルール、フィルタ指定)でボタン(コントロールID：L.C.ST-T013-17)をクリックする</t>
    <phoneticPr fontId="2"/>
  </si>
  <si>
    <t xml:space="preserve">画面帳票ID:ST-T013のタイトルエリアダイアログ(TRAモデル取り込み(解析ルール、フィルタ指定)でボタン(コントロールID：L.C.ST-T013-17)クリックする
</t>
    <phoneticPr fontId="2"/>
  </si>
  <si>
    <t xml:space="preserve">画面帳票ID:ST-T013のタイトルエリアダイアログ(TRAモデル取り込み(解析ルール、フィルタ指定))が表示されていること
</t>
    <rPh sb="54" eb="56">
      <t>ヒョウジ</t>
    </rPh>
    <phoneticPr fontId="2"/>
  </si>
  <si>
    <t xml:space="preserve">画面帳票ID:ST-D033の標準ダイアログ(タグベースリンク作成対象選択)が表示されていること
</t>
    <rPh sb="39" eb="41">
      <t>ヒョウジ</t>
    </rPh>
    <phoneticPr fontId="2"/>
  </si>
  <si>
    <t xml:space="preserve">画面帳票ID:ST-D080の標準ダイアログ(タグベースリンク作成対象製品カテゴリ選択)が表示されていること
</t>
    <rPh sb="45" eb="47">
      <t>ヒョウジ</t>
    </rPh>
    <phoneticPr fontId="2"/>
  </si>
  <si>
    <t>画面帳票ID:ST-D033の標準ダイアログ(タグベースリンク作成対象選択)でボタン(コントロールID：L.C.ST-D033-12)をクリックする</t>
    <phoneticPr fontId="2"/>
  </si>
  <si>
    <t xml:space="preserve">画面帳票ID:ST-D033の標準ダイアログ(タグベースリンク作成対象選択)でボタン(コントロールID：L.C.ST-D033-12)をクリックする
</t>
    <phoneticPr fontId="2"/>
  </si>
  <si>
    <t>FT11-01-111</t>
    <phoneticPr fontId="2"/>
  </si>
  <si>
    <t>FT11-01-110</t>
    <phoneticPr fontId="2"/>
  </si>
  <si>
    <t xml:space="preserve">画面帳票ID:ST-D033の標準ダイアログ(タグベースリンク作成対象選択)が表示されていること
</t>
    <phoneticPr fontId="2"/>
  </si>
  <si>
    <t xml:space="preserve">画面帳票ID:ST-D033の標準ダイアログ(タグベースリンク作成対象選択)が閉じ、画面帳票ID:ST-T013のタイトルエリアダイアログ(TRAモデル取り込み(解析ルール、フィルタ指定)が表示されること
</t>
  </si>
  <si>
    <t xml:space="preserve">画面帳票ID:ST-D033の標準ダイアログ(タグベースリンク作成対象選択)が閉じ、画面帳票ID:ST-T013のタイトルエリアダイアログ(TRAモデル取り込み(解析ルール、フィルタ指定)が表示されること
</t>
    <phoneticPr fontId="2"/>
  </si>
  <si>
    <t xml:space="preserve">画面帳票ID:ST-D033の標準ダイアログ(タグベースリンク作成対象選択)で「Cancel」ボタンをクリックする
</t>
    <phoneticPr fontId="2"/>
  </si>
  <si>
    <t xml:space="preserve">画面帳票ID:ST-D033の標準ダイアログ(タグベースリンク作成対象選択)で「Cancel」ボタンをクリックする
</t>
    <phoneticPr fontId="2"/>
  </si>
  <si>
    <t xml:space="preserve">TRAモデル取り込み後、他に取り込み対象ファイルが存在しない
　※TRAモデル取り込み(解析ルール、フィルタ指定)(画面帳票ID：ST-T013)のチェックボックス(コントロールID：L.C.ST-T013-17)がOFF
</t>
    <rPh sb="6" eb="7">
      <t>ト</t>
    </rPh>
    <rPh sb="8" eb="9">
      <t>コ</t>
    </rPh>
    <rPh sb="10" eb="11">
      <t>ゴ</t>
    </rPh>
    <rPh sb="12" eb="13">
      <t>ホカ</t>
    </rPh>
    <rPh sb="14" eb="15">
      <t>ト</t>
    </rPh>
    <rPh sb="16" eb="17">
      <t>コ</t>
    </rPh>
    <rPh sb="18" eb="20">
      <t>タイショウ</t>
    </rPh>
    <rPh sb="25" eb="27">
      <t>ソンザイ</t>
    </rPh>
    <phoneticPr fontId="2"/>
  </si>
  <si>
    <t xml:space="preserve">TRAモデル取り込みの一連の処理を行うこと
他に取り込み対象ファイルが存在しないこと
　※TRAモデル取り込み(解析ルール、フィルタ指定)(画面帳票ID：ST-T013)のチェックボックス(コントロールID：L.C.ST-T013-17)がOFF
</t>
    <rPh sb="6" eb="7">
      <t>ト</t>
    </rPh>
    <rPh sb="8" eb="9">
      <t>コ</t>
    </rPh>
    <rPh sb="11" eb="13">
      <t>イチレン</t>
    </rPh>
    <rPh sb="14" eb="16">
      <t>ショリ</t>
    </rPh>
    <rPh sb="17" eb="18">
      <t>オコナ</t>
    </rPh>
    <phoneticPr fontId="2"/>
  </si>
  <si>
    <t>#23322対応分</t>
    <phoneticPr fontId="2"/>
  </si>
  <si>
    <t>FT11-01-112</t>
    <phoneticPr fontId="2"/>
  </si>
  <si>
    <t xml:space="preserve">TRAモデル取り込み後、他に取り込み対象ファイルが存在しない
　※TRAモデル取り込み(解析ルール、フィルタ指定)(画面帳票ID：ST-T013)のチェックボックス(コントロールID：L.C.ST-T013-17)がON
</t>
    <rPh sb="6" eb="7">
      <t>ト</t>
    </rPh>
    <rPh sb="8" eb="9">
      <t>コ</t>
    </rPh>
    <rPh sb="10" eb="11">
      <t>ゴ</t>
    </rPh>
    <rPh sb="12" eb="13">
      <t>ホカ</t>
    </rPh>
    <rPh sb="14" eb="15">
      <t>ト</t>
    </rPh>
    <rPh sb="16" eb="17">
      <t>コ</t>
    </rPh>
    <rPh sb="18" eb="20">
      <t>タイショウ</t>
    </rPh>
    <rPh sb="25" eb="27">
      <t>ソンザイ</t>
    </rPh>
    <phoneticPr fontId="2"/>
  </si>
  <si>
    <t xml:space="preserve">TRAモデル取り込み後、他に取り込み対象ファイルが存在しない
　※TRAモデル取り込み(解析ルール、フィルタ指定)(画面帳票ID：ST-T013)のチェックボックス(コントロールID：L.C.ST-T013-17)がON
</t>
    <phoneticPr fontId="2"/>
  </si>
  <si>
    <t xml:space="preserve">TRAモデル取り込み後、他に取り込み対象ファイルが存在しない
　※TRAモデル取り込み(解析ルール、フィルタ指定)(画面帳票ID：ST-T013)のチェックボックス(コントロールID：L.C.ST-T013-17)がON
</t>
    <phoneticPr fontId="2"/>
  </si>
  <si>
    <t xml:space="preserve">画面帳票ID:ST-P002(Progress Information)が表示されること
　・ダイアログタイトル：Progress Information
　・ボタン：Cancelボタン(右揃え)、Detailボタン（非活性）(右揃え)
</t>
    <phoneticPr fontId="2"/>
  </si>
  <si>
    <t xml:space="preserve">画面帳票ID:ST-P001のProgress Informationが表示されること
　・ダイアログタイトル：Progress Information
　・ボタン：Cancelボタン(右揃え)
</t>
    <phoneticPr fontId="2"/>
  </si>
  <si>
    <t xml:space="preserve">FT11-01-010
</t>
    <phoneticPr fontId="2"/>
  </si>
  <si>
    <t xml:space="preserve">SCMリポジトリ、SCMブラウザから「TRAモデルに取り込み」をクリックする
・現在の解析対象のファイルがSCMに未反映
・解析対象全体のファイル数が一つ
・現在の解析対象のファイルが存在する
･現在の解析対象のファイルの解析が成功する
・差分が存在する
</t>
    <phoneticPr fontId="2"/>
  </si>
  <si>
    <t>#23322対応分</t>
    <phoneticPr fontId="2"/>
  </si>
  <si>
    <t xml:space="preserve">SCMリポジトリ、SCMブラウザから「TRAモデルに取り込み」をクリックする
・現在の解析対象のファイルがSCMに未反映
・解析対象全体のファイル数が一つ
・現在の解析対象のファイルが存在する
･現在の解析対象のファイルの解析が成功する
・差分が存在する
</t>
    <phoneticPr fontId="2"/>
  </si>
  <si>
    <t xml:space="preserve">SCMリポジトリ、SCMブラウザから「TRAモデルに取り込み」をクリックする
・現在の解析対象のファイルがSCMに未反映
・解析対象全体のファイル数が一つ
・現在の解析対象のファイルが存在する
･現在の解析対象のファイルの解析が成功する
・差分が存在する
</t>
    <phoneticPr fontId="2"/>
  </si>
  <si>
    <t>画面帳票ID:ST-P004のProgress Informationが表示されること
メッセージ内容がMsgID:M.T.INF.0043であること
Informationアイコンであること</t>
    <phoneticPr fontId="2"/>
  </si>
  <si>
    <t>#23322対応分</t>
    <phoneticPr fontId="2"/>
  </si>
  <si>
    <t>TEST.docx
WordDefaultRule.xml</t>
    <phoneticPr fontId="2"/>
  </si>
  <si>
    <t>画面帳票ID:ST-P001のProgress Informationが表示されること
メッセージ内容がMsgID:M.T.INF.0037であること
Informationアイコンであること</t>
    <rPh sb="36" eb="38">
      <t>ヒョウジ</t>
    </rPh>
    <rPh sb="49" eb="51">
      <t>ナイヨウ</t>
    </rPh>
    <phoneticPr fontId="2"/>
  </si>
  <si>
    <t>一括作成実行</t>
    <rPh sb="0" eb="2">
      <t>イッカツ</t>
    </rPh>
    <rPh sb="2" eb="4">
      <t>サクセイ</t>
    </rPh>
    <rPh sb="4" eb="6">
      <t>ジッコウ</t>
    </rPh>
    <phoneticPr fontId="2"/>
  </si>
  <si>
    <t xml:space="preserve">画面帳票ID:ST-P001のProgress Informationが表示されること
メッセージ内容がMsgID:M.T.INF.0037であること
Informationアイコンであること
</t>
    <phoneticPr fontId="2"/>
  </si>
  <si>
    <t xml:space="preserve">M.T.INF.0037
</t>
    <phoneticPr fontId="2"/>
  </si>
  <si>
    <t>TRAモデル取り込み後、自動で遷移</t>
    <phoneticPr fontId="2"/>
  </si>
  <si>
    <t>TEST.docx
WordDefaultRule.xml</t>
    <phoneticPr fontId="2"/>
  </si>
  <si>
    <t xml:space="preserve">自動で画面帳票ID:ST-P004のProgress Informationが閉じ、再度画面帳票ID:ST-P004のProgress Informationが自動で開くこと
メッセージ内容がMsgID:M.T.INF.0043であること
　・ダイアログタイトル：Progress Information
　・ボタン：Cancelボタン(非活性)(右揃え)
</t>
    <phoneticPr fontId="2"/>
  </si>
  <si>
    <t xml:space="preserve">画面帳票ID:ST-P004のProgress Informationが自動で開くこと
メッセージ内容がMsgID:M.T.INF.0043であること
　・ダイアログタイトル：Progress Information
　・ボタン：Cancelボタン(非活性)(右揃え)
</t>
    <phoneticPr fontId="2"/>
  </si>
  <si>
    <t xml:space="preserve">FT11-01-113
</t>
    <phoneticPr fontId="2"/>
  </si>
  <si>
    <t>画面帳票ID:ST-M005のメッセージダイアログで「Yes」ボタンをクリック</t>
    <phoneticPr fontId="2"/>
  </si>
  <si>
    <t>画面帳票ID:ST-M005のメッセージダイアログが表示されていること</t>
    <rPh sb="26" eb="28">
      <t>ヒョウジ</t>
    </rPh>
    <phoneticPr fontId="2"/>
  </si>
  <si>
    <t xml:space="preserve">画面帳票ID:ST-P004のProgress Informationが表示されること
メッセージ内容がMsgID:M.T.INF.0043であること
Informationアイコンであること
</t>
    <phoneticPr fontId="2"/>
  </si>
  <si>
    <t xml:space="preserve">画面帳票ID:ST-M005のメッセージダイアログが表示されること
メッセージ内容がMsgID:M.T.QSN.0007であること
Questionアイコンであること
　・ダイアログタイトル：ZIPCTERAS
　・ボタン：Yesボタン(右揃え)、Noボタン(右揃え)、×ボタン(ダイアログ右上)
</t>
    <phoneticPr fontId="2"/>
  </si>
  <si>
    <t xml:space="preserve">画面帳票ID:ST-M005のメッセージダイアログが表示されること
メッセージ内容がMsgID:M.T.QSN.0007であること
Questionアイコンであること
　・ダイアログタイトル：ZIPCTERAS
　・ボタン：Yesボタン(右揃え)、Noボタン(右揃え)、×ボタン(ダイアログ右上)
</t>
    <phoneticPr fontId="2"/>
  </si>
  <si>
    <t>以下の条件を満たすこと
・SCMリポジトリ、SCMブラウザから更新取り込みを実行する
・現在解析対象のファイルがSCMに未反映
・現在の解析対象のファイルが存在する
･現在の解析対象のファイルの解析が成功する
・差分が存在しない
・現在の更新対象のTRAモデルがファイル単位で取り込まれている場合
・他に取り込み対象が存在しない</t>
    <phoneticPr fontId="2"/>
  </si>
  <si>
    <t>木村</t>
    <rPh sb="0" eb="2">
      <t>キムラ</t>
    </rPh>
    <phoneticPr fontId="2"/>
  </si>
  <si>
    <t>#24100対応分</t>
    <phoneticPr fontId="2"/>
  </si>
  <si>
    <t>#24100対応分</t>
    <phoneticPr fontId="2"/>
  </si>
  <si>
    <t>TRAモデルの取り込みを実行する
・製品カテゴリが固定されている場合
・ローカルファイルの更新取り込みのみである場合</t>
    <rPh sb="45" eb="47">
      <t>コウシン</t>
    </rPh>
    <rPh sb="47" eb="48">
      <t>ト</t>
    </rPh>
    <rPh sb="49" eb="50">
      <t>コ</t>
    </rPh>
    <rPh sb="56" eb="58">
      <t>バアイ</t>
    </rPh>
    <phoneticPr fontId="2"/>
  </si>
  <si>
    <t>TRAモデルの取り込みを実行する
・製品カテゴリが固定されている場合
・SCMファイルの更新取り込みのみである場合</t>
    <rPh sb="55" eb="57">
      <t>バアイ</t>
    </rPh>
    <phoneticPr fontId="2"/>
  </si>
  <si>
    <t>TRAモデルが固定化（カテゴリ固定化）されている状態で更新取り込みを行う
※ローカルファイルの更新取り込みのみの場合</t>
    <rPh sb="7" eb="9">
      <t>コテイ</t>
    </rPh>
    <rPh sb="9" eb="10">
      <t>カ</t>
    </rPh>
    <rPh sb="15" eb="18">
      <t>コテイカ</t>
    </rPh>
    <rPh sb="24" eb="26">
      <t>ジョウタイ</t>
    </rPh>
    <rPh sb="27" eb="29">
      <t>コウシン</t>
    </rPh>
    <rPh sb="29" eb="30">
      <t>ト</t>
    </rPh>
    <rPh sb="31" eb="32">
      <t>コ</t>
    </rPh>
    <rPh sb="34" eb="35">
      <t>オコナ</t>
    </rPh>
    <rPh sb="56" eb="58">
      <t>バアイ</t>
    </rPh>
    <phoneticPr fontId="2"/>
  </si>
  <si>
    <t>TRAモデルを更新取り込みする
※ローカルファイルの更新取り込みのみの場合</t>
    <rPh sb="7" eb="9">
      <t>コウシン</t>
    </rPh>
    <rPh sb="9" eb="10">
      <t>ト</t>
    </rPh>
    <rPh sb="11" eb="12">
      <t>コ</t>
    </rPh>
    <phoneticPr fontId="2"/>
  </si>
  <si>
    <t>TRAモデルが固定化（カテゴリ固定化）されている状態で更新取り込みを行う
※SCMファイルの更新取り込みのみの場合</t>
    <rPh sb="7" eb="9">
      <t>コテイ</t>
    </rPh>
    <rPh sb="9" eb="10">
      <t>カ</t>
    </rPh>
    <rPh sb="15" eb="18">
      <t>コテイカ</t>
    </rPh>
    <rPh sb="24" eb="26">
      <t>ジョウタイ</t>
    </rPh>
    <rPh sb="27" eb="29">
      <t>コウシン</t>
    </rPh>
    <rPh sb="29" eb="30">
      <t>ト</t>
    </rPh>
    <rPh sb="31" eb="32">
      <t>コ</t>
    </rPh>
    <rPh sb="34" eb="35">
      <t>オコナ</t>
    </rPh>
    <rPh sb="55" eb="57">
      <t>バアイ</t>
    </rPh>
    <phoneticPr fontId="2"/>
  </si>
  <si>
    <t>TRAモデルの取り込みを実行する
・登録時に使用したフィルタファイルが存在しない場合
・製品カテゴリが固定されていない場合
・ローカルファイルの更新取り込みのみである場合</t>
    <phoneticPr fontId="2"/>
  </si>
  <si>
    <t>TRAモデルの取り込みを実行する
・登録時に使用したフィルタファイルが存在しない場合
・製品カテゴリが固定されていない場合
・SCMファイルの更新取り込みのみである場合</t>
    <phoneticPr fontId="2"/>
  </si>
  <si>
    <t>TRAモデル登録時に使用したルールファイルを削除した状態で、TRAモデルを更新取り込みする
※SCMファイルの更新取り込みのみの場合</t>
    <rPh sb="6" eb="8">
      <t>トウロク</t>
    </rPh>
    <rPh sb="8" eb="9">
      <t>ジ</t>
    </rPh>
    <rPh sb="10" eb="12">
      <t>シヨウ</t>
    </rPh>
    <rPh sb="22" eb="24">
      <t>サクジョ</t>
    </rPh>
    <rPh sb="26" eb="28">
      <t>ジョウタイ</t>
    </rPh>
    <rPh sb="37" eb="39">
      <t>コウシン</t>
    </rPh>
    <rPh sb="39" eb="40">
      <t>ト</t>
    </rPh>
    <rPh sb="41" eb="42">
      <t>コ</t>
    </rPh>
    <phoneticPr fontId="2"/>
  </si>
  <si>
    <t>TRAモデルを更新取り込みする
※SCMファイルの更新取り込みのみの場合</t>
    <rPh sb="7" eb="9">
      <t>コウシン</t>
    </rPh>
    <rPh sb="9" eb="10">
      <t>ト</t>
    </rPh>
    <rPh sb="11" eb="12">
      <t>コ</t>
    </rPh>
    <phoneticPr fontId="2"/>
  </si>
  <si>
    <t>TRAモデルの取り込みを実行する
・登録時に使用したフィルタファイルが存在する場合
・登録時に使用したルールファイルが存在しない場合
・製品カテゴリが固定されていない場合
・ローカルファイルの更新取り込みのみである場合</t>
    <rPh sb="43" eb="45">
      <t>トウロク</t>
    </rPh>
    <rPh sb="45" eb="46">
      <t>ジ</t>
    </rPh>
    <rPh sb="47" eb="49">
      <t>シヨウ</t>
    </rPh>
    <rPh sb="59" eb="61">
      <t>ソンザイ</t>
    </rPh>
    <rPh sb="64" eb="66">
      <t>バアイ</t>
    </rPh>
    <phoneticPr fontId="2"/>
  </si>
  <si>
    <t>TRAモデルの取り込みを実行する
・登録時に使用したフィルタファイルが存在する場合
・登録時に使用したルールファイルが存在しない場合
・製品カテゴリが固定されていない場合
・SCMファイルの更新取り込みのみである場合</t>
    <rPh sb="43" eb="45">
      <t>トウロク</t>
    </rPh>
    <rPh sb="45" eb="46">
      <t>ジ</t>
    </rPh>
    <rPh sb="47" eb="49">
      <t>シヨウ</t>
    </rPh>
    <rPh sb="59" eb="61">
      <t>ソンザイ</t>
    </rPh>
    <rPh sb="64" eb="66">
      <t>バアイ</t>
    </rPh>
    <phoneticPr fontId="2"/>
  </si>
  <si>
    <t xml:space="preserve">FT11-01-094
</t>
    <phoneticPr fontId="2"/>
  </si>
  <si>
    <t xml:space="preserve">画面帳票ID:ST-M001のメッセージダイアログが表示されること
　・ダイアログタイトルZIPCTERAS
　・ボタン：OKボタン(右揃え)、×ボタン(ダイアログ右上)
</t>
    <phoneticPr fontId="2"/>
  </si>
  <si>
    <t>TRAモデルに取り込み</t>
    <phoneticPr fontId="2"/>
  </si>
  <si>
    <t>TEST.docx
WordDefaultRule.xml</t>
    <phoneticPr fontId="2"/>
  </si>
  <si>
    <t>画面帳票ID:ST-M001(メッセージダイアログ) MsgID:M.T.ERR.0027で「OK」/「閉じる」ボタンをクリックする。</t>
    <phoneticPr fontId="2"/>
  </si>
  <si>
    <t>TRAモデルの取り込みを実行する
・登録時に使用したルールファイルに不正がある場合
・ローカルファイルの更新取り込みのみの場合
画面帳票ID:ST-M001(メッセージダイアログ) MsgID:M.T.ERR.0027が表示されていること。</t>
    <phoneticPr fontId="2"/>
  </si>
  <si>
    <t>画面帳票ID:ST-M001のメッセージダイアログが閉じること。</t>
    <phoneticPr fontId="2"/>
  </si>
  <si>
    <t>2018/3/9　画面遷移図修正に伴い修正
#29875 試験対象</t>
    <phoneticPr fontId="2"/>
  </si>
  <si>
    <t>2018/3/9　画面遷移図修正に伴い修正
#29875 試験対象</t>
    <rPh sb="9" eb="11">
      <t>ガメン</t>
    </rPh>
    <rPh sb="11" eb="13">
      <t>センイ</t>
    </rPh>
    <rPh sb="13" eb="14">
      <t>ズ</t>
    </rPh>
    <rPh sb="14" eb="16">
      <t>シュウセイ</t>
    </rPh>
    <rPh sb="17" eb="18">
      <t>トモナ</t>
    </rPh>
    <rPh sb="19" eb="21">
      <t>シュウセイ</t>
    </rPh>
    <phoneticPr fontId="2"/>
  </si>
  <si>
    <t>2017/7/4　画面遷移図修正に伴い追加
2018/3/9　画面遷移図修正に伴い修正
#29875 試験対象</t>
    <rPh sb="31" eb="38">
      <t>ガメンセンイズシュウセイ</t>
    </rPh>
    <rPh sb="41" eb="43">
      <t>シュウセイ</t>
    </rPh>
    <phoneticPr fontId="2"/>
  </si>
  <si>
    <t>2018/3/9　画面遷移図修正に伴い追加
#29875 試験対象</t>
    <phoneticPr fontId="2"/>
  </si>
  <si>
    <t>2017/7/4　画面遷移図修正に伴い追加
2018/3/9　画面遷移図修正に伴い修正
#29875 試験対象</t>
    <phoneticPr fontId="2"/>
  </si>
  <si>
    <t>2018/3/14　画面遷移図修正に伴い追加
#29875 試験対象</t>
    <phoneticPr fontId="2"/>
  </si>
  <si>
    <t>木村</t>
    <rPh sb="0" eb="2">
      <t>キムラ</t>
    </rPh>
    <phoneticPr fontId="2"/>
  </si>
  <si>
    <t>Version:
3.1.0.Build0001-201708031400</t>
    <phoneticPr fontId="2"/>
  </si>
  <si>
    <t>Version: 3.1.0.Build0009-201802052000</t>
  </si>
  <si>
    <t>Version: 3.1.0.Build0009-201802052000</t>
    <phoneticPr fontId="2"/>
  </si>
  <si>
    <t>TRAモデルが固定化（カテゴリ固定化）されている状態で更新取り込みを行う
※ローカルファイルの更新取り込みのみの場合</t>
    <phoneticPr fontId="2"/>
  </si>
  <si>
    <t>取り込み実行</t>
    <phoneticPr fontId="2"/>
  </si>
  <si>
    <t>#31355</t>
    <phoneticPr fontId="2"/>
  </si>
  <si>
    <t>画面帳票ID:ST-M001(メッセージダイアログ) MsgID:M.T.ERR.0039
が表示されること。
　・ダイアログアイコン：I.T.0001
　・ダイアログタイトル：ZIPCTERAS
　・ボタン：OKボタン(右揃え)、×ボタン(ダイアログ右上)</t>
    <phoneticPr fontId="2"/>
  </si>
  <si>
    <t>画面帳票ID:ST-M001(メッセージダイアログ) MsgID:M.T.ERR.0040が表示されること。
　・ダイアログアイコン：I.T.0001
　・ダイアログタイトル：ZIPCTERAS
　・ボタン：OKボタン(右揃え)、×ボタン(ダイアログ右上)</t>
    <phoneticPr fontId="2"/>
  </si>
  <si>
    <t>TRAモデル登録時に使用したフィルタファイルを削除した状態で、TRAモデルを更新取り込みする
※ローカルファイルの更新取り込みのみの場合</t>
    <rPh sb="6" eb="8">
      <t>トウロク</t>
    </rPh>
    <rPh sb="8" eb="9">
      <t>ジ</t>
    </rPh>
    <rPh sb="10" eb="12">
      <t>シヨウ</t>
    </rPh>
    <rPh sb="23" eb="25">
      <t>サクジョ</t>
    </rPh>
    <rPh sb="27" eb="29">
      <t>ジョウタイ</t>
    </rPh>
    <rPh sb="38" eb="40">
      <t>コウシン</t>
    </rPh>
    <rPh sb="40" eb="41">
      <t>ト</t>
    </rPh>
    <rPh sb="42" eb="43">
      <t>コ</t>
    </rPh>
    <rPh sb="66" eb="68">
      <t>バアイ</t>
    </rPh>
    <phoneticPr fontId="2"/>
  </si>
  <si>
    <t>TRAモデルを取り込んでいること
TRAモデル取り込み時に使用したフィルタファイルを削除すること</t>
    <rPh sb="23" eb="24">
      <t>ト</t>
    </rPh>
    <rPh sb="25" eb="26">
      <t>コ</t>
    </rPh>
    <rPh sb="27" eb="28">
      <t>ジ</t>
    </rPh>
    <rPh sb="29" eb="31">
      <t>シヨウ</t>
    </rPh>
    <rPh sb="42" eb="44">
      <t>サクジョ</t>
    </rPh>
    <phoneticPr fontId="2"/>
  </si>
  <si>
    <t>Version:
3.0.1.Build0004-201707121445</t>
    <phoneticPr fontId="2"/>
  </si>
  <si>
    <t>Blocked</t>
  </si>
  <si>
    <t>2018/3/14 該当画面が表示されないため実施不可</t>
    <rPh sb="10" eb="12">
      <t>ガイトウ</t>
    </rPh>
    <rPh sb="12" eb="14">
      <t>ガメン</t>
    </rPh>
    <rPh sb="15" eb="17">
      <t>ヒョウジ</t>
    </rPh>
    <rPh sb="23" eb="25">
      <t>ジッシ</t>
    </rPh>
    <rPh sb="25" eb="27">
      <t>フカ</t>
    </rPh>
    <phoneticPr fontId="2"/>
  </si>
  <si>
    <t>画面帳票ID:ST-T013のタイトルエリアダイアログ(登録先モデル種別の選択(パーサ、ルール、フィルタ指定))にて「登録」ボタンをクリックする
・解析対象のファイルが存在する
・ルールファイルが設定されている
・対象のファイルが管理対象外でない
・ルールファイルのxml構文に誤りがある
・チェックボックス（コントロールID:L.C.ST-T013-10）にチェックが入っている場合</t>
    <rPh sb="136" eb="138">
      <t>コウブン</t>
    </rPh>
    <rPh sb="139" eb="140">
      <t>アヤマ</t>
    </rPh>
    <phoneticPr fontId="2"/>
  </si>
  <si>
    <t>画面帳票ID:ST-T013のタイトルエリアダイアログ(登録先モデル種別の選択(パーサ、ルール、フィルタ指定))が表示されていること
・解析対象のファイルが存在する
・ルールファイルが設定されている
・対象のファイルが管理対象外でない
・ルールファイルのxml構文に誤りがある
・チェックボックス（コントロールID:L.C.ST-T013-10）にチェックが入っている場合</t>
    <rPh sb="130" eb="132">
      <t>コウブン</t>
    </rPh>
    <rPh sb="133" eb="134">
      <t>アヤマ</t>
    </rPh>
    <phoneticPr fontId="2"/>
  </si>
  <si>
    <t>ボタンをクリック</t>
    <phoneticPr fontId="2"/>
  </si>
  <si>
    <t xml:space="preserve">画面帳票ID:ST-T013のタイトルエリアダイアログ(登録先モデル種別の選択(パーサ、ルール、フィルタ指定))にて「登録」ボタンをクリックする
</t>
    <phoneticPr fontId="2"/>
  </si>
  <si>
    <t>M.T.ERR.0068</t>
    <phoneticPr fontId="2"/>
  </si>
  <si>
    <t xml:space="preserve">画面帳票ID:ST-M001のメッセージダイアログが表示されること
メッセージ内容がMsgID:M.T.ERR.0068であること
Errorアイコンであること
</t>
    <rPh sb="26" eb="28">
      <t>ヒョウジ</t>
    </rPh>
    <phoneticPr fontId="2"/>
  </si>
  <si>
    <t xml:space="preserve">画面帳票ID:ST-M001のメッセージダイアログが表示されること
メッセージ内容がMsgID:M.T.ERR.0068であること
Errorアイコンであること
</t>
    <phoneticPr fontId="2"/>
  </si>
  <si>
    <t xml:space="preserve">FT11-01-114
</t>
    <phoneticPr fontId="2"/>
  </si>
  <si>
    <t>FT11-01-115</t>
    <phoneticPr fontId="2"/>
  </si>
  <si>
    <t>正常遷移</t>
    <rPh sb="0" eb="2">
      <t>セイジョウ</t>
    </rPh>
    <rPh sb="2" eb="4">
      <t>センイ</t>
    </rPh>
    <phoneticPr fontId="2"/>
  </si>
  <si>
    <t>メッセージ</t>
    <phoneticPr fontId="2"/>
  </si>
  <si>
    <t>画面帳票ID:ST-M001のメッセージダイアログで「OK」/「閉じる」ボタンをクリックする
※前項目の続き</t>
    <rPh sb="48" eb="49">
      <t>ゼン</t>
    </rPh>
    <rPh sb="49" eb="51">
      <t>コウモク</t>
    </rPh>
    <rPh sb="52" eb="53">
      <t>ツヅ</t>
    </rPh>
    <phoneticPr fontId="2"/>
  </si>
  <si>
    <t>TEST(ルールファイル不正).docx
FileNameOnlyDefaultRule(ルールファイル不正).xml</t>
    <phoneticPr fontId="2"/>
  </si>
  <si>
    <t>TEST(ルールファイル不正).docxにWordRule_RegularExpressionAttributeError.xmlを設定し、画面帳票ID:ST-T013のタイトルエリアダイアログ(登録先モデル種別の選択(パーサ、ルール、フィルタ指定))が表示されていること
・解析対象のファイルが存在する
・ルールファイルが設定されている
・対象のファイルが管理対象外でない
・ルールファイルに不正がある
・チェックボックス（コントロールID:L.C.ST-T013-10）にチェックが入っている場合
・正規表現構文に誤りがある場合</t>
    <rPh sb="66" eb="68">
      <t>セッテイ</t>
    </rPh>
    <phoneticPr fontId="2"/>
  </si>
  <si>
    <t xml:space="preserve">TEST(ルールファイル不正).docx
WordRule_ParseElementCheckError.xml
</t>
    <phoneticPr fontId="2"/>
  </si>
  <si>
    <t>TEST(ルールファイル不正).docx
WordRule_SchemaValidationError.xml</t>
    <phoneticPr fontId="2"/>
  </si>
  <si>
    <t>TEST(ルールファイル不正).docxにWordRule_RegularExpressionAttributeError.xmlを設定し、画面帳票ID:ST-T013のタイトルエリアダイアログ(登録先モデル種別の選択(パーサ、ルール、フィルタ指定))が表示されていること
・解析対象のファイルが存在する
・ルールファイルが設定されている
・対象のファイルが管理対象外でない
・ルールファイルに不正がある
・チェックボックス（コントロールID:L.C.ST-T013-10）にチェックが入っている場合
・parse要素が存在しない場合</t>
    <rPh sb="66" eb="68">
      <t>セッテイ</t>
    </rPh>
    <phoneticPr fontId="2"/>
  </si>
  <si>
    <t>TEST(ルールファイル不正).docxにWordRule_RegularExpressionAttributeError.xmlを設定し、画面帳票ID:ST-T013のタイトルエリアダイアログ(登録先モデル種別の選択(パーサ、ルール、フィルタ指定))が表示されていること
・解析対象のファイルが存在する
・ルールファイルが設定されている
・対象のファイルが管理対象外でない
・ルールファイルに不正がある
・チェックボックス（コントロールID:L.C.ST-T013-10）にチェックが入っている場合
・XMLスキーマ検証エラーの場合</t>
    <rPh sb="66" eb="68">
      <t>セッテイ</t>
    </rPh>
    <phoneticPr fontId="2"/>
  </si>
  <si>
    <t xml:space="preserve">TEST(ルールファイル不正).docx
WordDefaultRule(ルールファイル不正).xml
</t>
    <phoneticPr fontId="2"/>
  </si>
  <si>
    <t>2018/3/16
画面遷移図修正に伴い追加</t>
    <rPh sb="10" eb="12">
      <t>ガメン</t>
    </rPh>
    <rPh sb="12" eb="15">
      <t>センイズ</t>
    </rPh>
    <rPh sb="15" eb="17">
      <t>シュウセイ</t>
    </rPh>
    <rPh sb="18" eb="19">
      <t>トモナ</t>
    </rPh>
    <rPh sb="20" eb="22">
      <t>ツイカ</t>
    </rPh>
    <phoneticPr fontId="2"/>
  </si>
  <si>
    <t>鈴木</t>
    <rPh sb="0" eb="2">
      <t>スズキ</t>
    </rPh>
    <phoneticPr fontId="2"/>
  </si>
  <si>
    <t>V3.1.0
Build0009</t>
    <phoneticPr fontId="2"/>
  </si>
  <si>
    <t>#31357</t>
  </si>
  <si>
    <t>#31358</t>
  </si>
  <si>
    <t>#31359</t>
  </si>
  <si>
    <t>メッセージ</t>
  </si>
  <si>
    <t>画面帳票ID:ST-T013のタイトルエリアダイアログ(登録先モデル種別の選択(パーサ、ルール、フィルタ指定))にて「登録」ボタンをクリックする
　※1 ルールファイル設定済み、管理対象ファイル
　※2 Simulinkで参照先の取り込み停止がない 
　※3 ルールファイルの形式が異常</t>
    <rPh sb="141" eb="143">
      <t>イジョウ</t>
    </rPh>
    <phoneticPr fontId="2"/>
  </si>
  <si>
    <t xml:space="preserve">画面帳票ID:ST-T013のタイトルエリアダイアログ(登録先モデル種別の選択(パーサ、ルール、フィルタ指定))が表示されていること
ルールファイル設定済み、管理対象ファイルであること
Simulinkで参照先の取り込み停止がないこと
ルールファイルの形式が異常
</t>
    <rPh sb="129" eb="131">
      <t>イジョウ</t>
    </rPh>
    <phoneticPr fontId="2"/>
  </si>
  <si>
    <t>#26116</t>
  </si>
  <si>
    <t>ボタンをクリック</t>
  </si>
  <si>
    <t xml:space="preserve">画面帳票ID:ST-T013のタイトルエリアダイアログ(登録先モデル種別の選択(パーサ、ルール、フィルタ指定))にて「登録」ボタンをクリックする
</t>
  </si>
  <si>
    <t>画面帳票ID:ST-M001のメッセージダイアログが表示されること
メッセージ内容がMsgID:M.T.ERR.0027であること
Errorアイコンであること</t>
  </si>
  <si>
    <t>TRAモデルに取り込み</t>
    <phoneticPr fontId="2"/>
  </si>
  <si>
    <t>TRAモデルに取り込み</t>
    <phoneticPr fontId="2"/>
  </si>
  <si>
    <t>#31356</t>
    <phoneticPr fontId="2"/>
  </si>
  <si>
    <t>2018/3/14 画面遷移図修正に伴い追加
#29875 試験対象</t>
    <phoneticPr fontId="2"/>
  </si>
  <si>
    <t>画面帳票ID:ST-T013のタイトルエリアダイアログ(登録先モデル種別の選択(パーサ、ルール、フィルタ指定))にて「取り込み」ボタンをクリックする
TRAモデル取り込み済みであること</t>
    <rPh sb="59" eb="60">
      <t>ト</t>
    </rPh>
    <rPh sb="61" eb="62">
      <t>コ</t>
    </rPh>
    <rPh sb="82" eb="83">
      <t>ト</t>
    </rPh>
    <rPh sb="84" eb="85">
      <t>コ</t>
    </rPh>
    <rPh sb="86" eb="87">
      <t>ズ</t>
    </rPh>
    <phoneticPr fontId="2"/>
  </si>
  <si>
    <t>木村</t>
    <phoneticPr fontId="2"/>
  </si>
  <si>
    <t>クライアントツールのアドインメニューから「TRAモデルに取り込み」をクリックする
・登録時に使用したルールファイルに不正がある場合
・ローカルファイルの更新取り込みのみの場合</t>
    <phoneticPr fontId="2"/>
  </si>
  <si>
    <t xml:space="preserve">クライアントツールのアドインメニューから「TRAモデルに取り込み」をクリックする
・登録時に使用したルールファイルに不正がある場合
・ローカルファイルの更新取り込みのみの場合
</t>
    <phoneticPr fontId="2"/>
  </si>
  <si>
    <t>クライアントツールのアドインメニューから「TRAモデルに取り込み」をクリックする
・登録時に使用したフィルタファイルに不正がある場合
・ローカルファイルの更新取り込みのみの場合</t>
    <phoneticPr fontId="2"/>
  </si>
  <si>
    <t>クライアントツールのアドインメニューから「TRAモデルに取り込み」をクリックする
・登録時に使用したフィルタファイルに不正がある場合
・ローカルファイルの更新取り込みのみの場合</t>
    <phoneticPr fontId="2"/>
  </si>
  <si>
    <t xml:space="preserve">SCMリポジトリ、SCMブラウザから「TRAモデルに取り込み」をクリックする
</t>
    <phoneticPr fontId="2"/>
  </si>
  <si>
    <t>SCMリポジトリ、SCMブラウザから「TRAモデルに取り込み」をクリックする
・登録時に使用したルールファイルに不正がある場合
・SCMファイルの更新取り込みのみの場合</t>
    <phoneticPr fontId="2"/>
  </si>
  <si>
    <t>SCMリポジトリ、SCMブラウザから「TRAモデルに取り込み」をクリックする
・登録時に使用したルールファイルに不正がある場合
・SCMファイルの更新取り込みのみの場合</t>
    <phoneticPr fontId="2"/>
  </si>
  <si>
    <t xml:space="preserve">TEST.docx
WordDefaultRule.xml
</t>
    <phoneticPr fontId="2"/>
  </si>
  <si>
    <t>WordDefaultFilter(フィルタファイル不正).xml</t>
    <phoneticPr fontId="2"/>
  </si>
  <si>
    <t>WordDefaultRule(ルールファイル不正).xml</t>
    <phoneticPr fontId="2"/>
  </si>
  <si>
    <t xml:space="preserve">TEST.docx
WordDefaultRule.xml
</t>
    <phoneticPr fontId="2"/>
  </si>
  <si>
    <t>SCMリポジトリ、SCMブラウザから「TRAモデルに取り込み」をクリックする
・登録時に使用したフィルタファイルに不正がある場合
・SCMファイルの更新取り込みのみの場合</t>
    <phoneticPr fontId="2"/>
  </si>
  <si>
    <t>SCMリポジトリ、SCMブラウザから「TRAモデルに取り込み」をクリックする
・登録時に使用したフィルタファイルに不正がある場合
・SCMファイルの更新取り込みのみの場合</t>
    <phoneticPr fontId="2"/>
  </si>
  <si>
    <t>画面帳票ID:ST-T013のタイトルエリアダイアログ(登録先モデル種別の選択(パーサ、ルール、フィルタ指定))にて「登録」ボタンをクリックする
TRAモデル取り込み済みであること</t>
    <phoneticPr fontId="2"/>
  </si>
  <si>
    <t xml:space="preserve">画面帳票ID:ST-M001のメッセージダイアログが表示されること
　・ダイアログアイコン：I.T.0001
　・ダイアログタイトルZIPCTERAS
　・ボタン：OKボタン(右揃え)、×ボタン(ダイアログ右上)
</t>
  </si>
  <si>
    <t xml:space="preserve">画面帳票ID:ST-M001のメッセージダイアログが表示されること
　・ダイアログアイコン：I.T.0001
　・ダイアログタイトルZIPCTERAS
　・ボタン：OKボタン(右揃え)、×ボタン(ダイアログ右上)
</t>
    <phoneticPr fontId="2"/>
  </si>
  <si>
    <t>WordDefaultRule(ルールファイル不正).xml</t>
    <phoneticPr fontId="2"/>
  </si>
  <si>
    <t>TEST.docx
WordDefaultRule(ルールファイル不正).xml</t>
    <phoneticPr fontId="2"/>
  </si>
  <si>
    <t>メッセージ</t>
    <phoneticPr fontId="2"/>
  </si>
  <si>
    <t>メッセージ</t>
    <phoneticPr fontId="2"/>
  </si>
  <si>
    <t xml:space="preserve">画面帳票ID:ST-M001のメッセージダイアログが表示されること
メッセージ内容がMsgID:M.T.ERR.0027であること
Errorアイコンであること
</t>
    <phoneticPr fontId="2"/>
  </si>
  <si>
    <t>画面帳票ID:ST-T013のタイトルエリアダイアログ(登録先モデル種別の選択(パーサ、ルール、フィルタ指定))にて「登録」ボタンをクリックする
・解析対象のファイルが存在する
・ルールファイルが設定されている
・対象のファイルが管理対象外でない
・ルールファイルに不正がある
・チェックボックス（コントロールID:L.C.ST-T013-10）にチェックが入っている場合
・parse要素が存在しない場合</t>
    <phoneticPr fontId="2"/>
  </si>
  <si>
    <t>画面帳票ID:ST-T013のタイトルエリアダイアログ(登録先モデル種別の選択(パーサ、ルール、フィルタ指定))にて「登録」ボタンをクリックする
・解析対象のファイルが存在する
・ルールファイルが設定されている
・対象のファイルが管理対象外でない
・ルールファイルに不正がある
・チェックボックス（コントロールID:L.C.ST-T013-10）にチェックが入っている場合
・XMLスキーマ検証エラーの場合</t>
    <phoneticPr fontId="2"/>
  </si>
  <si>
    <t>2018/3/16
画面遷移図修正に伴い追加
#29489対応分</t>
    <rPh sb="10" eb="12">
      <t>ガメン</t>
    </rPh>
    <rPh sb="12" eb="14">
      <t>センイ</t>
    </rPh>
    <rPh sb="14" eb="15">
      <t>ズ</t>
    </rPh>
    <rPh sb="15" eb="17">
      <t>シュウセイ</t>
    </rPh>
    <rPh sb="18" eb="19">
      <t>トモナ</t>
    </rPh>
    <rPh sb="20" eb="22">
      <t>ツイカ</t>
    </rPh>
    <rPh sb="29" eb="31">
      <t>タイオウ</t>
    </rPh>
    <rPh sb="31" eb="32">
      <t>ブン</t>
    </rPh>
    <phoneticPr fontId="2"/>
  </si>
  <si>
    <t>2018/3/16
画面遷移図修正に伴い追加
#29489対応分</t>
    <phoneticPr fontId="2"/>
  </si>
  <si>
    <t>#31355</t>
    <phoneticPr fontId="2"/>
  </si>
  <si>
    <t>2018/3/9　画面遷移図修正に伴い追加
2018/3/19 画面遷移図修正に伴い修正
#29875 試験対象</t>
    <rPh sb="9" eb="11">
      <t>ガメン</t>
    </rPh>
    <rPh sb="11" eb="13">
      <t>センイ</t>
    </rPh>
    <rPh sb="13" eb="14">
      <t>ズ</t>
    </rPh>
    <rPh sb="14" eb="16">
      <t>シュウセイ</t>
    </rPh>
    <rPh sb="17" eb="18">
      <t>トモナ</t>
    </rPh>
    <rPh sb="19" eb="21">
      <t>ツイカ</t>
    </rPh>
    <rPh sb="32" eb="37">
      <t>ガメンセンイズ</t>
    </rPh>
    <rPh sb="37" eb="39">
      <t>シュウセイ</t>
    </rPh>
    <rPh sb="40" eb="41">
      <t>トモナ</t>
    </rPh>
    <rPh sb="42" eb="44">
      <t>シュウセイ</t>
    </rPh>
    <phoneticPr fontId="2"/>
  </si>
  <si>
    <t>木村</t>
    <rPh sb="0" eb="2">
      <t>キムラ</t>
    </rPh>
    <phoneticPr fontId="2"/>
  </si>
  <si>
    <t>Version: 3.1.0.Build0009-201802052000</t>
    <phoneticPr fontId="2"/>
  </si>
  <si>
    <t xml:space="preserve">自動で画面帳票ID:ST-P004のProgress Informationが閉じ、再度画面帳票ID:ST-P004のProgress Informationが自動で開くこと
メッセージ内容がMsgID:M.T.INF.0043であること
　・ダイアログタイトル：Progress Information
　・ボタン：Cancelボタン(非活性)(右揃え)
</t>
    <phoneticPr fontId="2"/>
  </si>
  <si>
    <t>Version: 3.1.0.Build0009-201802052000</t>
    <phoneticPr fontId="2"/>
  </si>
  <si>
    <t>画面帳票ID:ST-P003(Progress Information) MsgID:M.T.INF.0025が表示されていること
・更新取り込みで前回から差分がある場合
・正常なルールファイルが設定済みであること</t>
    <rPh sb="87" eb="89">
      <t>セイジョウ</t>
    </rPh>
    <phoneticPr fontId="2"/>
  </si>
  <si>
    <t>画面帳票ID:ST-P003(Progress Information) MsgID:M.T.INF.0025が表示されていること
・更新取り込みで前回から差分がある場合
・正常なルールファイルが設定済みであること</t>
    <phoneticPr fontId="2"/>
  </si>
  <si>
    <t>TEST.docx
WordDefaultRule.xml</t>
    <phoneticPr fontId="2"/>
  </si>
  <si>
    <t>TEST.xlsx
WordDefaultRule.xml</t>
    <phoneticPr fontId="2"/>
  </si>
  <si>
    <t>同上</t>
    <rPh sb="0" eb="2">
      <t>ドウジョウ</t>
    </rPh>
    <phoneticPr fontId="2"/>
  </si>
  <si>
    <t xml:space="preserve">画面帳票ID:ST-P001のProgress Informationが表示されること
　・ダイアログタイトル：Progress Information
　・ボタン：Cancelボタン(右揃え)
</t>
    <phoneticPr fontId="2"/>
  </si>
  <si>
    <t xml:space="preserve">TEST.docx
WordDefaultRule.xml
</t>
    <phoneticPr fontId="2"/>
  </si>
  <si>
    <t>ワードルールファイル不正.xml</t>
    <phoneticPr fontId="2"/>
  </si>
  <si>
    <t xml:space="preserve">画面帳票ID:ST-D080の標準ダイアログ(タグベースリンク作成対象製品カテゴリ選択)が閉じ、画面帳票ID:ST-T013のタイトルエリアダイアログ(TRAモデル取り込み(解析ルール、フィルタ指定)が表示されること
</t>
    <phoneticPr fontId="2"/>
  </si>
  <si>
    <t>画面帳票ID:ST-M005のメッセージダイアログが閉じ、画面帳票ID:ST-T014のタイトルエリアダイアログ(TRAモデル取り込み対象のTRAモデル設定)が表示されること</t>
    <rPh sb="80" eb="82">
      <t>ヒョウジ</t>
    </rPh>
    <phoneticPr fontId="2"/>
  </si>
  <si>
    <t>画面帳票ID:ST-M005のメッセージダイアログが閉じ、画面帳票ID:ST-T014のタイトルエリアダイアログ(TRAモデル取り込み対象のTRAモデル設定)が表示されること</t>
    <phoneticPr fontId="2"/>
  </si>
  <si>
    <t>#23322対応分
2018/4/5 試験仕様書修正（#31557）</t>
    <rPh sb="6" eb="8">
      <t>タイオウ</t>
    </rPh>
    <rPh sb="8" eb="9">
      <t>ブン</t>
    </rPh>
    <rPh sb="20" eb="25">
      <t>シケンシヨウショ</t>
    </rPh>
    <rPh sb="25" eb="27">
      <t>シュウセイ</t>
    </rPh>
    <phoneticPr fontId="2"/>
  </si>
  <si>
    <t>#31557</t>
    <phoneticPr fontId="2"/>
  </si>
  <si>
    <t>画面帳票ID:ST-M001のメッセージダイアログが表示されること
メッセージ内容がMsgID:M.T.ERR.0027であること
Errorアイコンであること</t>
    <phoneticPr fontId="2"/>
  </si>
  <si>
    <t>2017/8/22 再実施
2018/5/21 再実施</t>
    <rPh sb="10" eb="13">
      <t>サイジッシ</t>
    </rPh>
    <rPh sb="24" eb="27">
      <t>サイジッシ</t>
    </rPh>
    <phoneticPr fontId="2"/>
  </si>
  <si>
    <t>Version: 
3.1.0.Build0009-201802052000</t>
    <phoneticPr fontId="2"/>
  </si>
  <si>
    <t>2018/5/21 再実施</t>
    <rPh sb="10" eb="13">
      <t>サイジッシ</t>
    </rPh>
    <phoneticPr fontId="2"/>
  </si>
  <si>
    <t>Version:
3.1.0.Build0009-201802052000</t>
    <phoneticPr fontId="2"/>
  </si>
  <si>
    <t xml:space="preserve">画面帳票ID:ST-T013が閉じること
画面帳票ID:ST-M001が表示されること
メッセージ内容がMsgID:M.T.ERR.0049であること
Errorアイコンであること
</t>
    <phoneticPr fontId="2"/>
  </si>
  <si>
    <t>Version:
3.1.0.Build0009-201802052000</t>
    <phoneticPr fontId="2"/>
  </si>
  <si>
    <t>2017/7/6　再実施
2018/5/22 再実施</t>
    <rPh sb="9" eb="12">
      <t>サイジッシ</t>
    </rPh>
    <rPh sb="23" eb="26">
      <t>サイジッシ</t>
    </rPh>
    <phoneticPr fontId="2"/>
  </si>
  <si>
    <t xml:space="preserve">画面帳票ID:ST-P003のProgress Informationが閉じた後、画面帳票ID:ST-D058のダイアログが表示されること
</t>
    <phoneticPr fontId="2"/>
  </si>
  <si>
    <t>クライアントツールのアドインメニューから「TRAモデルに取り込み」をクリックする
・登録時に使用したフィルタファイルに不正がある場合
・ローカルファイルの更新取り込みのみの場合</t>
    <phoneticPr fontId="2"/>
  </si>
  <si>
    <t>SCMリポジトリ、SCMブラウザから「TRAモデルに取り込み」をクリックする
・登録時に使用したルールファイルに不正がある場合
・SCMファイルの更新取り込みのみの場合</t>
    <phoneticPr fontId="2"/>
  </si>
  <si>
    <t>SCMリポジトリ、SCMブラウザから「TRAモデルに取り込み」をクリックする
・登録時に使用したフィルタファイルに不正がある場合
・SCMファイルの更新取り込みのみの場合</t>
    <phoneticPr fontId="2"/>
  </si>
  <si>
    <t>画面帳票ID:ST-T013のタイトルエリアダイアログ(登録先モデル種別の選択(パーサ、ルール、フィルタ指定))にて「登録」ボタンをクリックする
TRAモデル取り込み済みであること</t>
    <phoneticPr fontId="2"/>
  </si>
  <si>
    <t>V3.2.0
Build0001</t>
    <phoneticPr fontId="2"/>
  </si>
  <si>
    <t xml:space="preserve">画面帳票ID:ST-P002のプログレスダイアログが閉じた後に画面帳票ID:ST-M001のメッセージダイアログが表示されること
　・ダイアログアイコン：I.T.0001
　・ダイアログタイトル：ZIPCTERAS
　・ボタン：OKボタン(右揃え)、×ボタン(ダイアログ右上)
</t>
    <rPh sb="0" eb="2">
      <t>ガメン</t>
    </rPh>
    <rPh sb="2" eb="4">
      <t>チョウヒョウ</t>
    </rPh>
    <rPh sb="26" eb="27">
      <t>ト</t>
    </rPh>
    <rPh sb="29" eb="30">
      <t>アト</t>
    </rPh>
    <rPh sb="57" eb="59">
      <t>ヒョウジ</t>
    </rPh>
    <phoneticPr fontId="2"/>
  </si>
  <si>
    <t xml:space="preserve">画面帳票ID:ST-P002のプログレスダイアログが閉じた後に画面帳票ID:ST-M001のメッセージダイアログが表示されること
　・ダイアログアイコン：I.T.0001
　・ダイアログタイトル：ZIPCTERAS
　・ボタン：OKボタン(右揃え)、×ボタン(ダイアログ右上)
</t>
    <phoneticPr fontId="2"/>
  </si>
  <si>
    <t>画面帳票ID:ST-P002のプログレスダイアログが閉じた後に画面帳票ID:ST-M001のメッセージダイアログが表示されること
　・ダイアログアイコン：I.T.0001
　・ダイアログタイトル：ZIPCTERAS
　・ボタン：OKボタン(右揃え)、×ボタン(ダイアログ右上)</t>
    <phoneticPr fontId="2"/>
  </si>
  <si>
    <t>2017/7/11　画面遷移図修正に伴い更新
2018/7/27
画面遷移図修正に伴い修正</t>
    <rPh sb="10" eb="12">
      <t>ガメン</t>
    </rPh>
    <rPh sb="12" eb="14">
      <t>センイ</t>
    </rPh>
    <rPh sb="14" eb="15">
      <t>ズ</t>
    </rPh>
    <rPh sb="15" eb="17">
      <t>シュウセイ</t>
    </rPh>
    <rPh sb="18" eb="19">
      <t>トモナ</t>
    </rPh>
    <rPh sb="20" eb="22">
      <t>コウシン</t>
    </rPh>
    <rPh sb="34" eb="36">
      <t>ガメン</t>
    </rPh>
    <rPh sb="36" eb="39">
      <t>センイズ</t>
    </rPh>
    <rPh sb="39" eb="41">
      <t>シュウセイ</t>
    </rPh>
    <rPh sb="42" eb="43">
      <t>トモナ</t>
    </rPh>
    <rPh sb="44" eb="46">
      <t>シュウセイ</t>
    </rPh>
    <phoneticPr fontId="2"/>
  </si>
  <si>
    <t>2018/3/16
画面遷移図修正に伴い追加
2018/7/27
画面遷移図修正に伴い修正</t>
    <rPh sb="10" eb="12">
      <t>ガメン</t>
    </rPh>
    <rPh sb="12" eb="15">
      <t>センイズ</t>
    </rPh>
    <rPh sb="15" eb="17">
      <t>シュウセイ</t>
    </rPh>
    <rPh sb="18" eb="19">
      <t>トモナ</t>
    </rPh>
    <rPh sb="20" eb="22">
      <t>ツイカ</t>
    </rPh>
    <phoneticPr fontId="2"/>
  </si>
  <si>
    <t>画面帳票ID:ST-M003のメッセージダイアログにて「OK」ボタンをクリックする</t>
    <phoneticPr fontId="2"/>
  </si>
  <si>
    <t>2019/7/11
画面遷移図修正に伴い修正</t>
    <rPh sb="10" eb="12">
      <t>ガメン</t>
    </rPh>
    <rPh sb="12" eb="15">
      <t>センイズ</t>
    </rPh>
    <rPh sb="15" eb="17">
      <t>シュウセイ</t>
    </rPh>
    <rPh sb="18" eb="19">
      <t>トモナ</t>
    </rPh>
    <rPh sb="20" eb="22">
      <t>シュウセイ</t>
    </rPh>
    <phoneticPr fontId="2"/>
  </si>
  <si>
    <t>SCMリポジトリ、SCMブラウザから「TRAモデルに取り込み」をクリックする
　※SCMに反映済み且つ解析対象のファイルが存在する且つ解析対象のファイルの解析が成功する</t>
    <rPh sb="49" eb="50">
      <t>カ</t>
    </rPh>
    <rPh sb="51" eb="53">
      <t>カイセキ</t>
    </rPh>
    <rPh sb="53" eb="55">
      <t>タイショウ</t>
    </rPh>
    <rPh sb="61" eb="63">
      <t>ソンザイ</t>
    </rPh>
    <rPh sb="65" eb="66">
      <t>カ</t>
    </rPh>
    <rPh sb="67" eb="69">
      <t>カイセキ</t>
    </rPh>
    <rPh sb="69" eb="71">
      <t>タイショウ</t>
    </rPh>
    <rPh sb="77" eb="79">
      <t>カイセキ</t>
    </rPh>
    <rPh sb="80" eb="82">
      <t>セイコウ</t>
    </rPh>
    <phoneticPr fontId="2"/>
  </si>
  <si>
    <t>画面帳票ID:ST-M003のメッセージダイアログが閉じ更新取り込み処理が行われること</t>
    <rPh sb="26" eb="27">
      <t>ト</t>
    </rPh>
    <rPh sb="28" eb="30">
      <t>コウシン</t>
    </rPh>
    <rPh sb="30" eb="31">
      <t>ト</t>
    </rPh>
    <rPh sb="32" eb="33">
      <t>コ</t>
    </rPh>
    <rPh sb="34" eb="36">
      <t>ショリ</t>
    </rPh>
    <rPh sb="37" eb="38">
      <t>オコナ</t>
    </rPh>
    <phoneticPr fontId="2"/>
  </si>
  <si>
    <t>画面帳票ID:ST-M003のメッセージダイアログが閉じ更新取り込み処理が行われること</t>
    <phoneticPr fontId="2"/>
  </si>
  <si>
    <t>画面帳票ID:ST-M003のメッセージダイアログにて「閉じる/キャンセル」ボタンをクリックする</t>
    <rPh sb="28" eb="29">
      <t>ト</t>
    </rPh>
    <phoneticPr fontId="2"/>
  </si>
  <si>
    <t xml:space="preserve">FT11-01-116
</t>
    <phoneticPr fontId="2"/>
  </si>
  <si>
    <t>正常遷移</t>
    <phoneticPr fontId="2"/>
  </si>
  <si>
    <t>画面帳票ID:ST-M001のメッセージダイアログで「閉じる」/「キャンセル」ボタンをクリックする
※前項目の続き</t>
    <rPh sb="51" eb="52">
      <t>ゼン</t>
    </rPh>
    <rPh sb="52" eb="54">
      <t>コウモク</t>
    </rPh>
    <rPh sb="55" eb="56">
      <t>ツヅ</t>
    </rPh>
    <phoneticPr fontId="2"/>
  </si>
  <si>
    <t>任意</t>
    <rPh sb="0" eb="2">
      <t>ニンイ</t>
    </rPh>
    <phoneticPr fontId="2"/>
  </si>
  <si>
    <t xml:space="preserve">画面帳票ID:ST-T013のタイトルエリアダイアログ(登録先モデル種別の選択(パーサ、ルール、フィルタ指定))にて「取り込み」ボタンをクリックする
</t>
    <rPh sb="59" eb="60">
      <t>ト</t>
    </rPh>
    <rPh sb="61" eb="62">
      <t>コ</t>
    </rPh>
    <phoneticPr fontId="2"/>
  </si>
  <si>
    <t>画面帳票ID:ST-T013のタイトルエリアダイアログ(登録先モデル種別の選択(パーサ、ルール、フィルタ指定))にて「取り込み」ボタンをクリックする
・解析対象のファイルが存在する
・ルールファイルが設定されている
・対象のファイルが管理対象外でない
・ルールファイルに不正がある
・チェックボックス（コントロールID:L.C.ST-T013-10）にチェックが入っている場合
・正規表現構文に誤りがある場合またはparse要素が存在しない場合またはXMLスキーマ検証エラーの場合</t>
    <rPh sb="59" eb="60">
      <t>ト</t>
    </rPh>
    <rPh sb="61" eb="62">
      <t>コ</t>
    </rPh>
    <phoneticPr fontId="2"/>
  </si>
  <si>
    <t>鈴木</t>
    <rPh sb="0" eb="2">
      <t>スズキ</t>
    </rPh>
    <phoneticPr fontId="2"/>
  </si>
  <si>
    <t>V3.2.0
Build0006</t>
    <phoneticPr fontId="2"/>
  </si>
  <si>
    <t>V3.2.0
Build0007</t>
    <phoneticPr fontId="2"/>
  </si>
  <si>
    <t>画面帳票ID:ST-M001のメッセージダイアログが閉じられ処理が終了すること
※前項目の続き</t>
    <rPh sb="26" eb="27">
      <t>ト</t>
    </rPh>
    <rPh sb="30" eb="32">
      <t>ショリ</t>
    </rPh>
    <rPh sb="33" eb="35">
      <t>シュウリョウ</t>
    </rPh>
    <rPh sb="41" eb="42">
      <t>ゼン</t>
    </rPh>
    <rPh sb="42" eb="44">
      <t>コウモク</t>
    </rPh>
    <rPh sb="45" eb="46">
      <t>ツヅ</t>
    </rPh>
    <phoneticPr fontId="2"/>
  </si>
  <si>
    <t>画面帳票ID:ST-M001のメッセージダイアログが閉じられ処理が終了すること</t>
    <rPh sb="30" eb="32">
      <t>ショリ</t>
    </rPh>
    <rPh sb="33" eb="35">
      <t>シュウリョウ</t>
    </rPh>
    <phoneticPr fontId="2"/>
  </si>
  <si>
    <t>V3.2.0
Build0007</t>
    <phoneticPr fontId="2"/>
  </si>
  <si>
    <t>2019/7/16
処理が終了せずそのままTRAモデル設定ダイアログが表示される</t>
    <rPh sb="10" eb="12">
      <t>ショリ</t>
    </rPh>
    <rPh sb="13" eb="15">
      <t>シュウリョウ</t>
    </rPh>
    <rPh sb="27" eb="29">
      <t>セッテイ</t>
    </rPh>
    <rPh sb="35" eb="37">
      <t>ヒョウジ</t>
    </rPh>
    <phoneticPr fontId="2"/>
  </si>
  <si>
    <t>SCMワークコピーフォルダからファイルを右クリックで選択しコンテキストメニューから「TRAモデルに取り込み」をクリックする
　※SCMに反映済み且つ解析対象のファイルが存在する且つ解析対象のファイルの解析が成功する</t>
    <rPh sb="20" eb="21">
      <t>ミギ</t>
    </rPh>
    <rPh sb="26" eb="28">
      <t>センタク</t>
    </rPh>
    <phoneticPr fontId="2"/>
  </si>
  <si>
    <t>画面帳票ID:ST-M003のメッセージダイアログが閉じ処理が終了すること</t>
    <rPh sb="28" eb="30">
      <t>ショリ</t>
    </rPh>
    <rPh sb="31" eb="33">
      <t>シュウリョウ</t>
    </rPh>
    <phoneticPr fontId="2"/>
  </si>
  <si>
    <t>SCMリポジトリ、SCMブラウザから「TRAモデルに取り込み」をクリックする
　※SCMに反映済み且つ解析対象のファイルが存在する且つ解析対象のファイルの解析が成功する</t>
    <phoneticPr fontId="2"/>
  </si>
  <si>
    <t>画面帳票ID:ST-M001のメッセージダイアログが閉じ処理が終了すること</t>
    <rPh sb="28" eb="30">
      <t>ショリ</t>
    </rPh>
    <rPh sb="31" eb="33">
      <t>シュウリョウ</t>
    </rPh>
    <phoneticPr fontId="2"/>
  </si>
  <si>
    <t>2019/7/16
ダイアログが閉じた後処理が終了せずTRAモデル取り込み先指定ダイアログが表示される</t>
    <rPh sb="16" eb="17">
      <t>ト</t>
    </rPh>
    <rPh sb="19" eb="20">
      <t>アト</t>
    </rPh>
    <rPh sb="20" eb="22">
      <t>ショリ</t>
    </rPh>
    <rPh sb="23" eb="25">
      <t>シュウリョウ</t>
    </rPh>
    <rPh sb="33" eb="34">
      <t>ト</t>
    </rPh>
    <rPh sb="35" eb="36">
      <t>コ</t>
    </rPh>
    <rPh sb="37" eb="38">
      <t>サキ</t>
    </rPh>
    <rPh sb="38" eb="40">
      <t>シテイ</t>
    </rPh>
    <rPh sb="46" eb="48">
      <t>ヒョウジ</t>
    </rPh>
    <phoneticPr fontId="2"/>
  </si>
  <si>
    <t>#45507</t>
    <phoneticPr fontId="2"/>
  </si>
  <si>
    <t>#45506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</si>
</sst>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F800]dddd\,\ mmmm\ dd\,\ yyyy"/>
    <numFmt numFmtId="177" formatCode="yyyy/m/d;@"/>
    <numFmt numFmtId="178" formatCode="0.00_ "/>
    <numFmt numFmtId="179" formatCode="[$-F800]dddd&quot;¥&quot;&quot;¥&quot;&quot;¥&quot;&quot;¥&quot;&quot;¥&quot;\,&quot;¥&quot;&quot;¥&quot;&quot;¥&quot;&quot;¥&quot;&quot;¥&quot;\ mmmm&quot;¥&quot;&quot;¥&quot;&quot;¥&quot;&quot;¥&quot;&quot;¥&quot;\ dd&quot;¥&quot;&quot;¥&quot;&quot;¥&quot;&quot;¥&quot;&quot;¥&quot;\,&quot;¥&quot;&quot;¥&quot;&quot;¥&quot;&quot;¥&quot;&quot;¥&quot;\ yyyy"/>
    <numFmt numFmtId="180" formatCode="0_ "/>
  </numFmts>
  <fonts count="39"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30"/>
      <name val="ＭＳ Ｐゴシック"/>
      <family val="3"/>
      <charset val="128"/>
    </font>
    <font>
      <sz val="6"/>
      <name val="ＭＳ Ｐゴシック"/>
      <family val="3"/>
      <charset val="128"/>
    </font>
    <font>
      <sz val="20"/>
      <name val="ＭＳ Ｐゴシック"/>
      <family val="3"/>
      <charset val="128"/>
    </font>
    <font>
      <sz val="11"/>
      <color theme="1"/>
      <name val="ＭＳ Ｐゴシック"/>
      <family val="3"/>
      <charset val="128"/>
      <scheme val="minor"/>
    </font>
    <font>
      <sz val="6"/>
      <name val="ＭＳ Ｐゴシック"/>
      <family val="3"/>
      <charset val="128"/>
      <scheme val="minor"/>
    </font>
    <font>
      <sz val="18"/>
      <name val="ＭＳ Ｐゴシック"/>
      <family val="3"/>
      <charset val="128"/>
    </font>
    <font>
      <sz val="13"/>
      <name val="ＭＳ Ｐゴシック"/>
      <family val="3"/>
      <charset val="128"/>
    </font>
    <font>
      <sz val="8"/>
      <name val="ＭＳ Ｐゴシック"/>
      <family val="3"/>
      <charset val="128"/>
    </font>
    <font>
      <b/>
      <sz val="11"/>
      <name val="ＭＳ Ｐゴシック"/>
      <family val="3"/>
      <charset val="128"/>
    </font>
    <font>
      <sz val="11"/>
      <name val="ＭＳ Ｐゴシック"/>
      <family val="3"/>
      <charset val="128"/>
    </font>
    <font>
      <b/>
      <sz val="11"/>
      <color theme="1"/>
      <name val="ＭＳ Ｐゴシック"/>
      <family val="3"/>
      <charset val="128"/>
      <scheme val="minor"/>
    </font>
    <font>
      <sz val="11"/>
      <color theme="1"/>
      <name val="ＭＳ Ｐゴシック"/>
      <family val="2"/>
      <scheme val="minor"/>
    </font>
    <font>
      <sz val="11"/>
      <color indexed="8"/>
      <name val="ＭＳ Ｐゴシック"/>
      <family val="3"/>
      <charset val="128"/>
    </font>
    <font>
      <sz val="11"/>
      <color theme="0"/>
      <name val="ＭＳ Ｐゴシック"/>
      <family val="3"/>
      <charset val="128"/>
    </font>
    <font>
      <sz val="11"/>
      <color theme="0"/>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color theme="1"/>
      <name val="ＭＳ Ｐゴシック"/>
      <family val="3"/>
      <charset val="128"/>
      <scheme val="minor"/>
    </font>
    <font>
      <sz val="11"/>
      <color rgb="FFFF0000"/>
      <name val="ＭＳ Ｐゴシック"/>
      <family val="3"/>
      <charset val="128"/>
      <scheme val="minor"/>
    </font>
    <font>
      <b/>
      <sz val="9"/>
      <color indexed="8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31">
    <fill>
      <patternFill patternType="none"/>
    </fill>
    <fill>
      <patternFill patternType="gray125"/>
    </fill>
    <fill>
      <patternFill patternType="solid">
        <fgColor indexed="9"/>
        <bgColor indexed="64"/>
      </patternFill>
    </fill>
    <fill>
      <patternFill patternType="solid">
        <fgColor theme="8" tint="0.79998168889431442"/>
        <bgColor indexed="64"/>
      </patternFill>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34998626667073579"/>
        <bgColor indexed="64"/>
      </patternFill>
    </fill>
    <fill>
      <patternFill patternType="solid">
        <fgColor theme="5"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64">
    <xf numFmtId="0" fontId="0" fillId="0" borderId="0">
      <alignment vertical="center"/>
    </xf>
    <xf numFmtId="0" fontId="6" fillId="0" borderId="0"/>
    <xf numFmtId="0" fontId="1" fillId="0" borderId="0">
      <alignment vertical="center"/>
    </xf>
    <xf numFmtId="0" fontId="12" fillId="0" borderId="0">
      <alignment vertical="center"/>
    </xf>
    <xf numFmtId="0" fontId="1" fillId="0" borderId="0">
      <alignment vertical="center"/>
    </xf>
    <xf numFmtId="0" fontId="14" fillId="0" borderId="0"/>
    <xf numFmtId="0" fontId="12" fillId="0" borderId="0"/>
    <xf numFmtId="0" fontId="6" fillId="0" borderId="0">
      <alignment vertical="center"/>
    </xf>
    <xf numFmtId="0" fontId="12" fillId="0" borderId="0"/>
    <xf numFmtId="0" fontId="1" fillId="0" borderId="0">
      <alignment vertical="center"/>
    </xf>
    <xf numFmtId="0" fontId="1" fillId="0" borderId="0">
      <alignment vertical="center"/>
    </xf>
    <xf numFmtId="0" fontId="12" fillId="0" borderId="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23" fillId="17"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24" borderId="0" applyNumberFormat="0" applyBorder="0" applyAlignment="0" applyProtection="0">
      <alignment vertical="center"/>
    </xf>
    <xf numFmtId="0" fontId="24" fillId="0" borderId="0" applyNumberFormat="0" applyFill="0" applyBorder="0" applyAlignment="0" applyProtection="0">
      <alignment vertical="center"/>
    </xf>
    <xf numFmtId="0" fontId="25" fillId="25" borderId="33" applyNumberFormat="0" applyAlignment="0" applyProtection="0">
      <alignment vertical="center"/>
    </xf>
    <xf numFmtId="0" fontId="26" fillId="26" borderId="0" applyNumberFormat="0" applyBorder="0" applyAlignment="0" applyProtection="0">
      <alignment vertical="center"/>
    </xf>
    <xf numFmtId="0" fontId="15" fillId="27" borderId="34" applyNumberFormat="0" applyFont="0" applyAlignment="0" applyProtection="0">
      <alignment vertical="center"/>
    </xf>
    <xf numFmtId="0" fontId="27" fillId="0" borderId="35" applyNumberFormat="0" applyFill="0" applyAlignment="0" applyProtection="0">
      <alignment vertical="center"/>
    </xf>
    <xf numFmtId="0" fontId="28" fillId="8" borderId="0" applyNumberFormat="0" applyBorder="0" applyAlignment="0" applyProtection="0">
      <alignment vertical="center"/>
    </xf>
    <xf numFmtId="0" fontId="29" fillId="28" borderId="36" applyNumberFormat="0" applyAlignment="0" applyProtection="0">
      <alignment vertical="center"/>
    </xf>
    <xf numFmtId="0" fontId="30" fillId="0" borderId="0" applyNumberFormat="0" applyFill="0" applyBorder="0" applyAlignment="0" applyProtection="0">
      <alignment vertical="center"/>
    </xf>
    <xf numFmtId="0" fontId="31" fillId="0" borderId="37" applyNumberFormat="0" applyFill="0" applyAlignment="0" applyProtection="0">
      <alignment vertical="center"/>
    </xf>
    <xf numFmtId="0" fontId="32" fillId="0" borderId="38" applyNumberFormat="0" applyFill="0" applyAlignment="0" applyProtection="0">
      <alignment vertical="center"/>
    </xf>
    <xf numFmtId="0" fontId="33" fillId="0" borderId="39" applyNumberFormat="0" applyFill="0" applyAlignment="0" applyProtection="0">
      <alignment vertical="center"/>
    </xf>
    <xf numFmtId="0" fontId="33" fillId="0" borderId="0" applyNumberFormat="0" applyFill="0" applyBorder="0" applyAlignment="0" applyProtection="0">
      <alignment vertical="center"/>
    </xf>
    <xf numFmtId="0" fontId="34" fillId="0" borderId="40" applyNumberFormat="0" applyFill="0" applyAlignment="0" applyProtection="0">
      <alignment vertical="center"/>
    </xf>
    <xf numFmtId="0" fontId="35" fillId="28" borderId="41" applyNumberFormat="0" applyAlignment="0" applyProtection="0">
      <alignment vertical="center"/>
    </xf>
    <xf numFmtId="0" fontId="36" fillId="0" borderId="0" applyNumberFormat="0" applyFill="0" applyBorder="0" applyAlignment="0" applyProtection="0">
      <alignment vertical="center"/>
    </xf>
    <xf numFmtId="0" fontId="37" fillId="12" borderId="36" applyNumberFormat="0" applyAlignment="0" applyProtection="0">
      <alignment vertical="center"/>
    </xf>
    <xf numFmtId="0" fontId="6" fillId="0" borderId="0"/>
    <xf numFmtId="0" fontId="38" fillId="9" borderId="0" applyNumberFormat="0" applyBorder="0" applyAlignment="0" applyProtection="0">
      <alignment vertical="center"/>
    </xf>
    <xf numFmtId="0" fontId="14" fillId="0" borderId="0"/>
    <xf numFmtId="0" fontId="6" fillId="0" borderId="0"/>
    <xf numFmtId="0" fontId="12" fillId="0" borderId="0">
      <alignment vertical="center"/>
    </xf>
    <xf numFmtId="0" fontId="12" fillId="0" borderId="0"/>
    <xf numFmtId="0" fontId="1" fillId="0" borderId="0">
      <alignment vertical="center"/>
    </xf>
    <xf numFmtId="0" fontId="6" fillId="0" borderId="0">
      <alignment vertical="center"/>
    </xf>
    <xf numFmtId="0" fontId="6" fillId="0" borderId="0">
      <alignment vertical="center"/>
    </xf>
    <xf numFmtId="0" fontId="6" fillId="0" borderId="0"/>
    <xf numFmtId="0" fontId="14" fillId="0" borderId="0"/>
    <xf numFmtId="0" fontId="6" fillId="0" borderId="0"/>
  </cellStyleXfs>
  <cellXfs count="384">
    <xf numFmtId="0" fontId="0" fillId="0" borderId="0" xfId="0">
      <alignment vertical="center"/>
    </xf>
    <xf numFmtId="0" fontId="0" fillId="2" borderId="0" xfId="0" applyFill="1">
      <alignment vertical="center"/>
    </xf>
    <xf numFmtId="0" fontId="5" fillId="2" borderId="0" xfId="0" applyFont="1" applyFill="1">
      <alignment vertical="center"/>
    </xf>
    <xf numFmtId="0" fontId="6" fillId="2" borderId="0" xfId="1" applyFill="1" applyAlignment="1">
      <alignment vertical="center"/>
    </xf>
    <xf numFmtId="176" fontId="0" fillId="2" borderId="0" xfId="0" applyNumberFormat="1" applyFill="1">
      <alignment vertical="center"/>
    </xf>
    <xf numFmtId="0" fontId="10" fillId="2" borderId="0" xfId="0" applyFont="1" applyFill="1">
      <alignment vertical="center"/>
    </xf>
    <xf numFmtId="178" fontId="0" fillId="2" borderId="1" xfId="0" applyNumberFormat="1" applyFill="1" applyBorder="1" applyAlignment="1">
      <alignment horizontal="center" vertical="center"/>
    </xf>
    <xf numFmtId="176" fontId="0" fillId="2" borderId="1" xfId="0" applyNumberFormat="1" applyFill="1"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lignment vertical="center"/>
    </xf>
    <xf numFmtId="179" fontId="0" fillId="2" borderId="1" xfId="0" applyNumberFormat="1" applyFill="1" applyBorder="1" applyAlignment="1">
      <alignment horizontal="left" vertical="center"/>
    </xf>
    <xf numFmtId="0" fontId="11" fillId="2" borderId="8" xfId="0" applyFont="1" applyFill="1" applyBorder="1">
      <alignment vertical="center"/>
    </xf>
    <xf numFmtId="0" fontId="11" fillId="2" borderId="9" xfId="0" applyFont="1" applyFill="1" applyBorder="1">
      <alignment vertical="center"/>
    </xf>
    <xf numFmtId="0" fontId="11" fillId="2" borderId="10"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18" xfId="0" applyFill="1" applyBorder="1">
      <alignment vertical="center"/>
    </xf>
    <xf numFmtId="0" fontId="11" fillId="2" borderId="0" xfId="0" applyFont="1" applyFill="1">
      <alignment vertical="center"/>
    </xf>
    <xf numFmtId="0" fontId="0" fillId="2" borderId="0" xfId="0" quotePrefix="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Border="1" applyAlignment="1">
      <alignment vertical="center"/>
    </xf>
    <xf numFmtId="0" fontId="11" fillId="0" borderId="0" xfId="0" applyFont="1">
      <alignment vertical="center"/>
    </xf>
    <xf numFmtId="0" fontId="0" fillId="0" borderId="32" xfId="0" applyBorder="1">
      <alignment vertical="center"/>
    </xf>
    <xf numFmtId="0" fontId="1" fillId="0" borderId="1" xfId="4" applyFont="1" applyFill="1" applyBorder="1" applyAlignment="1">
      <alignment vertical="center" wrapText="1"/>
    </xf>
    <xf numFmtId="0" fontId="0" fillId="0" borderId="7" xfId="0" applyBorder="1">
      <alignment vertical="center"/>
    </xf>
    <xf numFmtId="0" fontId="11" fillId="2" borderId="1" xfId="0" applyFont="1" applyFill="1" applyBorder="1" applyAlignment="1">
      <alignment horizontal="center" vertical="center"/>
    </xf>
    <xf numFmtId="0" fontId="11" fillId="2" borderId="29" xfId="0" applyFont="1" applyFill="1" applyBorder="1" applyAlignment="1">
      <alignment vertical="center"/>
    </xf>
    <xf numFmtId="0" fontId="11" fillId="2" borderId="20" xfId="0" applyFont="1" applyFill="1" applyBorder="1" applyAlignment="1">
      <alignment vertical="center"/>
    </xf>
    <xf numFmtId="0" fontId="0" fillId="2" borderId="0" xfId="0" applyFont="1" applyFill="1">
      <alignment vertical="center"/>
    </xf>
    <xf numFmtId="0" fontId="0" fillId="4" borderId="1" xfId="0" applyFont="1" applyFill="1" applyBorder="1" applyAlignment="1">
      <alignment horizontal="center" vertical="top" wrapText="1"/>
    </xf>
    <xf numFmtId="0" fontId="0" fillId="4" borderId="31" xfId="0" applyFont="1" applyFill="1" applyBorder="1" applyAlignment="1">
      <alignment horizontal="center" vertical="top" wrapText="1"/>
    </xf>
    <xf numFmtId="0" fontId="0" fillId="2" borderId="31" xfId="0" applyFont="1" applyFill="1" applyBorder="1" applyAlignment="1">
      <alignment vertical="top" wrapText="1"/>
    </xf>
    <xf numFmtId="0" fontId="0" fillId="2" borderId="1" xfId="0" applyFont="1" applyFill="1" applyBorder="1" applyAlignment="1">
      <alignment horizontal="center" vertical="top" wrapText="1"/>
    </xf>
    <xf numFmtId="0" fontId="0" fillId="2" borderId="1" xfId="0" applyFont="1" applyFill="1" applyBorder="1" applyAlignment="1">
      <alignment vertical="top" wrapText="1"/>
    </xf>
    <xf numFmtId="0" fontId="0" fillId="4" borderId="1" xfId="0" applyFont="1" applyFill="1" applyBorder="1" applyAlignment="1">
      <alignment vertical="top" wrapText="1"/>
    </xf>
    <xf numFmtId="56" fontId="0" fillId="4" borderId="1" xfId="0" applyNumberFormat="1" applyFont="1" applyFill="1" applyBorder="1" applyAlignment="1">
      <alignment vertical="top" wrapText="1"/>
    </xf>
    <xf numFmtId="0" fontId="15" fillId="2" borderId="0" xfId="0" applyFont="1" applyFill="1">
      <alignment vertical="center"/>
    </xf>
    <xf numFmtId="0" fontId="16" fillId="4" borderId="27" xfId="0" applyFont="1" applyFill="1" applyBorder="1" applyAlignment="1">
      <alignment horizontal="center" vertical="top" wrapText="1"/>
    </xf>
    <xf numFmtId="0" fontId="0" fillId="2" borderId="27" xfId="0" applyFont="1" applyFill="1" applyBorder="1" applyAlignment="1">
      <alignment vertical="top" wrapText="1"/>
    </xf>
    <xf numFmtId="0" fontId="16" fillId="4" borderId="24" xfId="0" applyFont="1" applyFill="1" applyBorder="1" applyAlignment="1">
      <alignment horizontal="center" vertical="top" wrapText="1"/>
    </xf>
    <xf numFmtId="0" fontId="0" fillId="2" borderId="24" xfId="0" applyFont="1" applyFill="1" applyBorder="1" applyAlignment="1">
      <alignment vertical="top" wrapText="1"/>
    </xf>
    <xf numFmtId="0" fontId="0" fillId="2" borderId="31" xfId="0" applyFont="1" applyFill="1" applyBorder="1" applyAlignment="1">
      <alignment horizontal="center" vertical="top" wrapText="1"/>
    </xf>
    <xf numFmtId="0" fontId="0" fillId="2" borderId="28" xfId="0" applyFont="1" applyFill="1" applyBorder="1">
      <alignment vertical="center"/>
    </xf>
    <xf numFmtId="180" fontId="11" fillId="5" borderId="29" xfId="3" applyNumberFormat="1" applyFont="1" applyFill="1" applyBorder="1" applyAlignment="1">
      <alignment horizontal="center" vertical="center"/>
    </xf>
    <xf numFmtId="0" fontId="11" fillId="5" borderId="29" xfId="3" applyFont="1" applyFill="1" applyBorder="1" applyAlignment="1">
      <alignment horizontal="center" vertical="center"/>
    </xf>
    <xf numFmtId="0" fontId="0" fillId="0" borderId="29" xfId="0" applyFont="1" applyBorder="1" applyAlignment="1">
      <alignment horizontal="center" vertical="center"/>
    </xf>
    <xf numFmtId="0" fontId="12" fillId="0" borderId="29" xfId="0" applyFont="1" applyBorder="1" applyAlignment="1">
      <alignment horizontal="center" vertical="center"/>
    </xf>
    <xf numFmtId="0" fontId="11" fillId="5" borderId="29" xfId="3" applyFont="1" applyFill="1" applyBorder="1" applyAlignment="1">
      <alignment horizontal="center" vertical="center" wrapText="1"/>
    </xf>
    <xf numFmtId="0" fontId="12" fillId="0" borderId="1" xfId="0" applyFont="1" applyBorder="1" applyAlignment="1">
      <alignment horizontal="center" vertical="center" wrapText="1"/>
    </xf>
    <xf numFmtId="0" fontId="13" fillId="6" borderId="21" xfId="4" applyFont="1" applyFill="1" applyBorder="1" applyAlignment="1">
      <alignment horizontal="center" vertical="center"/>
    </xf>
    <xf numFmtId="0" fontId="11" fillId="6" borderId="21" xfId="0" applyFont="1" applyFill="1" applyBorder="1" applyAlignment="1">
      <alignment horizontal="center" vertical="center"/>
    </xf>
    <xf numFmtId="0" fontId="11" fillId="6" borderId="1" xfId="0" applyFont="1" applyFill="1" applyBorder="1" applyAlignment="1">
      <alignment horizontal="center" vertical="center"/>
    </xf>
    <xf numFmtId="176" fontId="11" fillId="6" borderId="1" xfId="0" applyNumberFormat="1" applyFont="1" applyFill="1" applyBorder="1" applyAlignment="1">
      <alignment horizontal="center" vertical="center"/>
    </xf>
    <xf numFmtId="0" fontId="12" fillId="4" borderId="31" xfId="0" applyFont="1" applyFill="1" applyBorder="1" applyAlignment="1">
      <alignment horizontal="center" vertical="top" wrapText="1"/>
    </xf>
    <xf numFmtId="0" fontId="12" fillId="4" borderId="27" xfId="0" applyFont="1" applyFill="1" applyBorder="1" applyAlignment="1">
      <alignment horizontal="center" vertical="top" wrapText="1"/>
    </xf>
    <xf numFmtId="0" fontId="11" fillId="6" borderId="31" xfId="0" applyFont="1" applyFill="1" applyBorder="1" applyAlignment="1">
      <alignment horizontal="center" vertical="center" wrapText="1"/>
    </xf>
    <xf numFmtId="0" fontId="11" fillId="6" borderId="31" xfId="0" applyFont="1" applyFill="1" applyBorder="1" applyAlignment="1">
      <alignment horizontal="center" vertical="center"/>
    </xf>
    <xf numFmtId="0" fontId="11" fillId="6" borderId="1" xfId="0" applyFont="1" applyFill="1" applyBorder="1" applyAlignment="1">
      <alignment horizontal="center" vertical="center" wrapText="1"/>
    </xf>
    <xf numFmtId="0" fontId="17" fillId="4" borderId="27" xfId="0" applyFont="1" applyFill="1" applyBorder="1" applyAlignment="1">
      <alignment horizontal="center" vertical="top" wrapText="1"/>
    </xf>
    <xf numFmtId="0" fontId="17" fillId="4" borderId="24" xfId="0" applyFont="1" applyFill="1" applyBorder="1" applyAlignment="1">
      <alignment horizontal="center" vertical="top" wrapText="1"/>
    </xf>
    <xf numFmtId="0" fontId="11" fillId="2" borderId="28" xfId="0" applyFont="1" applyFill="1" applyBorder="1" applyAlignment="1">
      <alignment vertical="center"/>
    </xf>
    <xf numFmtId="0" fontId="0" fillId="2" borderId="0" xfId="0" applyFont="1" applyFill="1" applyBorder="1">
      <alignment vertical="center"/>
    </xf>
    <xf numFmtId="0" fontId="0" fillId="2" borderId="1" xfId="0" applyFill="1" applyBorder="1" applyAlignment="1">
      <alignment horizontal="center" vertical="center"/>
    </xf>
    <xf numFmtId="0" fontId="0" fillId="4" borderId="31" xfId="0" applyFont="1" applyFill="1" applyBorder="1" applyAlignment="1">
      <alignment horizontal="center" vertical="top" wrapText="1"/>
    </xf>
    <xf numFmtId="0" fontId="0" fillId="4" borderId="27" xfId="0" applyFont="1" applyFill="1" applyBorder="1" applyAlignment="1">
      <alignment horizontal="center" vertical="top" wrapText="1"/>
    </xf>
    <xf numFmtId="0" fontId="0" fillId="4" borderId="24" xfId="0" applyFont="1" applyFill="1" applyBorder="1" applyAlignment="1">
      <alignment horizontal="center" vertical="top" wrapText="1"/>
    </xf>
    <xf numFmtId="0" fontId="18" fillId="2" borderId="31" xfId="0" applyFont="1" applyFill="1" applyBorder="1" applyAlignment="1">
      <alignment vertical="top" wrapText="1"/>
    </xf>
    <xf numFmtId="0" fontId="19" fillId="2" borderId="27" xfId="0" applyFont="1" applyFill="1" applyBorder="1" applyAlignment="1">
      <alignment vertical="top" wrapText="1"/>
    </xf>
    <xf numFmtId="0" fontId="19" fillId="2" borderId="24" xfId="0" applyFont="1" applyFill="1" applyBorder="1" applyAlignment="1">
      <alignment vertical="top" wrapText="1"/>
    </xf>
    <xf numFmtId="0" fontId="0" fillId="2" borderId="31" xfId="0" applyFont="1" applyFill="1" applyBorder="1" applyAlignment="1">
      <alignment vertical="top" wrapText="1"/>
    </xf>
    <xf numFmtId="0" fontId="0" fillId="2" borderId="27" xfId="0" applyFont="1" applyFill="1" applyBorder="1" applyAlignment="1">
      <alignment vertical="top" wrapText="1"/>
    </xf>
    <xf numFmtId="0" fontId="0" fillId="2" borderId="24" xfId="0" applyFont="1" applyFill="1" applyBorder="1" applyAlignment="1">
      <alignment vertical="top" wrapText="1"/>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4" borderId="31" xfId="0" applyFont="1" applyFill="1" applyBorder="1" applyAlignment="1">
      <alignment horizontal="center" vertical="top" wrapText="1"/>
    </xf>
    <xf numFmtId="0" fontId="0" fillId="4" borderId="27" xfId="0" applyFont="1" applyFill="1" applyBorder="1" applyAlignment="1">
      <alignment horizontal="center" vertical="top" wrapText="1"/>
    </xf>
    <xf numFmtId="0" fontId="0" fillId="4" borderId="24" xfId="0" applyFont="1" applyFill="1" applyBorder="1" applyAlignment="1">
      <alignment horizontal="center" vertical="top" wrapText="1"/>
    </xf>
    <xf numFmtId="0" fontId="0" fillId="2" borderId="31" xfId="0" applyFont="1" applyFill="1" applyBorder="1" applyAlignment="1">
      <alignment vertical="top" wrapText="1"/>
    </xf>
    <xf numFmtId="0" fontId="0" fillId="2" borderId="27" xfId="0" applyFont="1" applyFill="1" applyBorder="1" applyAlignment="1">
      <alignment vertical="top" wrapText="1"/>
    </xf>
    <xf numFmtId="0" fontId="0" fillId="2" borderId="24" xfId="0" applyFont="1" applyFill="1" applyBorder="1" applyAlignment="1">
      <alignment vertical="top" wrapText="1"/>
    </xf>
    <xf numFmtId="0" fontId="0" fillId="4" borderId="31" xfId="0" applyFont="1" applyFill="1" applyBorder="1" applyAlignment="1">
      <alignment vertical="top" wrapText="1"/>
    </xf>
    <xf numFmtId="0" fontId="0" fillId="4" borderId="27" xfId="0" applyFont="1" applyFill="1" applyBorder="1" applyAlignment="1">
      <alignment vertical="top" wrapText="1"/>
    </xf>
    <xf numFmtId="0" fontId="0" fillId="4" borderId="24" xfId="0" applyFont="1" applyFill="1" applyBorder="1" applyAlignment="1">
      <alignment vertical="top" wrapText="1"/>
    </xf>
    <xf numFmtId="0" fontId="0" fillId="2" borderId="1" xfId="0" applyFont="1" applyFill="1" applyBorder="1" applyAlignment="1">
      <alignment vertical="top" wrapText="1"/>
    </xf>
    <xf numFmtId="0" fontId="0" fillId="0" borderId="32" xfId="0" applyFill="1" applyBorder="1" applyAlignment="1">
      <alignment horizontal="center" vertical="center"/>
    </xf>
    <xf numFmtId="0" fontId="0" fillId="0" borderId="32" xfId="4" applyFont="1" applyFill="1" applyBorder="1" applyAlignment="1">
      <alignment vertical="center" wrapText="1"/>
    </xf>
    <xf numFmtId="0" fontId="0" fillId="0" borderId="1" xfId="0" applyFill="1" applyBorder="1">
      <alignment vertical="center"/>
    </xf>
    <xf numFmtId="9" fontId="0" fillId="0" borderId="1" xfId="0" applyNumberFormat="1" applyFill="1" applyBorder="1">
      <alignment vertical="center"/>
    </xf>
    <xf numFmtId="0" fontId="0" fillId="0" borderId="0" xfId="0" applyFill="1">
      <alignment vertical="center"/>
    </xf>
    <xf numFmtId="0" fontId="0" fillId="0" borderId="1" xfId="0" applyFill="1" applyBorder="1" applyAlignment="1">
      <alignment horizontal="center" vertical="center"/>
    </xf>
    <xf numFmtId="0" fontId="1" fillId="0" borderId="29" xfId="4" applyFont="1" applyFill="1" applyBorder="1">
      <alignment vertical="center"/>
    </xf>
    <xf numFmtId="49" fontId="1" fillId="0" borderId="28" xfId="4" applyNumberFormat="1" applyFont="1" applyFill="1" applyBorder="1">
      <alignment vertical="center"/>
    </xf>
    <xf numFmtId="0" fontId="1" fillId="0" borderId="22" xfId="4" applyFont="1" applyFill="1" applyBorder="1">
      <alignment vertical="center"/>
    </xf>
    <xf numFmtId="49" fontId="1" fillId="0" borderId="23" xfId="4" applyNumberFormat="1" applyFont="1" applyFill="1" applyBorder="1">
      <alignment vertical="center"/>
    </xf>
    <xf numFmtId="0" fontId="0" fillId="0" borderId="21" xfId="0" applyFill="1" applyBorder="1">
      <alignment vertical="center"/>
    </xf>
    <xf numFmtId="0" fontId="0" fillId="2" borderId="31" xfId="0" applyFont="1" applyFill="1" applyBorder="1" applyAlignment="1">
      <alignment vertical="top" wrapText="1"/>
    </xf>
    <xf numFmtId="0" fontId="0" fillId="2" borderId="27" xfId="0" applyFont="1" applyFill="1" applyBorder="1" applyAlignment="1">
      <alignment vertical="top" wrapText="1"/>
    </xf>
    <xf numFmtId="0" fontId="0" fillId="2" borderId="1" xfId="0" applyFont="1" applyFill="1" applyBorder="1" applyAlignment="1">
      <alignment vertical="top" wrapText="1"/>
    </xf>
    <xf numFmtId="0" fontId="15" fillId="4" borderId="0" xfId="0" applyFont="1" applyFill="1">
      <alignment vertical="center"/>
    </xf>
    <xf numFmtId="0" fontId="0" fillId="4" borderId="0" xfId="0" applyFont="1" applyFill="1">
      <alignment vertical="center"/>
    </xf>
    <xf numFmtId="0" fontId="11" fillId="4" borderId="1" xfId="0" applyFont="1" applyFill="1" applyBorder="1" applyAlignment="1">
      <alignment horizontal="center" vertical="center"/>
    </xf>
    <xf numFmtId="0" fontId="11" fillId="4" borderId="29" xfId="0" applyFont="1" applyFill="1" applyBorder="1" applyAlignment="1">
      <alignment vertical="center"/>
    </xf>
    <xf numFmtId="0" fontId="11" fillId="4" borderId="20" xfId="0" applyFont="1" applyFill="1" applyBorder="1" applyAlignment="1">
      <alignment vertical="center"/>
    </xf>
    <xf numFmtId="0" fontId="0" fillId="4" borderId="28" xfId="0" applyFont="1" applyFill="1" applyBorder="1">
      <alignment vertical="center"/>
    </xf>
    <xf numFmtId="0" fontId="0" fillId="4" borderId="1" xfId="0" applyFill="1" applyBorder="1" applyAlignment="1">
      <alignment horizontal="center" vertical="center"/>
    </xf>
    <xf numFmtId="0" fontId="0" fillId="4" borderId="0" xfId="0" applyFill="1">
      <alignment vertical="center"/>
    </xf>
    <xf numFmtId="0" fontId="0" fillId="4" borderId="31" xfId="0" applyFont="1" applyFill="1" applyBorder="1" applyAlignment="1">
      <alignment horizontal="center" vertical="top" wrapText="1"/>
    </xf>
    <xf numFmtId="0" fontId="0" fillId="4" borderId="27" xfId="0" applyFont="1" applyFill="1" applyBorder="1" applyAlignment="1">
      <alignment horizontal="center" vertical="top" wrapText="1"/>
    </xf>
    <xf numFmtId="0" fontId="0" fillId="4" borderId="24" xfId="0" applyFont="1" applyFill="1" applyBorder="1" applyAlignment="1">
      <alignment horizontal="center" vertical="top" wrapText="1"/>
    </xf>
    <xf numFmtId="0" fontId="0" fillId="2" borderId="31" xfId="0" applyFont="1" applyFill="1" applyBorder="1" applyAlignment="1">
      <alignment vertical="top" wrapText="1"/>
    </xf>
    <xf numFmtId="0" fontId="0" fillId="2" borderId="27" xfId="0" applyFont="1" applyFill="1" applyBorder="1" applyAlignment="1">
      <alignment vertical="top" wrapText="1"/>
    </xf>
    <xf numFmtId="0" fontId="0" fillId="2" borderId="24" xfId="0" applyFont="1" applyFill="1" applyBorder="1" applyAlignment="1">
      <alignment vertical="top" wrapText="1"/>
    </xf>
    <xf numFmtId="0" fontId="0" fillId="2" borderId="1" xfId="0" applyFont="1" applyFill="1" applyBorder="1" applyAlignment="1">
      <alignment vertical="top" wrapText="1"/>
    </xf>
    <xf numFmtId="0" fontId="6" fillId="2" borderId="1" xfId="0" applyFont="1" applyFill="1" applyBorder="1" applyAlignment="1">
      <alignment vertical="top" wrapText="1"/>
    </xf>
    <xf numFmtId="0" fontId="0" fillId="2" borderId="31" xfId="0" applyFont="1" applyFill="1" applyBorder="1" applyAlignment="1">
      <alignment vertical="top" wrapText="1"/>
    </xf>
    <xf numFmtId="0" fontId="0" fillId="2" borderId="24" xfId="0" applyFont="1" applyFill="1" applyBorder="1" applyAlignment="1">
      <alignment vertical="top" wrapText="1"/>
    </xf>
    <xf numFmtId="0" fontId="0" fillId="4" borderId="24" xfId="0" applyFont="1" applyFill="1" applyBorder="1" applyAlignment="1">
      <alignment vertical="top" wrapText="1"/>
    </xf>
    <xf numFmtId="0" fontId="20" fillId="0" borderId="0" xfId="0" applyFont="1">
      <alignment vertical="center"/>
    </xf>
    <xf numFmtId="0" fontId="0" fillId="0" borderId="4" xfId="0" applyBorder="1">
      <alignment vertical="center"/>
    </xf>
    <xf numFmtId="0" fontId="0" fillId="0" borderId="19" xfId="0" applyBorder="1">
      <alignment vertical="center"/>
    </xf>
    <xf numFmtId="0" fontId="18" fillId="0" borderId="27" xfId="0" applyFont="1" applyBorder="1">
      <alignment vertical="center"/>
    </xf>
    <xf numFmtId="0" fontId="18" fillId="0" borderId="20" xfId="0" applyFont="1" applyBorder="1">
      <alignment vertical="center"/>
    </xf>
    <xf numFmtId="0" fontId="19" fillId="0" borderId="28" xfId="0" applyFont="1" applyBorder="1">
      <alignment vertical="center"/>
    </xf>
    <xf numFmtId="0" fontId="19" fillId="0" borderId="1" xfId="0" applyFont="1" applyBorder="1">
      <alignment vertical="center"/>
    </xf>
    <xf numFmtId="0" fontId="19" fillId="0" borderId="24" xfId="0" applyFont="1" applyBorder="1">
      <alignment vertical="center"/>
    </xf>
    <xf numFmtId="0" fontId="19" fillId="0" borderId="2" xfId="0" applyFont="1" applyBorder="1">
      <alignment vertical="center"/>
    </xf>
    <xf numFmtId="0" fontId="19" fillId="0" borderId="4" xfId="0" applyFont="1" applyBorder="1">
      <alignment vertical="center"/>
    </xf>
    <xf numFmtId="0" fontId="19" fillId="0" borderId="29" xfId="0" applyFont="1" applyBorder="1">
      <alignment vertical="center"/>
    </xf>
    <xf numFmtId="0" fontId="19" fillId="0" borderId="6" xfId="0" applyFont="1" applyBorder="1">
      <alignment vertical="center"/>
    </xf>
    <xf numFmtId="0" fontId="19" fillId="0" borderId="20" xfId="0" applyFont="1" applyBorder="1">
      <alignment vertical="center"/>
    </xf>
    <xf numFmtId="0" fontId="19" fillId="0" borderId="29" xfId="0" applyFont="1" applyFill="1" applyBorder="1">
      <alignment vertical="center"/>
    </xf>
    <xf numFmtId="0" fontId="19" fillId="0" borderId="20" xfId="0" applyFont="1" applyFill="1" applyBorder="1">
      <alignment vertical="center"/>
    </xf>
    <xf numFmtId="0" fontId="19" fillId="0" borderId="28" xfId="0" applyFont="1" applyFill="1" applyBorder="1">
      <alignment vertical="center"/>
    </xf>
    <xf numFmtId="0" fontId="19" fillId="0" borderId="1" xfId="0" applyFont="1" applyFill="1" applyBorder="1">
      <alignment vertical="center"/>
    </xf>
    <xf numFmtId="0" fontId="19" fillId="0" borderId="27" xfId="0" applyFont="1" applyBorder="1">
      <alignment vertical="center"/>
    </xf>
    <xf numFmtId="0" fontId="21" fillId="0" borderId="0" xfId="0" applyFont="1">
      <alignment vertical="center"/>
    </xf>
    <xf numFmtId="0" fontId="19" fillId="0" borderId="0" xfId="0" applyFont="1">
      <alignment vertical="center"/>
    </xf>
    <xf numFmtId="0" fontId="19" fillId="0" borderId="19" xfId="0" applyFont="1" applyBorder="1">
      <alignment vertical="center"/>
    </xf>
    <xf numFmtId="0" fontId="19" fillId="0" borderId="4" xfId="0" applyFont="1" applyFill="1" applyBorder="1">
      <alignment vertical="center"/>
    </xf>
    <xf numFmtId="0" fontId="19" fillId="0" borderId="2" xfId="0" applyFont="1" applyFill="1" applyBorder="1">
      <alignment vertical="center"/>
    </xf>
    <xf numFmtId="0" fontId="19" fillId="0" borderId="0" xfId="0" applyFont="1" applyFill="1">
      <alignment vertical="center"/>
    </xf>
    <xf numFmtId="0" fontId="19" fillId="0" borderId="3" xfId="0" applyFont="1" applyFill="1" applyBorder="1">
      <alignment vertical="center"/>
    </xf>
    <xf numFmtId="49" fontId="1" fillId="0" borderId="26" xfId="4" applyNumberFormat="1" applyFont="1" applyFill="1" applyBorder="1">
      <alignment vertical="center"/>
    </xf>
    <xf numFmtId="9" fontId="0" fillId="0" borderId="21" xfId="0" applyNumberFormat="1" applyFill="1" applyBorder="1">
      <alignment vertical="center"/>
    </xf>
    <xf numFmtId="9" fontId="0" fillId="0" borderId="32" xfId="0" applyNumberFormat="1" applyFill="1" applyBorder="1">
      <alignment vertical="center"/>
    </xf>
    <xf numFmtId="0" fontId="0" fillId="0" borderId="0" xfId="0">
      <alignment vertical="center"/>
    </xf>
    <xf numFmtId="0" fontId="19" fillId="0" borderId="4" xfId="0" applyFont="1" applyBorder="1">
      <alignment vertical="center"/>
    </xf>
    <xf numFmtId="0" fontId="19" fillId="0" borderId="2" xfId="0" applyFont="1" applyBorder="1">
      <alignment vertical="center"/>
    </xf>
    <xf numFmtId="0" fontId="19" fillId="0" borderId="20" xfId="0" applyFont="1" applyBorder="1">
      <alignment vertical="center"/>
    </xf>
    <xf numFmtId="0" fontId="19" fillId="0" borderId="28" xfId="0" applyFont="1" applyBorder="1">
      <alignment vertical="center"/>
    </xf>
    <xf numFmtId="0" fontId="18" fillId="0" borderId="20" xfId="0" applyFont="1" applyBorder="1">
      <alignment vertical="center"/>
    </xf>
    <xf numFmtId="0" fontId="19" fillId="0" borderId="24" xfId="0" applyFont="1" applyBorder="1">
      <alignment vertical="center"/>
    </xf>
    <xf numFmtId="0" fontId="19" fillId="0" borderId="29" xfId="0" applyFont="1" applyBorder="1">
      <alignment vertical="center"/>
    </xf>
    <xf numFmtId="0" fontId="19" fillId="0" borderId="6" xfId="0" applyFont="1" applyBorder="1">
      <alignment vertical="center"/>
    </xf>
    <xf numFmtId="0" fontId="19" fillId="0" borderId="27" xfId="0" applyFont="1" applyBorder="1">
      <alignment vertical="center"/>
    </xf>
    <xf numFmtId="0" fontId="18" fillId="0" borderId="29" xfId="0" applyFont="1" applyBorder="1">
      <alignment vertical="center"/>
    </xf>
    <xf numFmtId="0" fontId="0" fillId="0" borderId="0" xfId="0">
      <alignment vertical="center"/>
    </xf>
    <xf numFmtId="0" fontId="19" fillId="0" borderId="4" xfId="0" applyFont="1" applyBorder="1">
      <alignment vertical="center"/>
    </xf>
    <xf numFmtId="0" fontId="19" fillId="0" borderId="2" xfId="0" applyFont="1" applyBorder="1">
      <alignment vertical="center"/>
    </xf>
    <xf numFmtId="0" fontId="19" fillId="0" borderId="20" xfId="0" applyFont="1" applyBorder="1">
      <alignment vertical="center"/>
    </xf>
    <xf numFmtId="0" fontId="19" fillId="0" borderId="28" xfId="0" applyFont="1" applyBorder="1">
      <alignment vertical="center"/>
    </xf>
    <xf numFmtId="0" fontId="19" fillId="0" borderId="1" xfId="0" applyFont="1" applyBorder="1">
      <alignment vertical="center"/>
    </xf>
    <xf numFmtId="0" fontId="19" fillId="4" borderId="4" xfId="0" applyFont="1" applyFill="1" applyBorder="1">
      <alignment vertical="center"/>
    </xf>
    <xf numFmtId="0" fontId="19" fillId="4" borderId="28" xfId="0" applyFont="1" applyFill="1" applyBorder="1">
      <alignment vertical="center"/>
    </xf>
    <xf numFmtId="0" fontId="19" fillId="4" borderId="3" xfId="0" applyFont="1" applyFill="1" applyBorder="1">
      <alignment vertical="center"/>
    </xf>
    <xf numFmtId="0" fontId="19" fillId="0" borderId="24" xfId="0" applyFont="1" applyBorder="1">
      <alignment vertical="center"/>
    </xf>
    <xf numFmtId="0" fontId="19" fillId="0" borderId="29" xfId="0" applyFont="1" applyBorder="1">
      <alignment vertical="center"/>
    </xf>
    <xf numFmtId="0" fontId="19" fillId="0" borderId="27" xfId="0" applyFont="1" applyBorder="1">
      <alignment vertical="center"/>
    </xf>
    <xf numFmtId="0" fontId="19" fillId="0" borderId="19" xfId="0" applyFont="1" applyBorder="1">
      <alignment vertical="center"/>
    </xf>
    <xf numFmtId="0" fontId="19" fillId="4" borderId="27" xfId="0" applyFont="1" applyFill="1" applyBorder="1">
      <alignment vertical="center"/>
    </xf>
    <xf numFmtId="0" fontId="19" fillId="4" borderId="2" xfId="0" applyFont="1" applyFill="1" applyBorder="1">
      <alignment vertical="center"/>
    </xf>
    <xf numFmtId="0" fontId="19" fillId="0" borderId="4" xfId="0" applyFont="1" applyBorder="1">
      <alignment vertical="center"/>
    </xf>
    <xf numFmtId="0" fontId="19" fillId="0" borderId="28" xfId="0" applyFont="1" applyBorder="1">
      <alignment vertical="center"/>
    </xf>
    <xf numFmtId="0" fontId="18" fillId="0" borderId="20" xfId="0" applyFont="1" applyBorder="1">
      <alignment vertical="center"/>
    </xf>
    <xf numFmtId="0" fontId="19" fillId="0" borderId="29" xfId="0" applyFont="1" applyBorder="1">
      <alignment vertical="center"/>
    </xf>
    <xf numFmtId="0" fontId="19" fillId="0" borderId="2" xfId="0" applyFont="1" applyBorder="1">
      <alignment vertical="center"/>
    </xf>
    <xf numFmtId="0" fontId="19" fillId="0" borderId="2" xfId="0" applyFont="1" applyBorder="1">
      <alignment vertical="center"/>
    </xf>
    <xf numFmtId="0" fontId="0" fillId="0" borderId="32" xfId="0" applyFill="1" applyBorder="1">
      <alignment vertical="center"/>
    </xf>
    <xf numFmtId="0" fontId="13" fillId="0" borderId="0" xfId="0" applyFont="1">
      <alignment vertical="center"/>
    </xf>
    <xf numFmtId="0" fontId="0" fillId="4" borderId="30" xfId="0" applyFont="1" applyFill="1" applyBorder="1" applyAlignment="1">
      <alignment vertical="top" wrapText="1"/>
    </xf>
    <xf numFmtId="0" fontId="0" fillId="4" borderId="0" xfId="0" applyFont="1" applyFill="1" applyBorder="1" applyAlignment="1">
      <alignment vertical="top" wrapText="1"/>
    </xf>
    <xf numFmtId="0" fontId="0" fillId="0" borderId="25" xfId="4" applyFont="1" applyFill="1" applyBorder="1">
      <alignment vertical="center"/>
    </xf>
    <xf numFmtId="0" fontId="18" fillId="4" borderId="1" xfId="0" applyFont="1" applyFill="1" applyBorder="1" applyAlignment="1">
      <alignment horizontal="center" vertical="top" wrapText="1"/>
    </xf>
    <xf numFmtId="0" fontId="12" fillId="4" borderId="1" xfId="0" applyFont="1" applyFill="1" applyBorder="1" applyAlignment="1">
      <alignment horizontal="center" vertical="top" wrapText="1"/>
    </xf>
    <xf numFmtId="0" fontId="18" fillId="2" borderId="27" xfId="0" applyFont="1" applyFill="1" applyBorder="1" applyAlignment="1">
      <alignment vertical="top" wrapText="1"/>
    </xf>
    <xf numFmtId="0" fontId="18" fillId="4" borderId="27" xfId="0" applyFont="1" applyFill="1" applyBorder="1" applyAlignment="1">
      <alignment horizontal="center" vertical="top" wrapText="1"/>
    </xf>
    <xf numFmtId="0" fontId="0" fillId="0" borderId="1" xfId="0" applyFont="1" applyFill="1" applyBorder="1" applyAlignment="1">
      <alignment vertical="top" wrapText="1"/>
    </xf>
    <xf numFmtId="14" fontId="0" fillId="4" borderId="31" xfId="0" applyNumberFormat="1" applyFont="1" applyFill="1" applyBorder="1" applyAlignment="1">
      <alignment horizontal="center" vertical="top" wrapText="1"/>
    </xf>
    <xf numFmtId="0" fontId="0" fillId="2" borderId="1" xfId="0" applyFont="1" applyFill="1" applyBorder="1" applyAlignment="1">
      <alignment vertical="top" wrapText="1"/>
    </xf>
    <xf numFmtId="0" fontId="0" fillId="4" borderId="1" xfId="0" applyFont="1" applyFill="1" applyBorder="1" applyAlignment="1">
      <alignment vertical="top" wrapText="1"/>
    </xf>
    <xf numFmtId="0" fontId="15" fillId="0" borderId="0" xfId="0" applyFont="1" applyFill="1">
      <alignment vertical="center"/>
    </xf>
    <xf numFmtId="0" fontId="12" fillId="4" borderId="24" xfId="0" applyFont="1" applyFill="1" applyBorder="1" applyAlignment="1">
      <alignment vertical="top" wrapText="1"/>
    </xf>
    <xf numFmtId="0" fontId="18" fillId="2" borderId="2" xfId="0" applyFont="1" applyFill="1" applyBorder="1" applyAlignment="1">
      <alignment vertical="top" wrapText="1"/>
    </xf>
    <xf numFmtId="0" fontId="18" fillId="2" borderId="6" xfId="0" applyFont="1" applyFill="1" applyBorder="1" applyAlignment="1">
      <alignment vertical="top" wrapText="1"/>
    </xf>
    <xf numFmtId="0" fontId="18" fillId="4" borderId="2" xfId="0" applyFont="1" applyFill="1" applyBorder="1" applyAlignment="1">
      <alignment horizontal="center" vertical="top" wrapText="1"/>
    </xf>
    <xf numFmtId="0" fontId="12" fillId="4" borderId="6" xfId="0" applyFont="1" applyFill="1" applyBorder="1" applyAlignment="1">
      <alignment horizontal="center" vertical="top" wrapText="1"/>
    </xf>
    <xf numFmtId="0" fontId="0" fillId="2" borderId="28" xfId="0" applyFont="1" applyFill="1" applyBorder="1" applyAlignment="1">
      <alignment horizontal="center" vertical="top" wrapText="1"/>
    </xf>
    <xf numFmtId="0" fontId="0" fillId="2" borderId="7" xfId="0" applyFont="1" applyFill="1" applyBorder="1" applyAlignment="1">
      <alignment horizontal="center" vertical="top" wrapText="1"/>
    </xf>
    <xf numFmtId="0" fontId="0" fillId="4" borderId="24" xfId="0" applyFont="1" applyFill="1" applyBorder="1" applyAlignment="1">
      <alignment horizontal="center" vertical="top" wrapText="1"/>
    </xf>
    <xf numFmtId="0" fontId="0" fillId="4" borderId="31" xfId="0" applyFont="1" applyFill="1" applyBorder="1" applyAlignment="1">
      <alignment horizontal="center" vertical="top" wrapText="1"/>
    </xf>
    <xf numFmtId="0" fontId="0" fillId="2" borderId="31" xfId="0" applyFont="1" applyFill="1" applyBorder="1" applyAlignment="1">
      <alignment vertical="top" wrapText="1"/>
    </xf>
    <xf numFmtId="0" fontId="0" fillId="2" borderId="24" xfId="0" applyFont="1" applyFill="1" applyBorder="1" applyAlignment="1">
      <alignment vertical="top" wrapText="1"/>
    </xf>
    <xf numFmtId="0" fontId="0" fillId="4" borderId="27" xfId="0" applyFont="1" applyFill="1" applyBorder="1" applyAlignment="1">
      <alignment horizontal="center" vertical="top" wrapText="1"/>
    </xf>
    <xf numFmtId="0" fontId="0" fillId="2" borderId="27" xfId="0" applyFont="1" applyFill="1" applyBorder="1" applyAlignment="1">
      <alignment vertical="top" wrapText="1"/>
    </xf>
    <xf numFmtId="0" fontId="0" fillId="0" borderId="31" xfId="0" applyFont="1" applyFill="1" applyBorder="1" applyAlignment="1">
      <alignment vertical="top" wrapText="1"/>
    </xf>
    <xf numFmtId="56" fontId="0" fillId="0" borderId="31" xfId="0" applyNumberFormat="1" applyFont="1" applyFill="1" applyBorder="1" applyAlignment="1">
      <alignment horizontal="center" vertical="top" wrapText="1"/>
    </xf>
    <xf numFmtId="0" fontId="0" fillId="4" borderId="2" xfId="0" applyFont="1" applyFill="1" applyBorder="1" applyAlignment="1">
      <alignment horizontal="center" vertical="top" wrapText="1"/>
    </xf>
    <xf numFmtId="0" fontId="0" fillId="4" borderId="4" xfId="0" applyFont="1" applyFill="1" applyBorder="1" applyAlignment="1">
      <alignment horizontal="center" vertical="top" wrapText="1"/>
    </xf>
    <xf numFmtId="0" fontId="18" fillId="2" borderId="3" xfId="0" applyFont="1" applyFill="1" applyBorder="1" applyAlignment="1">
      <alignment vertical="top" wrapText="1"/>
    </xf>
    <xf numFmtId="0" fontId="19" fillId="2" borderId="5" xfId="0" applyFont="1" applyFill="1" applyBorder="1" applyAlignment="1">
      <alignment vertical="top" wrapText="1"/>
    </xf>
    <xf numFmtId="0" fontId="12" fillId="4" borderId="3" xfId="0" applyFont="1" applyFill="1" applyBorder="1" applyAlignment="1">
      <alignment horizontal="center" vertical="top" wrapText="1"/>
    </xf>
    <xf numFmtId="0" fontId="12" fillId="4" borderId="5" xfId="0" applyFont="1" applyFill="1" applyBorder="1" applyAlignment="1">
      <alignment horizontal="center" vertical="top" wrapText="1"/>
    </xf>
    <xf numFmtId="0" fontId="0" fillId="4" borderId="6" xfId="0" applyFont="1" applyFill="1" applyBorder="1" applyAlignment="1">
      <alignment horizontal="center" vertical="top" wrapText="1"/>
    </xf>
    <xf numFmtId="0" fontId="12" fillId="4" borderId="2" xfId="0" applyFont="1" applyFill="1" applyBorder="1" applyAlignment="1">
      <alignment horizontal="center" vertical="top" wrapText="1"/>
    </xf>
    <xf numFmtId="0" fontId="16" fillId="4" borderId="4" xfId="0" applyFont="1" applyFill="1" applyBorder="1" applyAlignment="1">
      <alignment horizontal="center" vertical="top" wrapText="1"/>
    </xf>
    <xf numFmtId="0" fontId="16" fillId="4" borderId="6" xfId="0" applyFont="1" applyFill="1" applyBorder="1" applyAlignment="1">
      <alignment horizontal="center" vertical="top" wrapText="1"/>
    </xf>
    <xf numFmtId="0" fontId="18" fillId="4" borderId="3" xfId="0" applyFont="1" applyFill="1" applyBorder="1" applyAlignment="1">
      <alignment horizontal="center" vertical="top" wrapText="1"/>
    </xf>
    <xf numFmtId="0" fontId="12" fillId="4" borderId="7" xfId="0" applyFont="1" applyFill="1" applyBorder="1" applyAlignment="1">
      <alignment horizontal="center" vertical="top" wrapText="1"/>
    </xf>
    <xf numFmtId="0" fontId="12" fillId="4" borderId="27" xfId="0" applyFont="1" applyFill="1" applyBorder="1" applyAlignment="1">
      <alignment vertical="top" wrapText="1"/>
    </xf>
    <xf numFmtId="0" fontId="18" fillId="2" borderId="24" xfId="0" applyFont="1" applyFill="1" applyBorder="1" applyAlignment="1">
      <alignment vertical="top" wrapText="1"/>
    </xf>
    <xf numFmtId="0" fontId="16" fillId="4" borderId="24" xfId="0" applyFont="1" applyFill="1" applyBorder="1" applyAlignment="1">
      <alignment vertical="top" wrapText="1"/>
    </xf>
    <xf numFmtId="0" fontId="18" fillId="29" borderId="31" xfId="0" applyFont="1" applyFill="1" applyBorder="1" applyAlignment="1">
      <alignment vertical="top" wrapText="1"/>
    </xf>
    <xf numFmtId="0" fontId="0" fillId="29" borderId="1" xfId="0" applyFont="1" applyFill="1" applyBorder="1" applyAlignment="1">
      <alignment horizontal="center" vertical="top" wrapText="1"/>
    </xf>
    <xf numFmtId="0" fontId="0" fillId="29" borderId="1" xfId="0" applyFont="1" applyFill="1" applyBorder="1" applyAlignment="1">
      <alignment vertical="top" wrapText="1"/>
    </xf>
    <xf numFmtId="0" fontId="0" fillId="29" borderId="2" xfId="0" applyFont="1" applyFill="1" applyBorder="1" applyAlignment="1">
      <alignment horizontal="center" vertical="top" wrapText="1"/>
    </xf>
    <xf numFmtId="0" fontId="12" fillId="29" borderId="2" xfId="0" applyFont="1" applyFill="1" applyBorder="1" applyAlignment="1">
      <alignment horizontal="center" vertical="top" wrapText="1"/>
    </xf>
    <xf numFmtId="0" fontId="18" fillId="29" borderId="3" xfId="0" applyFont="1" applyFill="1" applyBorder="1" applyAlignment="1">
      <alignment horizontal="center" vertical="top" wrapText="1"/>
    </xf>
    <xf numFmtId="0" fontId="16" fillId="29" borderId="4" xfId="0" applyFont="1" applyFill="1" applyBorder="1" applyAlignment="1">
      <alignment horizontal="center" vertical="top" wrapText="1"/>
    </xf>
    <xf numFmtId="0" fontId="18" fillId="29" borderId="27" xfId="0" applyFont="1" applyFill="1" applyBorder="1" applyAlignment="1">
      <alignment vertical="top" wrapText="1"/>
    </xf>
    <xf numFmtId="0" fontId="12" fillId="29" borderId="3" xfId="0" applyFont="1" applyFill="1" applyBorder="1" applyAlignment="1">
      <alignment horizontal="center" vertical="top" wrapText="1"/>
    </xf>
    <xf numFmtId="0" fontId="0" fillId="29" borderId="4" xfId="0" applyFont="1" applyFill="1" applyBorder="1" applyAlignment="1">
      <alignment horizontal="center" vertical="top" wrapText="1"/>
    </xf>
    <xf numFmtId="0" fontId="16" fillId="29" borderId="6" xfId="0" applyFont="1" applyFill="1" applyBorder="1" applyAlignment="1">
      <alignment horizontal="center" vertical="top" wrapText="1"/>
    </xf>
    <xf numFmtId="0" fontId="19" fillId="29" borderId="24" xfId="0" applyFont="1" applyFill="1" applyBorder="1" applyAlignment="1">
      <alignment vertical="top" wrapText="1"/>
    </xf>
    <xf numFmtId="0" fontId="12" fillId="29" borderId="5" xfId="0" applyFont="1" applyFill="1" applyBorder="1" applyAlignment="1">
      <alignment horizontal="center" vertical="top" wrapText="1"/>
    </xf>
    <xf numFmtId="0" fontId="12" fillId="29" borderId="1" xfId="0" applyFont="1" applyFill="1" applyBorder="1" applyAlignment="1">
      <alignment horizontal="center" vertical="top" wrapText="1"/>
    </xf>
    <xf numFmtId="0" fontId="18" fillId="29" borderId="31" xfId="0" applyFont="1" applyFill="1" applyBorder="1" applyAlignment="1">
      <alignment horizontal="center" vertical="top" wrapText="1"/>
    </xf>
    <xf numFmtId="0" fontId="12" fillId="29" borderId="27" xfId="0" applyFont="1" applyFill="1" applyBorder="1" applyAlignment="1">
      <alignment horizontal="center" vertical="top" wrapText="1"/>
    </xf>
    <xf numFmtId="0" fontId="12" fillId="29" borderId="31" xfId="0" applyFont="1" applyFill="1" applyBorder="1" applyAlignment="1">
      <alignment horizontal="center" vertical="top" wrapText="1"/>
    </xf>
    <xf numFmtId="0" fontId="16" fillId="29" borderId="24" xfId="0" applyFont="1" applyFill="1" applyBorder="1" applyAlignment="1">
      <alignment horizontal="center" vertical="top" wrapText="1"/>
    </xf>
    <xf numFmtId="0" fontId="19" fillId="29" borderId="27" xfId="0" applyFont="1" applyFill="1" applyBorder="1" applyAlignment="1">
      <alignment vertical="top" wrapText="1"/>
    </xf>
    <xf numFmtId="0" fontId="18" fillId="4" borderId="31" xfId="0" applyFont="1" applyFill="1" applyBorder="1" applyAlignment="1">
      <alignment vertical="top" wrapText="1"/>
    </xf>
    <xf numFmtId="0" fontId="19" fillId="4" borderId="27" xfId="0" applyFont="1" applyFill="1" applyBorder="1" applyAlignment="1">
      <alignment vertical="top" wrapText="1"/>
    </xf>
    <xf numFmtId="0" fontId="19" fillId="4" borderId="24" xfId="0" applyFont="1" applyFill="1" applyBorder="1" applyAlignment="1">
      <alignment vertical="top" wrapText="1"/>
    </xf>
    <xf numFmtId="0" fontId="18" fillId="4" borderId="2" xfId="0" applyFont="1" applyFill="1" applyBorder="1" applyAlignment="1">
      <alignment vertical="top" wrapText="1"/>
    </xf>
    <xf numFmtId="0" fontId="18" fillId="4" borderId="6" xfId="0" applyFont="1" applyFill="1" applyBorder="1" applyAlignment="1">
      <alignment vertical="top" wrapText="1"/>
    </xf>
    <xf numFmtId="0" fontId="0" fillId="30" borderId="1" xfId="0" applyFont="1" applyFill="1" applyBorder="1" applyAlignment="1">
      <alignment vertical="top" wrapText="1"/>
    </xf>
    <xf numFmtId="0" fontId="18" fillId="4" borderId="4" xfId="0" applyFont="1" applyFill="1" applyBorder="1" applyAlignment="1">
      <alignment horizontal="center" vertical="top" wrapText="1"/>
    </xf>
    <xf numFmtId="0" fontId="0" fillId="4" borderId="29" xfId="0" applyFont="1" applyFill="1" applyBorder="1" applyAlignment="1">
      <alignment horizontal="center" vertical="top" wrapText="1"/>
    </xf>
    <xf numFmtId="0" fontId="18" fillId="4" borderId="24" xfId="0" applyFont="1" applyFill="1" applyBorder="1" applyAlignment="1">
      <alignment vertical="top" wrapText="1"/>
    </xf>
    <xf numFmtId="0" fontId="12" fillId="4" borderId="28" xfId="0" applyFont="1" applyFill="1" applyBorder="1" applyAlignment="1">
      <alignment horizontal="center" vertical="top" wrapText="1"/>
    </xf>
    <xf numFmtId="0" fontId="18" fillId="4" borderId="28" xfId="0" applyFont="1" applyFill="1" applyBorder="1" applyAlignment="1">
      <alignment horizontal="center" vertical="top" wrapText="1"/>
    </xf>
    <xf numFmtId="0" fontId="16" fillId="4" borderId="27" xfId="0" applyFont="1" applyFill="1" applyBorder="1" applyAlignment="1">
      <alignment horizontal="center" vertical="top" wrapText="1"/>
    </xf>
    <xf numFmtId="0" fontId="15" fillId="4" borderId="0" xfId="0" applyFont="1" applyFill="1">
      <alignment vertical="center"/>
    </xf>
    <xf numFmtId="0" fontId="18" fillId="4" borderId="27" xfId="0" applyFont="1" applyFill="1" applyBorder="1" applyAlignment="1">
      <alignment vertical="top" wrapText="1"/>
    </xf>
    <xf numFmtId="0" fontId="0" fillId="2" borderId="1" xfId="0" applyFont="1" applyFill="1" applyBorder="1" applyAlignment="1">
      <alignment horizontal="center" vertical="top" wrapText="1"/>
    </xf>
    <xf numFmtId="0" fontId="0" fillId="2" borderId="1" xfId="0" applyFont="1" applyFill="1" applyBorder="1" applyAlignment="1">
      <alignment vertical="top" wrapText="1"/>
    </xf>
    <xf numFmtId="0" fontId="0" fillId="4" borderId="1" xfId="0" applyFont="1" applyFill="1" applyBorder="1" applyAlignment="1">
      <alignment vertical="top" wrapText="1"/>
    </xf>
    <xf numFmtId="0" fontId="18" fillId="4" borderId="31" xfId="0" applyFont="1" applyFill="1" applyBorder="1" applyAlignment="1">
      <alignment horizontal="center" vertical="top" wrapText="1"/>
    </xf>
    <xf numFmtId="0" fontId="12" fillId="4" borderId="24" xfId="0" applyFont="1" applyFill="1" applyBorder="1" applyAlignment="1">
      <alignment horizontal="center" vertical="top" wrapText="1"/>
    </xf>
    <xf numFmtId="0" fontId="0" fillId="2" borderId="31" xfId="0" applyFont="1" applyFill="1" applyBorder="1" applyAlignment="1">
      <alignment vertical="top" wrapText="1"/>
    </xf>
    <xf numFmtId="0" fontId="0" fillId="2" borderId="24" xfId="0" applyFont="1" applyFill="1" applyBorder="1" applyAlignment="1">
      <alignment vertical="top" wrapText="1"/>
    </xf>
    <xf numFmtId="0" fontId="0" fillId="0" borderId="31" xfId="0" applyFont="1" applyFill="1" applyBorder="1" applyAlignment="1">
      <alignment horizontal="center" vertical="top" wrapText="1"/>
    </xf>
    <xf numFmtId="0" fontId="0" fillId="4" borderId="31" xfId="0" applyFont="1" applyFill="1" applyBorder="1" applyAlignment="1">
      <alignment horizontal="center" vertical="top" wrapText="1"/>
    </xf>
    <xf numFmtId="0" fontId="0" fillId="4" borderId="27" xfId="0" applyFont="1" applyFill="1" applyBorder="1" applyAlignment="1">
      <alignment horizontal="center" vertical="top" wrapText="1"/>
    </xf>
    <xf numFmtId="56" fontId="0" fillId="4" borderId="31" xfId="0" applyNumberFormat="1" applyFont="1" applyFill="1" applyBorder="1" applyAlignment="1">
      <alignment horizontal="center" vertical="top" wrapText="1"/>
    </xf>
    <xf numFmtId="0" fontId="0" fillId="4" borderId="24" xfId="0" applyFont="1" applyFill="1" applyBorder="1" applyAlignment="1">
      <alignment horizontal="center" vertical="top" wrapText="1"/>
    </xf>
    <xf numFmtId="0" fontId="0" fillId="2" borderId="27" xfId="0" applyFont="1" applyFill="1" applyBorder="1" applyAlignment="1">
      <alignment vertical="top" wrapText="1"/>
    </xf>
    <xf numFmtId="0" fontId="0" fillId="29" borderId="31" xfId="0" applyFont="1" applyFill="1" applyBorder="1" applyAlignment="1">
      <alignment vertical="top" wrapText="1"/>
    </xf>
    <xf numFmtId="0" fontId="0" fillId="29" borderId="27" xfId="0" applyFont="1" applyFill="1" applyBorder="1" applyAlignment="1">
      <alignment vertical="top" wrapText="1"/>
    </xf>
    <xf numFmtId="0" fontId="0" fillId="29" borderId="31" xfId="0" applyFont="1" applyFill="1" applyBorder="1" applyAlignment="1">
      <alignment horizontal="center" vertical="top" wrapText="1"/>
    </xf>
    <xf numFmtId="0" fontId="0" fillId="29" borderId="27" xfId="0" applyFont="1" applyFill="1" applyBorder="1" applyAlignment="1">
      <alignment horizontal="center" vertical="top" wrapText="1"/>
    </xf>
    <xf numFmtId="56" fontId="0" fillId="29" borderId="31" xfId="0" applyNumberFormat="1" applyFont="1" applyFill="1" applyBorder="1" applyAlignment="1">
      <alignment horizontal="center" vertical="top" wrapText="1"/>
    </xf>
    <xf numFmtId="0" fontId="0" fillId="4" borderId="31" xfId="0" applyFont="1" applyFill="1" applyBorder="1" applyAlignment="1">
      <alignment vertical="top" wrapText="1"/>
    </xf>
    <xf numFmtId="0" fontId="0" fillId="4" borderId="27" xfId="0" applyFont="1" applyFill="1" applyBorder="1" applyAlignment="1">
      <alignment vertical="top" wrapText="1"/>
    </xf>
    <xf numFmtId="0" fontId="0" fillId="4" borderId="1" xfId="0" applyFont="1" applyFill="1" applyBorder="1" applyAlignment="1">
      <alignment horizontal="center" vertical="top" wrapText="1"/>
    </xf>
    <xf numFmtId="0" fontId="0" fillId="4" borderId="24" xfId="0" applyFont="1" applyFill="1" applyBorder="1" applyAlignment="1">
      <alignment vertical="top" wrapText="1"/>
    </xf>
    <xf numFmtId="56" fontId="0" fillId="4" borderId="1" xfId="0" applyNumberFormat="1" applyFont="1" applyFill="1" applyBorder="1" applyAlignment="1">
      <alignment horizontal="center" vertical="top" wrapText="1"/>
    </xf>
    <xf numFmtId="0" fontId="0" fillId="4" borderId="28" xfId="0" applyFont="1" applyFill="1" applyBorder="1" applyAlignment="1">
      <alignment horizontal="center" vertical="top" wrapText="1"/>
    </xf>
    <xf numFmtId="0" fontId="0" fillId="4" borderId="7" xfId="0" applyFont="1" applyFill="1" applyBorder="1" applyAlignment="1">
      <alignment horizontal="center" vertical="top" wrapText="1"/>
    </xf>
    <xf numFmtId="0" fontId="19" fillId="4" borderId="1" xfId="0" applyFont="1" applyFill="1" applyBorder="1" applyAlignment="1">
      <alignment vertical="top" wrapText="1"/>
    </xf>
    <xf numFmtId="0" fontId="19" fillId="4" borderId="31" xfId="0" applyFont="1" applyFill="1" applyBorder="1" applyAlignment="1">
      <alignment vertical="top" wrapText="1"/>
    </xf>
    <xf numFmtId="0" fontId="18" fillId="4" borderId="3" xfId="0" applyFont="1" applyFill="1" applyBorder="1" applyAlignment="1">
      <alignment vertical="top" wrapText="1"/>
    </xf>
    <xf numFmtId="0" fontId="19" fillId="4" borderId="5" xfId="0" applyFont="1" applyFill="1" applyBorder="1" applyAlignment="1">
      <alignment vertical="top" wrapText="1"/>
    </xf>
    <xf numFmtId="0" fontId="18" fillId="4" borderId="5" xfId="0" applyFont="1" applyFill="1" applyBorder="1" applyAlignment="1">
      <alignment vertical="top" wrapText="1"/>
    </xf>
    <xf numFmtId="0" fontId="19" fillId="4" borderId="7" xfId="0" applyFont="1" applyFill="1" applyBorder="1" applyAlignment="1">
      <alignment vertical="top" wrapText="1"/>
    </xf>
    <xf numFmtId="0" fontId="18" fillId="4" borderId="1" xfId="0" applyFont="1" applyFill="1" applyBorder="1" applyAlignment="1">
      <alignment vertical="top" wrapText="1"/>
    </xf>
    <xf numFmtId="0" fontId="0" fillId="4" borderId="29" xfId="0" applyFont="1" applyFill="1" applyBorder="1" applyAlignment="1">
      <alignment vertical="top" wrapText="1"/>
    </xf>
    <xf numFmtId="0" fontId="0" fillId="4" borderId="3" xfId="0" applyFont="1" applyFill="1" applyBorder="1" applyAlignment="1">
      <alignment vertical="top" wrapText="1"/>
    </xf>
    <xf numFmtId="0" fontId="18" fillId="4" borderId="4" xfId="0" applyFont="1" applyFill="1" applyBorder="1" applyAlignment="1">
      <alignment vertical="top" wrapText="1"/>
    </xf>
    <xf numFmtId="0" fontId="0" fillId="4" borderId="31" xfId="0" applyFont="1" applyFill="1" applyBorder="1" applyAlignment="1">
      <alignment horizontal="center" vertical="top" wrapText="1"/>
    </xf>
    <xf numFmtId="0" fontId="0" fillId="4" borderId="24" xfId="0" applyFont="1" applyFill="1" applyBorder="1" applyAlignment="1">
      <alignment horizontal="center" vertical="top" wrapText="1"/>
    </xf>
    <xf numFmtId="0" fontId="0" fillId="4" borderId="31" xfId="0" applyFont="1" applyFill="1" applyBorder="1" applyAlignment="1">
      <alignment vertical="top" wrapText="1"/>
    </xf>
    <xf numFmtId="0" fontId="0" fillId="4" borderId="24" xfId="0" applyFont="1" applyFill="1" applyBorder="1" applyAlignment="1">
      <alignment vertical="top" wrapText="1"/>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177" fontId="0" fillId="2" borderId="1" xfId="0" applyNumberForma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0" fillId="2" borderId="1" xfId="0" applyFill="1" applyBorder="1" applyAlignment="1">
      <alignment horizontal="center" vertical="center" wrapText="1"/>
    </xf>
    <xf numFmtId="0" fontId="3" fillId="2" borderId="0" xfId="0" applyFont="1" applyFill="1" applyAlignment="1">
      <alignment horizontal="center" vertical="center"/>
    </xf>
    <xf numFmtId="176" fontId="8" fillId="2" borderId="0" xfId="1" applyNumberFormat="1" applyFont="1" applyFill="1" applyAlignment="1">
      <alignment horizontal="center" vertical="center"/>
    </xf>
    <xf numFmtId="0" fontId="9" fillId="2" borderId="0" xfId="1" applyFont="1" applyFill="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vertical="center"/>
    </xf>
    <xf numFmtId="0" fontId="0" fillId="2" borderId="19" xfId="0" applyFill="1" applyBorder="1" applyAlignment="1">
      <alignment vertical="center"/>
    </xf>
    <xf numFmtId="0" fontId="0" fillId="3" borderId="21" xfId="0" applyFill="1" applyBorder="1" applyAlignment="1">
      <alignment horizontal="center" vertical="center"/>
    </xf>
    <xf numFmtId="0" fontId="13" fillId="6" borderId="22" xfId="4" applyFont="1" applyFill="1" applyBorder="1" applyAlignment="1">
      <alignment horizontal="center" vertical="center"/>
    </xf>
    <xf numFmtId="0" fontId="13" fillId="6" borderId="23" xfId="4" applyFont="1" applyFill="1" applyBorder="1" applyAlignment="1">
      <alignment horizontal="center" vertical="center"/>
    </xf>
    <xf numFmtId="0" fontId="0" fillId="0" borderId="32" xfId="0" applyBorder="1" applyAlignment="1">
      <alignment horizontal="center" vertical="center"/>
    </xf>
    <xf numFmtId="0" fontId="11" fillId="5" borderId="2" xfId="3" applyFont="1" applyFill="1" applyBorder="1" applyAlignment="1">
      <alignment horizontal="center" vertical="center" wrapText="1"/>
    </xf>
    <xf numFmtId="0" fontId="11" fillId="5" borderId="3" xfId="3" applyFont="1" applyFill="1" applyBorder="1" applyAlignment="1">
      <alignment horizontal="center" vertical="center" wrapText="1"/>
    </xf>
    <xf numFmtId="0" fontId="11" fillId="5" borderId="4" xfId="3" applyFont="1" applyFill="1" applyBorder="1" applyAlignment="1">
      <alignment horizontal="center" vertical="center" wrapText="1"/>
    </xf>
    <xf numFmtId="0" fontId="11" fillId="5" borderId="5" xfId="3" applyFont="1" applyFill="1" applyBorder="1" applyAlignment="1">
      <alignment horizontal="center" vertical="center" wrapText="1"/>
    </xf>
    <xf numFmtId="0" fontId="11" fillId="5" borderId="6" xfId="3" applyFont="1" applyFill="1" applyBorder="1" applyAlignment="1">
      <alignment horizontal="center" vertical="center" wrapText="1"/>
    </xf>
    <xf numFmtId="0" fontId="11" fillId="5" borderId="7" xfId="3" applyFont="1" applyFill="1" applyBorder="1" applyAlignment="1">
      <alignment horizontal="center" vertical="center" wrapText="1"/>
    </xf>
    <xf numFmtId="180" fontId="0" fillId="0" borderId="31" xfId="0" applyNumberFormat="1" applyFont="1" applyBorder="1" applyAlignment="1">
      <alignment horizontal="center" vertical="center"/>
    </xf>
    <xf numFmtId="180" fontId="0" fillId="0" borderId="24" xfId="0" applyNumberFormat="1" applyFont="1" applyBorder="1" applyAlignment="1">
      <alignment horizontal="center" vertical="center"/>
    </xf>
    <xf numFmtId="180" fontId="11" fillId="5" borderId="29" xfId="3" applyNumberFormat="1" applyFont="1" applyFill="1" applyBorder="1" applyAlignment="1">
      <alignment horizontal="center" vertical="center"/>
    </xf>
    <xf numFmtId="180" fontId="11" fillId="5" borderId="20" xfId="3" applyNumberFormat="1" applyFont="1" applyFill="1" applyBorder="1" applyAlignment="1">
      <alignment horizontal="center" vertical="center"/>
    </xf>
    <xf numFmtId="180" fontId="11" fillId="5" borderId="28" xfId="3" applyNumberFormat="1" applyFont="1" applyFill="1" applyBorder="1" applyAlignment="1">
      <alignment horizontal="center" vertical="center"/>
    </xf>
    <xf numFmtId="180" fontId="12" fillId="0" borderId="2" xfId="0" applyNumberFormat="1" applyFont="1" applyBorder="1" applyAlignment="1">
      <alignment horizontal="center" vertical="center"/>
    </xf>
    <xf numFmtId="180" fontId="12" fillId="0" borderId="30" xfId="0" applyNumberFormat="1" applyFont="1" applyBorder="1" applyAlignment="1">
      <alignment horizontal="center" vertical="center"/>
    </xf>
    <xf numFmtId="180" fontId="12" fillId="0" borderId="3" xfId="0" applyNumberFormat="1" applyFont="1" applyBorder="1" applyAlignment="1">
      <alignment horizontal="center" vertical="center"/>
    </xf>
    <xf numFmtId="180" fontId="12" fillId="0" borderId="6" xfId="0" applyNumberFormat="1" applyFont="1" applyBorder="1" applyAlignment="1">
      <alignment horizontal="center" vertical="center"/>
    </xf>
    <xf numFmtId="180" fontId="12" fillId="0" borderId="19" xfId="0" applyNumberFormat="1" applyFont="1" applyBorder="1" applyAlignment="1">
      <alignment horizontal="center" vertical="center"/>
    </xf>
    <xf numFmtId="180" fontId="12" fillId="0" borderId="7" xfId="0" applyNumberFormat="1" applyFont="1" applyBorder="1" applyAlignment="1">
      <alignment horizontal="center" vertical="center"/>
    </xf>
    <xf numFmtId="0" fontId="11" fillId="5" borderId="29"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28" xfId="3" applyFont="1" applyFill="1" applyBorder="1" applyAlignment="1">
      <alignment horizontal="center" vertical="center" wrapText="1"/>
    </xf>
    <xf numFmtId="0" fontId="0" fillId="0" borderId="2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8" xfId="0" applyFont="1" applyBorder="1" applyAlignment="1">
      <alignment horizontal="center" vertical="center" wrapText="1"/>
    </xf>
    <xf numFmtId="0" fontId="11" fillId="5" borderId="29" xfId="3" applyFont="1" applyFill="1" applyBorder="1" applyAlignment="1">
      <alignment horizontal="center" vertical="center"/>
    </xf>
    <xf numFmtId="0" fontId="11" fillId="5" borderId="20" xfId="3"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11" fillId="5" borderId="28" xfId="3" applyFont="1" applyFill="1" applyBorder="1" applyAlignment="1">
      <alignment horizontal="center" vertical="center"/>
    </xf>
    <xf numFmtId="14" fontId="12" fillId="0" borderId="2" xfId="0" applyNumberFormat="1" applyFont="1" applyBorder="1" applyAlignment="1">
      <alignment horizontal="center" vertical="center"/>
    </xf>
    <xf numFmtId="14" fontId="12" fillId="0" borderId="3" xfId="0" applyNumberFormat="1" applyFont="1" applyBorder="1" applyAlignment="1">
      <alignment horizontal="center" vertical="center"/>
    </xf>
    <xf numFmtId="14" fontId="12" fillId="0" borderId="6" xfId="0" applyNumberFormat="1" applyFont="1" applyBorder="1" applyAlignment="1">
      <alignment horizontal="center" vertical="center"/>
    </xf>
    <xf numFmtId="14" fontId="12" fillId="0" borderId="7" xfId="0" applyNumberFormat="1" applyFont="1" applyBorder="1" applyAlignment="1">
      <alignment horizontal="center" vertical="center"/>
    </xf>
    <xf numFmtId="0" fontId="0" fillId="4" borderId="31" xfId="0" applyFont="1" applyFill="1" applyBorder="1" applyAlignment="1">
      <alignment horizontal="center" vertical="top" wrapText="1"/>
    </xf>
    <xf numFmtId="0" fontId="0" fillId="4" borderId="24" xfId="0" applyFont="1" applyFill="1" applyBorder="1" applyAlignment="1">
      <alignment horizontal="center" vertical="top" wrapText="1"/>
    </xf>
    <xf numFmtId="0" fontId="0" fillId="4" borderId="31" xfId="0" applyFont="1" applyFill="1" applyBorder="1" applyAlignment="1">
      <alignment vertical="top" wrapText="1"/>
    </xf>
    <xf numFmtId="0" fontId="0" fillId="4" borderId="24" xfId="0" applyFont="1" applyFill="1" applyBorder="1" applyAlignment="1">
      <alignment vertical="top" wrapText="1"/>
    </xf>
    <xf numFmtId="56" fontId="0" fillId="4" borderId="31" xfId="0" applyNumberFormat="1" applyFont="1" applyFill="1" applyBorder="1" applyAlignment="1">
      <alignment horizontal="center" vertical="top" wrapText="1"/>
    </xf>
    <xf numFmtId="56" fontId="0" fillId="4" borderId="24" xfId="0" applyNumberFormat="1" applyFont="1" applyFill="1" applyBorder="1" applyAlignment="1">
      <alignment horizontal="center" vertical="top" wrapText="1"/>
    </xf>
    <xf numFmtId="0" fontId="0" fillId="2" borderId="31" xfId="0" applyFont="1" applyFill="1" applyBorder="1" applyAlignment="1">
      <alignment vertical="top" wrapText="1"/>
    </xf>
    <xf numFmtId="0" fontId="0" fillId="2" borderId="24" xfId="0" applyFont="1" applyFill="1" applyBorder="1" applyAlignment="1">
      <alignment vertical="top" wrapText="1"/>
    </xf>
    <xf numFmtId="0" fontId="0" fillId="0" borderId="31" xfId="0" applyFont="1" applyFill="1" applyBorder="1" applyAlignment="1">
      <alignment horizontal="center" vertical="top" wrapText="1"/>
    </xf>
    <xf numFmtId="0" fontId="0" fillId="0" borderId="24" xfId="0" applyFont="1" applyFill="1" applyBorder="1" applyAlignment="1">
      <alignment horizontal="center" vertical="top" wrapText="1"/>
    </xf>
    <xf numFmtId="0" fontId="0" fillId="29" borderId="31" xfId="0" applyFont="1" applyFill="1" applyBorder="1" applyAlignment="1">
      <alignment vertical="top" wrapText="1"/>
    </xf>
    <xf numFmtId="0" fontId="0" fillId="29" borderId="24" xfId="0" applyFont="1" applyFill="1" applyBorder="1" applyAlignment="1">
      <alignment vertical="top" wrapText="1"/>
    </xf>
    <xf numFmtId="0" fontId="0" fillId="29" borderId="31" xfId="0" applyFont="1" applyFill="1" applyBorder="1" applyAlignment="1">
      <alignment horizontal="center" vertical="top" wrapText="1"/>
    </xf>
    <xf numFmtId="0" fontId="0" fillId="29" borderId="24" xfId="0" applyFont="1" applyFill="1" applyBorder="1" applyAlignment="1">
      <alignment horizontal="center" vertical="top" wrapText="1"/>
    </xf>
    <xf numFmtId="56" fontId="0" fillId="29" borderId="31" xfId="0" applyNumberFormat="1" applyFont="1" applyFill="1" applyBorder="1" applyAlignment="1">
      <alignment horizontal="center" vertical="top" wrapText="1"/>
    </xf>
    <xf numFmtId="56" fontId="0" fillId="29" borderId="24" xfId="0" applyNumberFormat="1" applyFont="1" applyFill="1" applyBorder="1" applyAlignment="1">
      <alignment horizontal="center" vertical="top" wrapText="1"/>
    </xf>
    <xf numFmtId="0" fontId="0" fillId="4" borderId="31" xfId="0" applyFont="1" applyFill="1" applyBorder="1" applyAlignment="1">
      <alignment horizontal="left" vertical="top" wrapText="1"/>
    </xf>
    <xf numFmtId="0" fontId="0" fillId="4" borderId="24" xfId="0" applyFont="1" applyFill="1" applyBorder="1" applyAlignment="1">
      <alignment horizontal="left" vertical="top" wrapText="1"/>
    </xf>
    <xf numFmtId="0" fontId="0" fillId="2" borderId="31" xfId="0" applyFont="1" applyFill="1" applyBorder="1" applyAlignment="1">
      <alignment horizontal="left" vertical="top" wrapText="1"/>
    </xf>
    <xf numFmtId="0" fontId="0" fillId="2" borderId="27" xfId="0" applyFont="1" applyFill="1" applyBorder="1" applyAlignment="1">
      <alignment horizontal="left" vertical="top" wrapText="1"/>
    </xf>
    <xf numFmtId="0" fontId="0" fillId="2" borderId="24" xfId="0" applyFont="1" applyFill="1" applyBorder="1" applyAlignment="1">
      <alignment horizontal="left" vertical="top" wrapText="1"/>
    </xf>
    <xf numFmtId="56" fontId="0" fillId="4" borderId="27" xfId="0" applyNumberFormat="1" applyFont="1" applyFill="1" applyBorder="1" applyAlignment="1">
      <alignment horizontal="center" vertical="top" wrapText="1"/>
    </xf>
    <xf numFmtId="0" fontId="0" fillId="2" borderId="27" xfId="0" applyFont="1" applyFill="1" applyBorder="1" applyAlignment="1">
      <alignment vertical="top" wrapText="1"/>
    </xf>
    <xf numFmtId="0" fontId="0" fillId="4" borderId="27" xfId="0" applyFont="1" applyFill="1" applyBorder="1" applyAlignment="1">
      <alignment horizontal="center" vertical="top" wrapText="1"/>
    </xf>
    <xf numFmtId="0" fontId="0" fillId="4" borderId="27" xfId="0" applyFont="1" applyFill="1" applyBorder="1" applyAlignment="1">
      <alignment vertical="top" wrapText="1"/>
    </xf>
    <xf numFmtId="0" fontId="6" fillId="4" borderId="31" xfId="0" applyFont="1" applyFill="1" applyBorder="1" applyAlignment="1">
      <alignment vertical="top" wrapText="1"/>
    </xf>
    <xf numFmtId="0" fontId="6" fillId="4" borderId="27" xfId="0" applyFont="1" applyFill="1" applyBorder="1" applyAlignment="1">
      <alignment vertical="top" wrapText="1"/>
    </xf>
    <xf numFmtId="0" fontId="6" fillId="4" borderId="24" xfId="0" applyFont="1" applyFill="1" applyBorder="1" applyAlignment="1">
      <alignment vertical="top" wrapText="1"/>
    </xf>
    <xf numFmtId="14" fontId="0" fillId="4" borderId="1" xfId="0" applyNumberFormat="1" applyFont="1" applyFill="1" applyBorder="1" applyAlignment="1">
      <alignment horizontal="center" vertical="top" wrapText="1"/>
    </xf>
    <xf numFmtId="14" fontId="0" fillId="4" borderId="31" xfId="0" applyNumberFormat="1" applyFont="1" applyFill="1" applyBorder="1" applyAlignment="1">
      <alignment horizontal="center" vertical="top" wrapText="1"/>
    </xf>
  </cellXfs>
  <cellStyles count="64">
    <cellStyle name="20% - アクセント 1 2" xfId="12"/>
    <cellStyle name="20% - アクセント 2 2" xfId="13"/>
    <cellStyle name="20% - アクセント 3 2" xfId="14"/>
    <cellStyle name="20% - アクセント 4 2" xfId="15"/>
    <cellStyle name="20% - アクセント 5 2" xfId="16"/>
    <cellStyle name="20% - アクセント 6 2" xfId="17"/>
    <cellStyle name="40% - アクセント 1 2" xfId="18"/>
    <cellStyle name="40% - アクセント 2 2" xfId="19"/>
    <cellStyle name="40% - アクセント 3 2" xfId="20"/>
    <cellStyle name="40% - アクセント 4 2" xfId="21"/>
    <cellStyle name="40% - アクセント 5 2" xfId="22"/>
    <cellStyle name="40% - アクセント 6 2" xfId="23"/>
    <cellStyle name="60% - アクセント 1 2" xfId="24"/>
    <cellStyle name="60% - アクセント 2 2" xfId="25"/>
    <cellStyle name="60% - アクセント 3 2" xfId="26"/>
    <cellStyle name="60% - アクセント 4 2" xfId="27"/>
    <cellStyle name="60% - アクセント 5 2" xfId="28"/>
    <cellStyle name="60% - アクセント 6 2" xfId="29"/>
    <cellStyle name="アクセント 1 2" xfId="30"/>
    <cellStyle name="アクセント 2 2" xfId="31"/>
    <cellStyle name="アクセント 3 2" xfId="32"/>
    <cellStyle name="アクセント 4 2" xfId="33"/>
    <cellStyle name="アクセント 5 2" xfId="34"/>
    <cellStyle name="アクセント 6 2" xfId="35"/>
    <cellStyle name="タイトル 2" xfId="36"/>
    <cellStyle name="チェック セル 2" xfId="37"/>
    <cellStyle name="どちらでもない 2" xfId="38"/>
    <cellStyle name="メモ 2" xfId="39"/>
    <cellStyle name="リンク セル 2" xfId="40"/>
    <cellStyle name="悪い 2" xfId="41"/>
    <cellStyle name="計算 2" xfId="42"/>
    <cellStyle name="警告文 2" xfId="43"/>
    <cellStyle name="見出し 1 2" xfId="44"/>
    <cellStyle name="見出し 2 2" xfId="45"/>
    <cellStyle name="見出し 3 2" xfId="46"/>
    <cellStyle name="見出し 4 2" xfId="47"/>
    <cellStyle name="集計 2" xfId="48"/>
    <cellStyle name="出力 2" xfId="49"/>
    <cellStyle name="説明文 2" xfId="50"/>
    <cellStyle name="入力 2" xfId="51"/>
    <cellStyle name="標準" xfId="0" builtinId="0"/>
    <cellStyle name="標準 2" xfId="1"/>
    <cellStyle name="標準 2 2" xfId="8"/>
    <cellStyle name="標準 2 2 2" xfId="56"/>
    <cellStyle name="標準 2 2 2 2" xfId="57"/>
    <cellStyle name="標準 2 3" xfId="7"/>
    <cellStyle name="標準 2 3 2" xfId="55"/>
    <cellStyle name="標準 2 4" xfId="11"/>
    <cellStyle name="標準 3" xfId="2"/>
    <cellStyle name="標準 3 2" xfId="9"/>
    <cellStyle name="標準 3 2 2" xfId="58"/>
    <cellStyle name="標準 3 2 2 2" xfId="59"/>
    <cellStyle name="標準 3 2 3" xfId="60"/>
    <cellStyle name="標準 3 2 4" xfId="63"/>
    <cellStyle name="標準 3 3" xfId="10"/>
    <cellStyle name="標準 3 4" xfId="52"/>
    <cellStyle name="標準 3 5" xfId="62"/>
    <cellStyle name="標準 4" xfId="6"/>
    <cellStyle name="標準 4 2" xfId="61"/>
    <cellStyle name="標準 4 3" xfId="54"/>
    <cellStyle name="標準 5" xfId="4"/>
    <cellStyle name="標準 6" xfId="5"/>
    <cellStyle name="標準_ヘッダたち" xfId="3"/>
    <cellStyle name="良い 2" xfId="53"/>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6:Q48"/>
  <sheetViews>
    <sheetView topLeftCell="A7" workbookViewId="0">
      <selection activeCell="Q45" sqref="Q45"/>
    </sheetView>
  </sheetViews>
  <sheetFormatPr defaultColWidth="9" defaultRowHeight="13.5" x14ac:dyDescent="0.15"/>
  <cols>
    <col min="1" max="1" width="5" style="1" customWidth="1"/>
    <col min="2" max="2" width="5" style="4" customWidth="1"/>
    <col min="3" max="9" width="5" style="1" customWidth="1"/>
    <col min="10" max="15" width="5.25" style="1" customWidth="1"/>
    <col min="16" max="18" width="5" style="1" customWidth="1"/>
    <col min="19" max="16384" width="9" style="1"/>
  </cols>
  <sheetData>
    <row r="6" spans="1:17" x14ac:dyDescent="0.15">
      <c r="B6" s="1"/>
    </row>
    <row r="7" spans="1:17" x14ac:dyDescent="0.15">
      <c r="B7" s="1"/>
    </row>
    <row r="14" spans="1:17" ht="35.25" x14ac:dyDescent="0.15">
      <c r="A14" s="310" t="s">
        <v>0</v>
      </c>
      <c r="B14" s="310"/>
      <c r="C14" s="310"/>
      <c r="D14" s="310"/>
      <c r="E14" s="310"/>
      <c r="F14" s="310"/>
      <c r="G14" s="310"/>
      <c r="H14" s="310"/>
      <c r="I14" s="310"/>
      <c r="J14" s="310"/>
      <c r="K14" s="310"/>
      <c r="L14" s="310"/>
      <c r="M14" s="310"/>
      <c r="N14" s="310"/>
      <c r="O14" s="310"/>
      <c r="P14" s="310"/>
      <c r="Q14" s="310"/>
    </row>
    <row r="15" spans="1:17" ht="35.25" x14ac:dyDescent="0.15">
      <c r="A15" s="310" t="s">
        <v>1</v>
      </c>
      <c r="B15" s="310"/>
      <c r="C15" s="310"/>
      <c r="D15" s="310"/>
      <c r="E15" s="310"/>
      <c r="F15" s="310"/>
      <c r="G15" s="310"/>
      <c r="H15" s="310"/>
      <c r="I15" s="310"/>
      <c r="J15" s="310"/>
      <c r="K15" s="310"/>
      <c r="L15" s="310"/>
      <c r="M15" s="310"/>
      <c r="N15" s="310"/>
      <c r="O15" s="310"/>
      <c r="P15" s="310"/>
      <c r="Q15" s="310"/>
    </row>
    <row r="16" spans="1:17" ht="35.25" x14ac:dyDescent="0.15">
      <c r="A16" s="310" t="str">
        <f>ルール・事前条件!L5</f>
        <v>TRAモデル取り込み(共通)</v>
      </c>
      <c r="B16" s="310"/>
      <c r="C16" s="310"/>
      <c r="D16" s="310"/>
      <c r="E16" s="310"/>
      <c r="F16" s="310"/>
      <c r="G16" s="310"/>
      <c r="H16" s="310"/>
      <c r="I16" s="310"/>
      <c r="J16" s="310"/>
      <c r="K16" s="310"/>
      <c r="L16" s="310"/>
      <c r="M16" s="310"/>
      <c r="N16" s="310"/>
      <c r="O16" s="310"/>
      <c r="P16" s="310"/>
      <c r="Q16" s="310"/>
    </row>
    <row r="18" spans="2:10" ht="24" x14ac:dyDescent="0.15">
      <c r="B18" s="1"/>
      <c r="J18" s="2" t="s">
        <v>2</v>
      </c>
    </row>
    <row r="19" spans="2:10" x14ac:dyDescent="0.15">
      <c r="B19" s="1"/>
      <c r="J19" s="3"/>
    </row>
    <row r="20" spans="2:10" x14ac:dyDescent="0.15">
      <c r="J20" s="3" t="s">
        <v>3</v>
      </c>
    </row>
    <row r="33" spans="1:16" ht="21" x14ac:dyDescent="0.15">
      <c r="K33" s="311">
        <v>42510</v>
      </c>
      <c r="L33" s="311"/>
      <c r="M33" s="311"/>
      <c r="N33" s="311"/>
      <c r="O33" s="311"/>
      <c r="P33" s="311"/>
    </row>
    <row r="34" spans="1:16" ht="15" x14ac:dyDescent="0.15">
      <c r="K34" s="312" t="s">
        <v>4</v>
      </c>
      <c r="L34" s="312"/>
      <c r="M34" s="312"/>
      <c r="N34" s="312"/>
      <c r="O34" s="312"/>
      <c r="P34" s="312"/>
    </row>
    <row r="36" spans="1:16" x14ac:dyDescent="0.15">
      <c r="K36" s="309" t="s">
        <v>5</v>
      </c>
      <c r="L36" s="309"/>
      <c r="M36" s="301" t="s">
        <v>4</v>
      </c>
      <c r="N36" s="301"/>
      <c r="O36" s="301"/>
      <c r="P36" s="301"/>
    </row>
    <row r="37" spans="1:16" x14ac:dyDescent="0.15">
      <c r="K37" s="309"/>
      <c r="L37" s="309"/>
      <c r="M37" s="301"/>
      <c r="N37" s="301"/>
      <c r="O37" s="301"/>
      <c r="P37" s="301"/>
    </row>
    <row r="38" spans="1:16" x14ac:dyDescent="0.15">
      <c r="K38" s="301" t="s">
        <v>6</v>
      </c>
      <c r="L38" s="301"/>
      <c r="M38" s="301" t="s">
        <v>7</v>
      </c>
      <c r="N38" s="301"/>
      <c r="O38" s="301" t="s">
        <v>8</v>
      </c>
      <c r="P38" s="301"/>
    </row>
    <row r="39" spans="1:16" x14ac:dyDescent="0.15">
      <c r="K39" s="303"/>
      <c r="L39" s="304"/>
      <c r="M39" s="303"/>
      <c r="N39" s="304"/>
      <c r="O39" s="303"/>
      <c r="P39" s="304"/>
    </row>
    <row r="40" spans="1:16" x14ac:dyDescent="0.15">
      <c r="K40" s="305"/>
      <c r="L40" s="306"/>
      <c r="M40" s="305"/>
      <c r="N40" s="306"/>
      <c r="O40" s="305"/>
      <c r="P40" s="306"/>
    </row>
    <row r="41" spans="1:16" x14ac:dyDescent="0.15">
      <c r="K41" s="305"/>
      <c r="L41" s="306"/>
      <c r="M41" s="305"/>
      <c r="N41" s="306"/>
      <c r="O41" s="305"/>
      <c r="P41" s="306"/>
    </row>
    <row r="42" spans="1:16" x14ac:dyDescent="0.15">
      <c r="K42" s="307"/>
      <c r="L42" s="308"/>
      <c r="M42" s="307"/>
      <c r="N42" s="308"/>
      <c r="O42" s="307"/>
      <c r="P42" s="308"/>
    </row>
    <row r="43" spans="1:16" x14ac:dyDescent="0.15">
      <c r="K43" s="300"/>
      <c r="L43" s="301"/>
      <c r="M43" s="300"/>
      <c r="N43" s="301"/>
      <c r="O43" s="302"/>
      <c r="P43" s="302"/>
    </row>
    <row r="48" spans="1:16" x14ac:dyDescent="0.15">
      <c r="A48" s="5" t="s">
        <v>9</v>
      </c>
    </row>
  </sheetData>
  <mergeCells count="16">
    <mergeCell ref="K36:L37"/>
    <mergeCell ref="M36:P37"/>
    <mergeCell ref="A14:Q14"/>
    <mergeCell ref="A15:Q15"/>
    <mergeCell ref="A16:Q16"/>
    <mergeCell ref="K33:P33"/>
    <mergeCell ref="K34:P34"/>
    <mergeCell ref="K43:L43"/>
    <mergeCell ref="M43:N43"/>
    <mergeCell ref="O43:P43"/>
    <mergeCell ref="K38:L38"/>
    <mergeCell ref="M38:N38"/>
    <mergeCell ref="O38:P38"/>
    <mergeCell ref="K39:L42"/>
    <mergeCell ref="M39:N42"/>
    <mergeCell ref="O39:P42"/>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X85"/>
  <sheetViews>
    <sheetView zoomScaleNormal="100" workbookViewId="0">
      <selection activeCell="V9" sqref="V9:V13"/>
    </sheetView>
  </sheetViews>
  <sheetFormatPr defaultRowHeight="13.5" x14ac:dyDescent="0.15"/>
  <cols>
    <col min="1" max="1" width="2.5" style="105" customWidth="1"/>
    <col min="2" max="2" width="17.625" style="105" customWidth="1"/>
    <col min="3" max="3" width="9.625" style="105" customWidth="1"/>
    <col min="4" max="4" width="22.625" style="106" customWidth="1"/>
    <col min="5" max="5" width="11.25" style="105" customWidth="1"/>
    <col min="6" max="7" width="32.625" style="106" customWidth="1"/>
    <col min="8" max="8" width="35.625" style="105" customWidth="1"/>
    <col min="9" max="9" width="30.625" style="105" customWidth="1"/>
    <col min="10" max="10" width="9" style="105" bestFit="1" customWidth="1"/>
    <col min="11" max="11" width="10.375" style="105" hidden="1" customWidth="1"/>
    <col min="12" max="12" width="21.125" style="105" customWidth="1"/>
    <col min="13" max="13" width="45.625" style="105" customWidth="1"/>
    <col min="14" max="14" width="7.25" style="105" hidden="1" customWidth="1"/>
    <col min="15" max="15" width="50.625" style="105" customWidth="1"/>
    <col min="16" max="16" width="8.25" style="105" customWidth="1"/>
    <col min="17" max="17" width="8" style="105" customWidth="1"/>
    <col min="18" max="19" width="11" style="105" customWidth="1"/>
    <col min="20" max="20" width="8.875" style="105" customWidth="1"/>
    <col min="21" max="21" width="14.75" style="105" customWidth="1"/>
    <col min="22" max="22" width="25.25" style="105" customWidth="1"/>
    <col min="23" max="23" width="25.125" style="105" customWidth="1"/>
    <col min="24" max="24" width="11.625" style="43" bestFit="1" customWidth="1"/>
    <col min="25" max="16384" width="9" style="105"/>
  </cols>
  <sheetData>
    <row r="1" spans="2:24" s="112" customFormat="1" x14ac:dyDescent="0.15">
      <c r="B1" s="107" t="s">
        <v>133</v>
      </c>
      <c r="C1" s="107">
        <f>テスト観点一覧!A14</f>
        <v>5</v>
      </c>
      <c r="D1" s="108">
        <f>テスト観点一覧!B14</f>
        <v>0</v>
      </c>
      <c r="E1" s="109" t="str">
        <f>IF(テスト観点一覧!C14&lt;&gt;"",テスト観点一覧!C14,"")</f>
        <v/>
      </c>
      <c r="F1" s="110"/>
      <c r="G1" s="106"/>
      <c r="H1" s="111" t="s">
        <v>181</v>
      </c>
      <c r="J1" s="111" t="s">
        <v>182</v>
      </c>
      <c r="R1" s="111" t="s">
        <v>184</v>
      </c>
      <c r="S1" s="111" t="s">
        <v>185</v>
      </c>
      <c r="X1" s="1"/>
    </row>
    <row r="2" spans="2:24" s="112" customFormat="1" x14ac:dyDescent="0.15">
      <c r="D2" s="106"/>
      <c r="F2" s="106"/>
      <c r="G2" s="106"/>
      <c r="H2" s="111">
        <f>COUNTA(E4:E48)</f>
        <v>0</v>
      </c>
      <c r="J2" s="111">
        <f>COUNTA(J4:J48)</f>
        <v>0</v>
      </c>
      <c r="R2" s="111">
        <f>COUNTA(R4:R48)</f>
        <v>0</v>
      </c>
      <c r="S2" s="111">
        <f>COUNTA(S4:S48)</f>
        <v>0</v>
      </c>
      <c r="X2" s="1"/>
    </row>
    <row r="3" spans="2:24" s="112"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81" t="str">
        <f>IF(E4&lt;&gt;"",CONCATENATE(ルール・事前条件!X$6,"-",ルール・事前条件!X$5,"-",TEXT(C$1,"00"),"-",TEXT(C4,"00"),"-",TEXT(E4,"00")),"")</f>
        <v/>
      </c>
      <c r="C4" s="81">
        <v>1</v>
      </c>
      <c r="D4" s="87"/>
      <c r="E4" s="81"/>
      <c r="F4" s="87"/>
      <c r="G4" s="356"/>
      <c r="H4" s="356"/>
      <c r="I4" s="87"/>
      <c r="J4" s="36"/>
      <c r="K4" s="41"/>
      <c r="L4" s="41"/>
      <c r="M4" s="41"/>
      <c r="N4" s="41"/>
      <c r="O4" s="41"/>
      <c r="P4" s="354"/>
      <c r="Q4" s="354"/>
      <c r="R4" s="358"/>
      <c r="S4" s="358"/>
      <c r="T4" s="354"/>
      <c r="U4" s="354"/>
      <c r="V4" s="354"/>
      <c r="W4" s="354"/>
      <c r="X4" s="354"/>
    </row>
    <row r="5" spans="2:24" x14ac:dyDescent="0.15">
      <c r="B5" s="82" t="str">
        <f>IF(E5&lt;&gt;"",CONCATENATE(ルール・事前条件!X$6,"-",ルール・事前条件!X$5,"-",TEXT(C$1,"00"),"-",TEXT(C5,"00"),"-",TEXT(E5,"00")),"")</f>
        <v/>
      </c>
      <c r="C5" s="44">
        <v>1</v>
      </c>
      <c r="D5" s="88"/>
      <c r="E5" s="44"/>
      <c r="F5" s="88"/>
      <c r="G5" s="378"/>
      <c r="H5" s="378"/>
      <c r="I5" s="88"/>
      <c r="J5" s="36"/>
      <c r="K5" s="41"/>
      <c r="L5" s="41"/>
      <c r="M5" s="41"/>
      <c r="N5" s="41"/>
      <c r="O5" s="41"/>
      <c r="P5" s="377"/>
      <c r="Q5" s="377"/>
      <c r="R5" s="375"/>
      <c r="S5" s="375"/>
      <c r="T5" s="377"/>
      <c r="U5" s="377"/>
      <c r="V5" s="377"/>
      <c r="W5" s="377"/>
      <c r="X5" s="377"/>
    </row>
    <row r="6" spans="2:24" x14ac:dyDescent="0.15">
      <c r="B6" s="82" t="str">
        <f>IF(E6&lt;&gt;"",CONCATENATE(ルール・事前条件!X$6,"-",ルール・事前条件!X$5,"-",TEXT(C$1,"00"),"-",TEXT(C6,"00"),"-",TEXT(E6,"00")),"")</f>
        <v/>
      </c>
      <c r="C6" s="44">
        <v>1</v>
      </c>
      <c r="D6" s="88"/>
      <c r="E6" s="44"/>
      <c r="F6" s="88"/>
      <c r="G6" s="378"/>
      <c r="H6" s="378"/>
      <c r="I6" s="88"/>
      <c r="J6" s="36"/>
      <c r="K6" s="41"/>
      <c r="L6" s="41"/>
      <c r="M6" s="41"/>
      <c r="N6" s="41"/>
      <c r="O6" s="41"/>
      <c r="P6" s="377"/>
      <c r="Q6" s="377"/>
      <c r="R6" s="375"/>
      <c r="S6" s="375"/>
      <c r="T6" s="377"/>
      <c r="U6" s="377"/>
      <c r="V6" s="377"/>
      <c r="W6" s="377"/>
      <c r="X6" s="377"/>
    </row>
    <row r="7" spans="2:24" x14ac:dyDescent="0.15">
      <c r="B7" s="82" t="str">
        <f>IF(E7&lt;&gt;"",CONCATENATE(ルール・事前条件!X$6,"-",ルール・事前条件!X$5,"-",TEXT(C$1,"00"),"-",TEXT(C7,"00"),"-",TEXT(E7,"00")),"")</f>
        <v/>
      </c>
      <c r="C7" s="44">
        <v>1</v>
      </c>
      <c r="D7" s="88"/>
      <c r="E7" s="44"/>
      <c r="F7" s="88"/>
      <c r="G7" s="378"/>
      <c r="H7" s="378"/>
      <c r="I7" s="88"/>
      <c r="J7" s="36"/>
      <c r="K7" s="41"/>
      <c r="L7" s="41"/>
      <c r="M7" s="41"/>
      <c r="N7" s="41"/>
      <c r="O7" s="41"/>
      <c r="P7" s="377"/>
      <c r="Q7" s="377"/>
      <c r="R7" s="375"/>
      <c r="S7" s="375"/>
      <c r="T7" s="377"/>
      <c r="U7" s="377"/>
      <c r="V7" s="377"/>
      <c r="W7" s="377"/>
      <c r="X7" s="377"/>
    </row>
    <row r="8" spans="2:24" x14ac:dyDescent="0.15">
      <c r="B8" s="83" t="str">
        <f>IF(E8&lt;&gt;"",CONCATENATE(ルール・事前条件!X$6,"-",ルール・事前条件!X$5,"-",TEXT(C$1,"00"),"-",TEXT(C8,"00"),"-",TEXT(E8,"00")),"")</f>
        <v/>
      </c>
      <c r="C8" s="44">
        <v>1</v>
      </c>
      <c r="D8" s="88"/>
      <c r="E8" s="46"/>
      <c r="F8" s="89"/>
      <c r="G8" s="357"/>
      <c r="H8" s="357"/>
      <c r="I8" s="89"/>
      <c r="J8" s="36"/>
      <c r="K8" s="41"/>
      <c r="L8" s="41"/>
      <c r="M8" s="41"/>
      <c r="N8" s="41"/>
      <c r="O8" s="41"/>
      <c r="P8" s="355"/>
      <c r="Q8" s="355"/>
      <c r="R8" s="359"/>
      <c r="S8" s="359"/>
      <c r="T8" s="355"/>
      <c r="U8" s="355"/>
      <c r="V8" s="355"/>
      <c r="W8" s="355"/>
      <c r="X8" s="355"/>
    </row>
    <row r="9" spans="2:24" x14ac:dyDescent="0.15">
      <c r="B9" s="81" t="str">
        <f>IF(E9&lt;&gt;"",CONCATENATE(ルール・事前条件!X$6,"-",ルール・事前条件!X$5,"-",TEXT(C$1,"00"),"-",TEXT(C9,"00"),"-",TEXT(E9,"00")),"")</f>
        <v/>
      </c>
      <c r="C9" s="44">
        <v>1</v>
      </c>
      <c r="D9" s="88"/>
      <c r="E9" s="60"/>
      <c r="F9" s="87"/>
      <c r="G9" s="379"/>
      <c r="H9" s="356"/>
      <c r="I9" s="87"/>
      <c r="J9" s="36"/>
      <c r="K9" s="41"/>
      <c r="L9" s="41"/>
      <c r="M9" s="41"/>
      <c r="N9" s="41"/>
      <c r="O9" s="41"/>
      <c r="P9" s="354"/>
      <c r="Q9" s="354"/>
      <c r="R9" s="358"/>
      <c r="S9" s="358"/>
      <c r="T9" s="354"/>
      <c r="U9" s="354"/>
      <c r="V9" s="354"/>
      <c r="W9" s="354"/>
      <c r="X9" s="354"/>
    </row>
    <row r="10" spans="2:24" x14ac:dyDescent="0.15">
      <c r="B10" s="82" t="str">
        <f>IF(E10&lt;&gt;"",CONCATENATE(ルール・事前条件!X$6,"-",ルール・事前条件!X$5,"-",TEXT(C$1,"00"),"-",TEXT(C10,"00"),"-",TEXT(E10,"00")),"")</f>
        <v/>
      </c>
      <c r="C10" s="44">
        <v>1</v>
      </c>
      <c r="D10" s="88"/>
      <c r="E10" s="44"/>
      <c r="F10" s="88"/>
      <c r="G10" s="380"/>
      <c r="H10" s="378"/>
      <c r="I10" s="88"/>
      <c r="J10" s="36"/>
      <c r="K10" s="41"/>
      <c r="L10" s="41"/>
      <c r="M10" s="41"/>
      <c r="N10" s="41"/>
      <c r="O10" s="41"/>
      <c r="P10" s="377"/>
      <c r="Q10" s="377"/>
      <c r="R10" s="375"/>
      <c r="S10" s="375"/>
      <c r="T10" s="377"/>
      <c r="U10" s="377"/>
      <c r="V10" s="377"/>
      <c r="W10" s="377"/>
      <c r="X10" s="377"/>
    </row>
    <row r="11" spans="2:24" x14ac:dyDescent="0.15">
      <c r="B11" s="82" t="str">
        <f>IF(E11&lt;&gt;"",CONCATENATE(ルール・事前条件!X$6,"-",ルール・事前条件!X$5,"-",TEXT(C$1,"00"),"-",TEXT(C11,"00"),"-",TEXT(E11,"00")),"")</f>
        <v/>
      </c>
      <c r="C11" s="44">
        <v>1</v>
      </c>
      <c r="D11" s="88"/>
      <c r="E11" s="44"/>
      <c r="F11" s="88"/>
      <c r="G11" s="380"/>
      <c r="H11" s="378"/>
      <c r="I11" s="88"/>
      <c r="J11" s="36"/>
      <c r="K11" s="41"/>
      <c r="L11" s="41"/>
      <c r="M11" s="41"/>
      <c r="N11" s="41"/>
      <c r="O11" s="41"/>
      <c r="P11" s="377"/>
      <c r="Q11" s="377"/>
      <c r="R11" s="375"/>
      <c r="S11" s="375"/>
      <c r="T11" s="377"/>
      <c r="U11" s="377"/>
      <c r="V11" s="377"/>
      <c r="W11" s="377"/>
      <c r="X11" s="377"/>
    </row>
    <row r="12" spans="2:24" x14ac:dyDescent="0.15">
      <c r="B12" s="82" t="str">
        <f>IF(E12&lt;&gt;"",CONCATENATE(ルール・事前条件!X$6,"-",ルール・事前条件!X$5,"-",TEXT(C$1,"00"),"-",TEXT(C12,"00"),"-",TEXT(E12,"00")),"")</f>
        <v/>
      </c>
      <c r="C12" s="44">
        <v>1</v>
      </c>
      <c r="D12" s="88"/>
      <c r="E12" s="44"/>
      <c r="F12" s="88"/>
      <c r="G12" s="380"/>
      <c r="H12" s="378"/>
      <c r="I12" s="88"/>
      <c r="J12" s="36"/>
      <c r="K12" s="41"/>
      <c r="L12" s="41"/>
      <c r="M12" s="41"/>
      <c r="N12" s="41"/>
      <c r="O12" s="41"/>
      <c r="P12" s="377"/>
      <c r="Q12" s="377"/>
      <c r="R12" s="375"/>
      <c r="S12" s="375"/>
      <c r="T12" s="377"/>
      <c r="U12" s="377"/>
      <c r="V12" s="377"/>
      <c r="W12" s="377"/>
      <c r="X12" s="377"/>
    </row>
    <row r="13" spans="2:24" x14ac:dyDescent="0.15">
      <c r="B13" s="83" t="str">
        <f>IF(E13&lt;&gt;"",CONCATENATE(ルール・事前条件!X$6,"-",ルール・事前条件!X$5,"-",TEXT(C$1,"00"),"-",TEXT(C13,"00"),"-",TEXT(E13,"00")),"")</f>
        <v/>
      </c>
      <c r="C13" s="44">
        <v>1</v>
      </c>
      <c r="D13" s="88"/>
      <c r="E13" s="46"/>
      <c r="F13" s="89"/>
      <c r="G13" s="381"/>
      <c r="H13" s="357"/>
      <c r="I13" s="89"/>
      <c r="J13" s="36"/>
      <c r="K13" s="41"/>
      <c r="L13" s="41"/>
      <c r="M13" s="41"/>
      <c r="N13" s="41"/>
      <c r="O13" s="41"/>
      <c r="P13" s="355"/>
      <c r="Q13" s="355"/>
      <c r="R13" s="359"/>
      <c r="S13" s="359"/>
      <c r="T13" s="355"/>
      <c r="U13" s="355"/>
      <c r="V13" s="355"/>
      <c r="W13" s="355"/>
      <c r="X13" s="355"/>
    </row>
    <row r="14" spans="2:24" x14ac:dyDescent="0.15">
      <c r="B14" s="81" t="str">
        <f>IF(E14&lt;&gt;"",CONCATENATE(ルール・事前条件!X$6,"-",ルール・事前条件!X$5,"-",TEXT(C$1,"00"),"-",TEXT(C14,"00"),"-",TEXT(E14,"00")),"")</f>
        <v/>
      </c>
      <c r="C14" s="44">
        <v>1</v>
      </c>
      <c r="D14" s="88"/>
      <c r="E14" s="60"/>
      <c r="F14" s="356"/>
      <c r="G14" s="379"/>
      <c r="H14" s="356"/>
      <c r="I14" s="87"/>
      <c r="J14" s="36"/>
      <c r="K14" s="41"/>
      <c r="L14" s="41"/>
      <c r="M14" s="41"/>
      <c r="N14" s="41"/>
      <c r="O14" s="41"/>
      <c r="P14" s="354"/>
      <c r="Q14" s="354"/>
      <c r="R14" s="358"/>
      <c r="S14" s="358"/>
      <c r="T14" s="354"/>
      <c r="U14" s="354"/>
      <c r="V14" s="354"/>
      <c r="W14" s="354"/>
      <c r="X14" s="354"/>
    </row>
    <row r="15" spans="2:24" x14ac:dyDescent="0.15">
      <c r="B15" s="82" t="str">
        <f>IF(E15&lt;&gt;"",CONCATENATE(ルール・事前条件!X$6,"-",ルール・事前条件!X$5,"-",TEXT(C$1,"00"),"-",TEXT(C15,"00"),"-",TEXT(E15,"00")),"")</f>
        <v/>
      </c>
      <c r="C15" s="44">
        <v>1</v>
      </c>
      <c r="D15" s="88"/>
      <c r="E15" s="44"/>
      <c r="F15" s="378"/>
      <c r="G15" s="380"/>
      <c r="H15" s="378"/>
      <c r="I15" s="88"/>
      <c r="J15" s="36"/>
      <c r="K15" s="41"/>
      <c r="L15" s="41"/>
      <c r="M15" s="41"/>
      <c r="N15" s="41"/>
      <c r="O15" s="41"/>
      <c r="P15" s="377"/>
      <c r="Q15" s="377"/>
      <c r="R15" s="375"/>
      <c r="S15" s="375"/>
      <c r="T15" s="377"/>
      <c r="U15" s="377"/>
      <c r="V15" s="377"/>
      <c r="W15" s="377"/>
      <c r="X15" s="377"/>
    </row>
    <row r="16" spans="2:24" x14ac:dyDescent="0.15">
      <c r="B16" s="82" t="str">
        <f>IF(E16&lt;&gt;"",CONCATENATE(ルール・事前条件!X$6,"-",ルール・事前条件!X$5,"-",TEXT(C$1,"00"),"-",TEXT(C16,"00"),"-",TEXT(E16,"00")),"")</f>
        <v/>
      </c>
      <c r="C16" s="44">
        <v>1</v>
      </c>
      <c r="D16" s="88"/>
      <c r="E16" s="44"/>
      <c r="F16" s="378"/>
      <c r="G16" s="380"/>
      <c r="H16" s="378"/>
      <c r="I16" s="88"/>
      <c r="J16" s="36"/>
      <c r="K16" s="41"/>
      <c r="L16" s="41"/>
      <c r="M16" s="41"/>
      <c r="N16" s="41"/>
      <c r="O16" s="41"/>
      <c r="P16" s="377"/>
      <c r="Q16" s="377"/>
      <c r="R16" s="375"/>
      <c r="S16" s="375"/>
      <c r="T16" s="377"/>
      <c r="U16" s="377"/>
      <c r="V16" s="377"/>
      <c r="W16" s="377"/>
      <c r="X16" s="377"/>
    </row>
    <row r="17" spans="2:24" x14ac:dyDescent="0.15">
      <c r="B17" s="82" t="str">
        <f>IF(E17&lt;&gt;"",CONCATENATE(ルール・事前条件!X$6,"-",ルール・事前条件!X$5,"-",TEXT(C$1,"00"),"-",TEXT(C17,"00"),"-",TEXT(E17,"00")),"")</f>
        <v/>
      </c>
      <c r="C17" s="44">
        <v>1</v>
      </c>
      <c r="D17" s="88"/>
      <c r="E17" s="44"/>
      <c r="F17" s="378"/>
      <c r="G17" s="380"/>
      <c r="H17" s="378"/>
      <c r="I17" s="88"/>
      <c r="J17" s="36"/>
      <c r="K17" s="41"/>
      <c r="L17" s="41"/>
      <c r="M17" s="41"/>
      <c r="N17" s="41"/>
      <c r="O17" s="41"/>
      <c r="P17" s="377"/>
      <c r="Q17" s="377"/>
      <c r="R17" s="375"/>
      <c r="S17" s="375"/>
      <c r="T17" s="377"/>
      <c r="U17" s="377"/>
      <c r="V17" s="377"/>
      <c r="W17" s="377"/>
      <c r="X17" s="377"/>
    </row>
    <row r="18" spans="2:24" x14ac:dyDescent="0.15">
      <c r="B18" s="83" t="str">
        <f>IF(E18&lt;&gt;"",CONCATENATE(ルール・事前条件!X$6,"-",ルール・事前条件!X$5,"-",TEXT(C$1,"00"),"-",TEXT(C18,"00"),"-",TEXT(E18,"00")),"")</f>
        <v/>
      </c>
      <c r="C18" s="44">
        <v>1</v>
      </c>
      <c r="D18" s="88"/>
      <c r="E18" s="46"/>
      <c r="F18" s="357"/>
      <c r="G18" s="381"/>
      <c r="H18" s="357"/>
      <c r="I18" s="89"/>
      <c r="J18" s="36"/>
      <c r="K18" s="41"/>
      <c r="L18" s="41"/>
      <c r="M18" s="41"/>
      <c r="N18" s="41"/>
      <c r="O18" s="41"/>
      <c r="P18" s="355"/>
      <c r="Q18" s="355"/>
      <c r="R18" s="359"/>
      <c r="S18" s="359"/>
      <c r="T18" s="355"/>
      <c r="U18" s="355"/>
      <c r="V18" s="355"/>
      <c r="W18" s="355"/>
      <c r="X18" s="355"/>
    </row>
    <row r="19" spans="2:24" x14ac:dyDescent="0.15">
      <c r="B19" s="81" t="str">
        <f>IF(E19&lt;&gt;"",CONCATENATE(ルール・事前条件!X$6,"-",ルール・事前条件!X$5,"-",TEXT(C$1,"00"),"-",TEXT(C19,"00"),"-",TEXT(E19,"00")),"")</f>
        <v/>
      </c>
      <c r="C19" s="81">
        <v>2</v>
      </c>
      <c r="D19" s="87"/>
      <c r="E19" s="81"/>
      <c r="F19" s="87"/>
      <c r="G19" s="356"/>
      <c r="H19" s="356"/>
      <c r="I19" s="87"/>
      <c r="J19" s="36"/>
      <c r="K19" s="41"/>
      <c r="L19" s="41"/>
      <c r="M19" s="41"/>
      <c r="N19" s="41"/>
      <c r="O19" s="41"/>
      <c r="P19" s="354"/>
      <c r="Q19" s="354"/>
      <c r="R19" s="358"/>
      <c r="S19" s="358"/>
      <c r="T19" s="354"/>
      <c r="U19" s="354"/>
      <c r="V19" s="354"/>
      <c r="W19" s="354"/>
      <c r="X19" s="354"/>
    </row>
    <row r="20" spans="2:24" x14ac:dyDescent="0.15">
      <c r="B20" s="82" t="str">
        <f>IF(E20&lt;&gt;"",CONCATENATE(ルール・事前条件!X$6,"-",ルール・事前条件!X$5,"-",TEXT(C$1,"00"),"-",TEXT(C20,"00"),"-",TEXT(E20,"00")),"")</f>
        <v/>
      </c>
      <c r="C20" s="44">
        <v>2</v>
      </c>
      <c r="D20" s="88"/>
      <c r="E20" s="44"/>
      <c r="F20" s="88"/>
      <c r="G20" s="378"/>
      <c r="H20" s="378"/>
      <c r="I20" s="88"/>
      <c r="J20" s="36"/>
      <c r="K20" s="41"/>
      <c r="L20" s="41"/>
      <c r="M20" s="41"/>
      <c r="N20" s="41"/>
      <c r="O20" s="41"/>
      <c r="P20" s="377"/>
      <c r="Q20" s="377"/>
      <c r="R20" s="375"/>
      <c r="S20" s="375"/>
      <c r="T20" s="377"/>
      <c r="U20" s="377"/>
      <c r="V20" s="377"/>
      <c r="W20" s="377"/>
      <c r="X20" s="377"/>
    </row>
    <row r="21" spans="2:24" x14ac:dyDescent="0.15">
      <c r="B21" s="82" t="str">
        <f>IF(E21&lt;&gt;"",CONCATENATE(ルール・事前条件!X$6,"-",ルール・事前条件!X$5,"-",TEXT(C$1,"00"),"-",TEXT(C21,"00"),"-",TEXT(E21,"00")),"")</f>
        <v/>
      </c>
      <c r="C21" s="44">
        <v>2</v>
      </c>
      <c r="D21" s="88"/>
      <c r="E21" s="44"/>
      <c r="F21" s="88"/>
      <c r="G21" s="378"/>
      <c r="H21" s="378"/>
      <c r="I21" s="88"/>
      <c r="J21" s="36"/>
      <c r="K21" s="41"/>
      <c r="L21" s="41"/>
      <c r="M21" s="41"/>
      <c r="N21" s="41"/>
      <c r="O21" s="41"/>
      <c r="P21" s="377"/>
      <c r="Q21" s="377"/>
      <c r="R21" s="375"/>
      <c r="S21" s="375"/>
      <c r="T21" s="377"/>
      <c r="U21" s="377"/>
      <c r="V21" s="377"/>
      <c r="W21" s="377"/>
      <c r="X21" s="377"/>
    </row>
    <row r="22" spans="2:24" x14ac:dyDescent="0.15">
      <c r="B22" s="82" t="str">
        <f>IF(E22&lt;&gt;"",CONCATENATE(ルール・事前条件!X$6,"-",ルール・事前条件!X$5,"-",TEXT(C$1,"00"),"-",TEXT(C22,"00"),"-",TEXT(E22,"00")),"")</f>
        <v/>
      </c>
      <c r="C22" s="44">
        <v>2</v>
      </c>
      <c r="D22" s="88"/>
      <c r="E22" s="44"/>
      <c r="F22" s="88"/>
      <c r="G22" s="378"/>
      <c r="H22" s="378"/>
      <c r="I22" s="88"/>
      <c r="J22" s="36"/>
      <c r="K22" s="41"/>
      <c r="L22" s="41"/>
      <c r="M22" s="41"/>
      <c r="N22" s="41"/>
      <c r="O22" s="41"/>
      <c r="P22" s="377"/>
      <c r="Q22" s="377"/>
      <c r="R22" s="375"/>
      <c r="S22" s="375"/>
      <c r="T22" s="377"/>
      <c r="U22" s="377"/>
      <c r="V22" s="377"/>
      <c r="W22" s="377"/>
      <c r="X22" s="377"/>
    </row>
    <row r="23" spans="2:24" x14ac:dyDescent="0.15">
      <c r="B23" s="83" t="str">
        <f>IF(E23&lt;&gt;"",CONCATENATE(ルール・事前条件!X$6,"-",ルール・事前条件!X$5,"-",TEXT(C$1,"00"),"-",TEXT(C23,"00"),"-",TEXT(E23,"00")),"")</f>
        <v/>
      </c>
      <c r="C23" s="44">
        <v>2</v>
      </c>
      <c r="D23" s="88"/>
      <c r="E23" s="46"/>
      <c r="F23" s="89"/>
      <c r="G23" s="357"/>
      <c r="H23" s="357"/>
      <c r="I23" s="89"/>
      <c r="J23" s="36"/>
      <c r="K23" s="41"/>
      <c r="L23" s="41"/>
      <c r="M23" s="41"/>
      <c r="N23" s="41"/>
      <c r="O23" s="41"/>
      <c r="P23" s="355"/>
      <c r="Q23" s="355"/>
      <c r="R23" s="359"/>
      <c r="S23" s="359"/>
      <c r="T23" s="355"/>
      <c r="U23" s="355"/>
      <c r="V23" s="355"/>
      <c r="W23" s="355"/>
      <c r="X23" s="355"/>
    </row>
    <row r="24" spans="2:24" x14ac:dyDescent="0.15">
      <c r="B24" s="81" t="str">
        <f>IF(E24&lt;&gt;"",CONCATENATE(ルール・事前条件!X$6,"-",ルール・事前条件!X$5,"-",TEXT(C$1,"00"),"-",TEXT(C24,"00"),"-",TEXT(E24,"00")),"")</f>
        <v/>
      </c>
      <c r="C24" s="44">
        <v>2</v>
      </c>
      <c r="D24" s="88"/>
      <c r="E24" s="60"/>
      <c r="F24" s="87"/>
      <c r="G24" s="356"/>
      <c r="H24" s="356"/>
      <c r="I24" s="87"/>
      <c r="J24" s="36"/>
      <c r="K24" s="41"/>
      <c r="L24" s="41"/>
      <c r="M24" s="41"/>
      <c r="N24" s="41"/>
      <c r="O24" s="41"/>
      <c r="P24" s="354"/>
      <c r="Q24" s="354"/>
      <c r="R24" s="358"/>
      <c r="S24" s="358"/>
      <c r="T24" s="354"/>
      <c r="U24" s="354"/>
      <c r="V24" s="354"/>
      <c r="W24" s="354"/>
      <c r="X24" s="354"/>
    </row>
    <row r="25" spans="2:24" x14ac:dyDescent="0.15">
      <c r="B25" s="82" t="str">
        <f>IF(E25&lt;&gt;"",CONCATENATE(ルール・事前条件!X$6,"-",ルール・事前条件!X$5,"-",TEXT(C$1,"00"),"-",TEXT(C25,"00"),"-",TEXT(E25,"00")),"")</f>
        <v/>
      </c>
      <c r="C25" s="44">
        <v>2</v>
      </c>
      <c r="D25" s="88"/>
      <c r="E25" s="44"/>
      <c r="F25" s="88"/>
      <c r="G25" s="378"/>
      <c r="H25" s="378"/>
      <c r="I25" s="88"/>
      <c r="J25" s="36"/>
      <c r="K25" s="41"/>
      <c r="L25" s="41"/>
      <c r="M25" s="41"/>
      <c r="N25" s="41"/>
      <c r="O25" s="41"/>
      <c r="P25" s="377"/>
      <c r="Q25" s="377"/>
      <c r="R25" s="375"/>
      <c r="S25" s="375"/>
      <c r="T25" s="377"/>
      <c r="U25" s="377"/>
      <c r="V25" s="377"/>
      <c r="W25" s="377"/>
      <c r="X25" s="377"/>
    </row>
    <row r="26" spans="2:24" x14ac:dyDescent="0.15">
      <c r="B26" s="82" t="str">
        <f>IF(E26&lt;&gt;"",CONCATENATE(ルール・事前条件!X$6,"-",ルール・事前条件!X$5,"-",TEXT(C$1,"00"),"-",TEXT(C26,"00"),"-",TEXT(E26,"00")),"")</f>
        <v/>
      </c>
      <c r="C26" s="44">
        <v>2</v>
      </c>
      <c r="D26" s="88"/>
      <c r="E26" s="44"/>
      <c r="F26" s="88"/>
      <c r="G26" s="378"/>
      <c r="H26" s="378"/>
      <c r="I26" s="88"/>
      <c r="J26" s="36"/>
      <c r="K26" s="41"/>
      <c r="L26" s="41"/>
      <c r="M26" s="41"/>
      <c r="N26" s="41"/>
      <c r="O26" s="41"/>
      <c r="P26" s="377"/>
      <c r="Q26" s="377"/>
      <c r="R26" s="375"/>
      <c r="S26" s="375"/>
      <c r="T26" s="377"/>
      <c r="U26" s="377"/>
      <c r="V26" s="377"/>
      <c r="W26" s="377"/>
      <c r="X26" s="377"/>
    </row>
    <row r="27" spans="2:24" x14ac:dyDescent="0.15">
      <c r="B27" s="82" t="str">
        <f>IF(E27&lt;&gt;"",CONCATENATE(ルール・事前条件!X$6,"-",ルール・事前条件!X$5,"-",TEXT(C$1,"00"),"-",TEXT(C27,"00"),"-",TEXT(E27,"00")),"")</f>
        <v/>
      </c>
      <c r="C27" s="44">
        <v>2</v>
      </c>
      <c r="D27" s="88"/>
      <c r="E27" s="44"/>
      <c r="F27" s="88"/>
      <c r="G27" s="378"/>
      <c r="H27" s="378"/>
      <c r="I27" s="88"/>
      <c r="J27" s="36"/>
      <c r="K27" s="41"/>
      <c r="L27" s="41"/>
      <c r="M27" s="41"/>
      <c r="N27" s="41"/>
      <c r="O27" s="41"/>
      <c r="P27" s="377"/>
      <c r="Q27" s="377"/>
      <c r="R27" s="375"/>
      <c r="S27" s="375"/>
      <c r="T27" s="377"/>
      <c r="U27" s="377"/>
      <c r="V27" s="377"/>
      <c r="W27" s="377"/>
      <c r="X27" s="377"/>
    </row>
    <row r="28" spans="2:24" x14ac:dyDescent="0.15">
      <c r="B28" s="83" t="str">
        <f>IF(E28&lt;&gt;"",CONCATENATE(ルール・事前条件!X$6,"-",ルール・事前条件!X$5,"-",TEXT(C$1,"00"),"-",TEXT(C28,"00"),"-",TEXT(E28,"00")),"")</f>
        <v/>
      </c>
      <c r="C28" s="44">
        <v>2</v>
      </c>
      <c r="D28" s="88"/>
      <c r="E28" s="46"/>
      <c r="F28" s="89"/>
      <c r="G28" s="357"/>
      <c r="H28" s="357"/>
      <c r="I28" s="89"/>
      <c r="J28" s="36"/>
      <c r="K28" s="41"/>
      <c r="L28" s="41"/>
      <c r="M28" s="41"/>
      <c r="N28" s="41"/>
      <c r="O28" s="41"/>
      <c r="P28" s="355"/>
      <c r="Q28" s="355"/>
      <c r="R28" s="359"/>
      <c r="S28" s="359"/>
      <c r="T28" s="355"/>
      <c r="U28" s="355"/>
      <c r="V28" s="355"/>
      <c r="W28" s="355"/>
      <c r="X28" s="355"/>
    </row>
    <row r="29" spans="2:24" x14ac:dyDescent="0.15">
      <c r="B29" s="81" t="str">
        <f>IF(E29&lt;&gt;"",CONCATENATE(ルール・事前条件!X$6,"-",ルール・事前条件!X$5,"-",TEXT(C$1,"00"),"-",TEXT(C29,"00"),"-",TEXT(E29,"00")),"")</f>
        <v/>
      </c>
      <c r="C29" s="44">
        <v>2</v>
      </c>
      <c r="D29" s="88"/>
      <c r="E29" s="60"/>
      <c r="F29" s="87"/>
      <c r="G29" s="356"/>
      <c r="H29" s="356"/>
      <c r="I29" s="87"/>
      <c r="J29" s="36"/>
      <c r="K29" s="41"/>
      <c r="L29" s="41"/>
      <c r="M29" s="41"/>
      <c r="N29" s="41"/>
      <c r="O29" s="41"/>
      <c r="P29" s="354"/>
      <c r="Q29" s="354"/>
      <c r="R29" s="358"/>
      <c r="S29" s="358"/>
      <c r="T29" s="354"/>
      <c r="U29" s="354"/>
      <c r="V29" s="354"/>
      <c r="W29" s="354"/>
      <c r="X29" s="354"/>
    </row>
    <row r="30" spans="2:24" x14ac:dyDescent="0.15">
      <c r="B30" s="82" t="str">
        <f>IF(E30&lt;&gt;"",CONCATENATE(ルール・事前条件!X$6,"-",ルール・事前条件!X$5,"-",TEXT(C$1,"00"),"-",TEXT(C30,"00"),"-",TEXT(E30,"00")),"")</f>
        <v/>
      </c>
      <c r="C30" s="44">
        <v>2</v>
      </c>
      <c r="D30" s="88"/>
      <c r="E30" s="44"/>
      <c r="F30" s="88"/>
      <c r="G30" s="378"/>
      <c r="H30" s="378"/>
      <c r="I30" s="88"/>
      <c r="J30" s="36"/>
      <c r="K30" s="41"/>
      <c r="L30" s="41"/>
      <c r="M30" s="41"/>
      <c r="N30" s="41"/>
      <c r="O30" s="41"/>
      <c r="P30" s="377"/>
      <c r="Q30" s="377"/>
      <c r="R30" s="375"/>
      <c r="S30" s="375"/>
      <c r="T30" s="377"/>
      <c r="U30" s="377"/>
      <c r="V30" s="377"/>
      <c r="W30" s="377"/>
      <c r="X30" s="377"/>
    </row>
    <row r="31" spans="2:24" x14ac:dyDescent="0.15">
      <c r="B31" s="82" t="str">
        <f>IF(E31&lt;&gt;"",CONCATENATE(ルール・事前条件!X$6,"-",ルール・事前条件!X$5,"-",TEXT(C$1,"00"),"-",TEXT(C31,"00"),"-",TEXT(E31,"00")),"")</f>
        <v/>
      </c>
      <c r="C31" s="44">
        <v>2</v>
      </c>
      <c r="D31" s="88"/>
      <c r="E31" s="44"/>
      <c r="F31" s="88"/>
      <c r="G31" s="378"/>
      <c r="H31" s="378"/>
      <c r="I31" s="88"/>
      <c r="J31" s="36"/>
      <c r="K31" s="41"/>
      <c r="L31" s="41"/>
      <c r="M31" s="41"/>
      <c r="N31" s="41"/>
      <c r="O31" s="41"/>
      <c r="P31" s="377"/>
      <c r="Q31" s="377"/>
      <c r="R31" s="375"/>
      <c r="S31" s="375"/>
      <c r="T31" s="377"/>
      <c r="U31" s="377"/>
      <c r="V31" s="377"/>
      <c r="W31" s="377"/>
      <c r="X31" s="377"/>
    </row>
    <row r="32" spans="2:24" x14ac:dyDescent="0.15">
      <c r="B32" s="82" t="str">
        <f>IF(E32&lt;&gt;"",CONCATENATE(ルール・事前条件!X$6,"-",ルール・事前条件!X$5,"-",TEXT(C$1,"00"),"-",TEXT(C32,"00"),"-",TEXT(E32,"00")),"")</f>
        <v/>
      </c>
      <c r="C32" s="44">
        <v>2</v>
      </c>
      <c r="D32" s="88"/>
      <c r="E32" s="44"/>
      <c r="F32" s="88"/>
      <c r="G32" s="378"/>
      <c r="H32" s="378"/>
      <c r="I32" s="88"/>
      <c r="J32" s="36"/>
      <c r="K32" s="41"/>
      <c r="L32" s="41"/>
      <c r="M32" s="41"/>
      <c r="N32" s="41"/>
      <c r="O32" s="41"/>
      <c r="P32" s="377"/>
      <c r="Q32" s="377"/>
      <c r="R32" s="375"/>
      <c r="S32" s="375"/>
      <c r="T32" s="377"/>
      <c r="U32" s="377"/>
      <c r="V32" s="377"/>
      <c r="W32" s="377"/>
      <c r="X32" s="377"/>
    </row>
    <row r="33" spans="2:24" x14ac:dyDescent="0.15">
      <c r="B33" s="83" t="str">
        <f>IF(E33&lt;&gt;"",CONCATENATE(ルール・事前条件!X$6,"-",ルール・事前条件!X$5,"-",TEXT(C$1,"00"),"-",TEXT(C33,"00"),"-",TEXT(E33,"00")),"")</f>
        <v/>
      </c>
      <c r="C33" s="44">
        <v>2</v>
      </c>
      <c r="D33" s="88"/>
      <c r="E33" s="46"/>
      <c r="F33" s="89"/>
      <c r="G33" s="357"/>
      <c r="H33" s="357"/>
      <c r="I33" s="89"/>
      <c r="J33" s="36"/>
      <c r="K33" s="41"/>
      <c r="L33" s="41"/>
      <c r="M33" s="41"/>
      <c r="N33" s="41"/>
      <c r="O33" s="41"/>
      <c r="P33" s="355"/>
      <c r="Q33" s="355"/>
      <c r="R33" s="359"/>
      <c r="S33" s="359"/>
      <c r="T33" s="355"/>
      <c r="U33" s="355"/>
      <c r="V33" s="355"/>
      <c r="W33" s="355"/>
      <c r="X33" s="355"/>
    </row>
    <row r="34" spans="2:24" x14ac:dyDescent="0.15">
      <c r="B34" s="81" t="str">
        <f>IF(E34&lt;&gt;"",CONCATENATE(ルール・事前条件!X$6,"-",ルール・事前条件!X$5,"-",TEXT(C$1,"00"),"-",TEXT(C34,"00"),"-",TEXT(E34,"00")),"")</f>
        <v/>
      </c>
      <c r="C34" s="60">
        <v>3</v>
      </c>
      <c r="D34" s="87"/>
      <c r="E34" s="81"/>
      <c r="F34" s="87"/>
      <c r="G34" s="356"/>
      <c r="H34" s="356"/>
      <c r="I34" s="87"/>
      <c r="J34" s="36"/>
      <c r="K34" s="41"/>
      <c r="L34" s="41"/>
      <c r="M34" s="41"/>
      <c r="N34" s="41"/>
      <c r="O34" s="41"/>
      <c r="P34" s="354"/>
      <c r="Q34" s="354"/>
      <c r="R34" s="358"/>
      <c r="S34" s="358"/>
      <c r="T34" s="354"/>
      <c r="U34" s="354"/>
      <c r="V34" s="354"/>
      <c r="W34" s="354"/>
      <c r="X34" s="354"/>
    </row>
    <row r="35" spans="2:24" x14ac:dyDescent="0.15">
      <c r="B35" s="82" t="str">
        <f>IF(E35&lt;&gt;"",CONCATENATE(ルール・事前条件!X$6,"-",ルール・事前条件!X$5,"-",TEXT(C$1,"00"),"-",TEXT(C35,"00"),"-",TEXT(E35,"00")),"")</f>
        <v/>
      </c>
      <c r="C35" s="44">
        <v>3</v>
      </c>
      <c r="D35" s="88"/>
      <c r="E35" s="65"/>
      <c r="F35" s="88"/>
      <c r="G35" s="378"/>
      <c r="H35" s="378"/>
      <c r="I35" s="88"/>
      <c r="J35" s="36"/>
      <c r="K35" s="41"/>
      <c r="L35" s="41"/>
      <c r="M35" s="41"/>
      <c r="N35" s="41"/>
      <c r="O35" s="41"/>
      <c r="P35" s="377"/>
      <c r="Q35" s="377"/>
      <c r="R35" s="375"/>
      <c r="S35" s="375"/>
      <c r="T35" s="377"/>
      <c r="U35" s="377"/>
      <c r="V35" s="377"/>
      <c r="W35" s="377"/>
      <c r="X35" s="377"/>
    </row>
    <row r="36" spans="2:24" x14ac:dyDescent="0.15">
      <c r="B36" s="82" t="str">
        <f>IF(E36&lt;&gt;"",CONCATENATE(ルール・事前条件!X$6,"-",ルール・事前条件!X$5,"-",TEXT(C$1,"00"),"-",TEXT(C36,"00"),"-",TEXT(E36,"00")),"")</f>
        <v/>
      </c>
      <c r="C36" s="44">
        <v>3</v>
      </c>
      <c r="D36" s="88"/>
      <c r="E36" s="65"/>
      <c r="F36" s="88"/>
      <c r="G36" s="378"/>
      <c r="H36" s="378"/>
      <c r="I36" s="88"/>
      <c r="J36" s="36"/>
      <c r="K36" s="41"/>
      <c r="L36" s="41"/>
      <c r="M36" s="41"/>
      <c r="N36" s="41"/>
      <c r="O36" s="41"/>
      <c r="P36" s="377"/>
      <c r="Q36" s="377"/>
      <c r="R36" s="375"/>
      <c r="S36" s="375"/>
      <c r="T36" s="377"/>
      <c r="U36" s="377"/>
      <c r="V36" s="377"/>
      <c r="W36" s="377"/>
      <c r="X36" s="377"/>
    </row>
    <row r="37" spans="2:24" x14ac:dyDescent="0.15">
      <c r="B37" s="82" t="str">
        <f>IF(E37&lt;&gt;"",CONCATENATE(ルール・事前条件!X$6,"-",ルール・事前条件!X$5,"-",TEXT(C$1,"00"),"-",TEXT(C37,"00"),"-",TEXT(E37,"00")),"")</f>
        <v/>
      </c>
      <c r="C37" s="44">
        <v>3</v>
      </c>
      <c r="D37" s="88"/>
      <c r="E37" s="65"/>
      <c r="F37" s="88"/>
      <c r="G37" s="378"/>
      <c r="H37" s="378"/>
      <c r="I37" s="88"/>
      <c r="J37" s="36"/>
      <c r="K37" s="41"/>
      <c r="L37" s="41"/>
      <c r="M37" s="41"/>
      <c r="N37" s="41"/>
      <c r="O37" s="41"/>
      <c r="P37" s="377"/>
      <c r="Q37" s="377"/>
      <c r="R37" s="375"/>
      <c r="S37" s="375"/>
      <c r="T37" s="377"/>
      <c r="U37" s="377"/>
      <c r="V37" s="377"/>
      <c r="W37" s="377"/>
      <c r="X37" s="377"/>
    </row>
    <row r="38" spans="2:24" x14ac:dyDescent="0.15">
      <c r="B38" s="83" t="str">
        <f>IF(E38&lt;&gt;"",CONCATENATE(ルール・事前条件!X$6,"-",ルール・事前条件!X$5,"-",TEXT(C$1,"00"),"-",TEXT(C38,"00"),"-",TEXT(E38,"00")),"")</f>
        <v/>
      </c>
      <c r="C38" s="44">
        <v>3</v>
      </c>
      <c r="D38" s="88"/>
      <c r="E38" s="66"/>
      <c r="F38" s="89"/>
      <c r="G38" s="357"/>
      <c r="H38" s="357"/>
      <c r="I38" s="89"/>
      <c r="J38" s="36"/>
      <c r="K38" s="41"/>
      <c r="L38" s="41"/>
      <c r="M38" s="41"/>
      <c r="N38" s="41"/>
      <c r="O38" s="41"/>
      <c r="P38" s="355"/>
      <c r="Q38" s="355"/>
      <c r="R38" s="359"/>
      <c r="S38" s="359"/>
      <c r="T38" s="355"/>
      <c r="U38" s="355"/>
      <c r="V38" s="355"/>
      <c r="W38" s="355"/>
      <c r="X38" s="355"/>
    </row>
    <row r="39" spans="2:24" x14ac:dyDescent="0.15">
      <c r="B39" s="81" t="str">
        <f>IF(E39&lt;&gt;"",CONCATENATE(ルール・事前条件!X$6,"-",ルール・事前条件!X$5,"-",TEXT(C$1,"00"),"-",TEXT(C39,"00"),"-",TEXT(E39,"00")),"")</f>
        <v/>
      </c>
      <c r="C39" s="44">
        <v>3</v>
      </c>
      <c r="D39" s="88"/>
      <c r="E39" s="81"/>
      <c r="F39" s="87"/>
      <c r="G39" s="356"/>
      <c r="H39" s="356"/>
      <c r="I39" s="87"/>
      <c r="J39" s="36"/>
      <c r="K39" s="41"/>
      <c r="L39" s="41"/>
      <c r="M39" s="41"/>
      <c r="N39" s="41"/>
      <c r="O39" s="41"/>
      <c r="P39" s="354"/>
      <c r="Q39" s="354"/>
      <c r="R39" s="358"/>
      <c r="S39" s="358"/>
      <c r="T39" s="354"/>
      <c r="U39" s="354"/>
      <c r="V39" s="354"/>
      <c r="W39" s="354"/>
      <c r="X39" s="354"/>
    </row>
    <row r="40" spans="2:24" x14ac:dyDescent="0.15">
      <c r="B40" s="82" t="str">
        <f>IF(E40&lt;&gt;"",CONCATENATE(ルール・事前条件!X$6,"-",ルール・事前条件!X$5,"-",TEXT(C$1,"00"),"-",TEXT(C40,"00"),"-",TEXT(E40,"00")),"")</f>
        <v/>
      </c>
      <c r="C40" s="44">
        <v>3</v>
      </c>
      <c r="D40" s="88"/>
      <c r="E40" s="65"/>
      <c r="F40" s="88"/>
      <c r="G40" s="378"/>
      <c r="H40" s="378"/>
      <c r="I40" s="88"/>
      <c r="J40" s="36"/>
      <c r="K40" s="41"/>
      <c r="L40" s="41"/>
      <c r="M40" s="41"/>
      <c r="N40" s="41"/>
      <c r="O40" s="41"/>
      <c r="P40" s="377"/>
      <c r="Q40" s="377"/>
      <c r="R40" s="375"/>
      <c r="S40" s="375"/>
      <c r="T40" s="377"/>
      <c r="U40" s="377"/>
      <c r="V40" s="377"/>
      <c r="W40" s="377"/>
      <c r="X40" s="377"/>
    </row>
    <row r="41" spans="2:24" x14ac:dyDescent="0.15">
      <c r="B41" s="82" t="str">
        <f>IF(E41&lt;&gt;"",CONCATENATE(ルール・事前条件!X$6,"-",ルール・事前条件!X$5,"-",TEXT(C$1,"00"),"-",TEXT(C41,"00"),"-",TEXT(E41,"00")),"")</f>
        <v/>
      </c>
      <c r="C41" s="44">
        <v>3</v>
      </c>
      <c r="D41" s="88"/>
      <c r="E41" s="65"/>
      <c r="F41" s="88"/>
      <c r="G41" s="378"/>
      <c r="H41" s="378"/>
      <c r="I41" s="88"/>
      <c r="J41" s="36"/>
      <c r="K41" s="41"/>
      <c r="L41" s="41"/>
      <c r="M41" s="41"/>
      <c r="N41" s="41"/>
      <c r="O41" s="41"/>
      <c r="P41" s="377"/>
      <c r="Q41" s="377"/>
      <c r="R41" s="375"/>
      <c r="S41" s="375"/>
      <c r="T41" s="377"/>
      <c r="U41" s="377"/>
      <c r="V41" s="377"/>
      <c r="W41" s="377"/>
      <c r="X41" s="377"/>
    </row>
    <row r="42" spans="2:24" x14ac:dyDescent="0.15">
      <c r="B42" s="82" t="str">
        <f>IF(E42&lt;&gt;"",CONCATENATE(ルール・事前条件!X$6,"-",ルール・事前条件!X$5,"-",TEXT(C$1,"00"),"-",TEXT(C42,"00"),"-",TEXT(E42,"00")),"")</f>
        <v/>
      </c>
      <c r="C42" s="44">
        <v>3</v>
      </c>
      <c r="D42" s="88"/>
      <c r="E42" s="65"/>
      <c r="F42" s="88"/>
      <c r="G42" s="378"/>
      <c r="H42" s="378"/>
      <c r="I42" s="88"/>
      <c r="J42" s="36"/>
      <c r="K42" s="41"/>
      <c r="L42" s="41"/>
      <c r="M42" s="41"/>
      <c r="N42" s="41"/>
      <c r="O42" s="41"/>
      <c r="P42" s="377"/>
      <c r="Q42" s="377"/>
      <c r="R42" s="375"/>
      <c r="S42" s="375"/>
      <c r="T42" s="377"/>
      <c r="U42" s="377"/>
      <c r="V42" s="377"/>
      <c r="W42" s="377"/>
      <c r="X42" s="377"/>
    </row>
    <row r="43" spans="2:24" x14ac:dyDescent="0.15">
      <c r="B43" s="83" t="str">
        <f>IF(E43&lt;&gt;"",CONCATENATE(ルール・事前条件!X$6,"-",ルール・事前条件!X$5,"-",TEXT(C$1,"00"),"-",TEXT(C43,"00"),"-",TEXT(E43,"00")),"")</f>
        <v/>
      </c>
      <c r="C43" s="44">
        <v>3</v>
      </c>
      <c r="D43" s="88"/>
      <c r="E43" s="66"/>
      <c r="F43" s="89"/>
      <c r="G43" s="357"/>
      <c r="H43" s="357"/>
      <c r="I43" s="89"/>
      <c r="J43" s="36"/>
      <c r="K43" s="41"/>
      <c r="L43" s="41"/>
      <c r="M43" s="41"/>
      <c r="N43" s="41"/>
      <c r="O43" s="41"/>
      <c r="P43" s="355"/>
      <c r="Q43" s="355"/>
      <c r="R43" s="359"/>
      <c r="S43" s="359"/>
      <c r="T43" s="355"/>
      <c r="U43" s="355"/>
      <c r="V43" s="355"/>
      <c r="W43" s="355"/>
      <c r="X43" s="355"/>
    </row>
    <row r="44" spans="2:24" x14ac:dyDescent="0.15">
      <c r="B44" s="81" t="str">
        <f>IF(E44&lt;&gt;"",CONCATENATE(ルール・事前条件!X$6,"-",ルール・事前条件!X$5,"-",TEXT(C$1,"00"),"-",TEXT(C44,"00"),"-",TEXT(E44,"00")),"")</f>
        <v/>
      </c>
      <c r="C44" s="44">
        <v>3</v>
      </c>
      <c r="D44" s="88"/>
      <c r="E44" s="81"/>
      <c r="F44" s="87"/>
      <c r="G44" s="356"/>
      <c r="H44" s="356"/>
      <c r="I44" s="87"/>
      <c r="J44" s="36"/>
      <c r="K44" s="41"/>
      <c r="L44" s="41"/>
      <c r="M44" s="41"/>
      <c r="N44" s="41"/>
      <c r="O44" s="41"/>
      <c r="P44" s="354"/>
      <c r="Q44" s="354"/>
      <c r="R44" s="358"/>
      <c r="S44" s="358"/>
      <c r="T44" s="354"/>
      <c r="U44" s="354"/>
      <c r="V44" s="354"/>
      <c r="W44" s="354"/>
      <c r="X44" s="354"/>
    </row>
    <row r="45" spans="2:24" x14ac:dyDescent="0.15">
      <c r="B45" s="82" t="str">
        <f>IF(E45&lt;&gt;"",CONCATENATE(ルール・事前条件!X$6,"-",ルール・事前条件!X$5,"-",TEXT(C$1,"00"),"-",TEXT(C45,"00"),"-",TEXT(E45,"00")),"")</f>
        <v/>
      </c>
      <c r="C45" s="44">
        <v>3</v>
      </c>
      <c r="D45" s="88"/>
      <c r="E45" s="65"/>
      <c r="F45" s="88"/>
      <c r="G45" s="378"/>
      <c r="H45" s="378"/>
      <c r="I45" s="88"/>
      <c r="J45" s="36"/>
      <c r="K45" s="41"/>
      <c r="L45" s="41"/>
      <c r="M45" s="41"/>
      <c r="N45" s="41"/>
      <c r="O45" s="41"/>
      <c r="P45" s="377"/>
      <c r="Q45" s="377"/>
      <c r="R45" s="375"/>
      <c r="S45" s="375"/>
      <c r="T45" s="377"/>
      <c r="U45" s="377"/>
      <c r="V45" s="377"/>
      <c r="W45" s="377"/>
      <c r="X45" s="377"/>
    </row>
    <row r="46" spans="2:24" x14ac:dyDescent="0.15">
      <c r="B46" s="82" t="str">
        <f>IF(E46&lt;&gt;"",CONCATENATE(ルール・事前条件!X$6,"-",ルール・事前条件!X$5,"-",TEXT(C$1,"00"),"-",TEXT(C46,"00"),"-",TEXT(E46,"00")),"")</f>
        <v/>
      </c>
      <c r="C46" s="44">
        <v>3</v>
      </c>
      <c r="D46" s="88"/>
      <c r="E46" s="65"/>
      <c r="F46" s="88"/>
      <c r="G46" s="378"/>
      <c r="H46" s="378"/>
      <c r="I46" s="88"/>
      <c r="J46" s="36"/>
      <c r="K46" s="41"/>
      <c r="L46" s="41"/>
      <c r="M46" s="41"/>
      <c r="N46" s="41"/>
      <c r="O46" s="41"/>
      <c r="P46" s="377"/>
      <c r="Q46" s="377"/>
      <c r="R46" s="375"/>
      <c r="S46" s="375"/>
      <c r="T46" s="377"/>
      <c r="U46" s="377"/>
      <c r="V46" s="377"/>
      <c r="W46" s="377"/>
      <c r="X46" s="377"/>
    </row>
    <row r="47" spans="2:24" x14ac:dyDescent="0.15">
      <c r="B47" s="82" t="str">
        <f>IF(E47&lt;&gt;"",CONCATENATE(ルール・事前条件!X$6,"-",ルール・事前条件!X$5,"-",TEXT(C$1,"00"),"-",TEXT(C47,"00"),"-",TEXT(E47,"00")),"")</f>
        <v/>
      </c>
      <c r="C47" s="44">
        <v>3</v>
      </c>
      <c r="D47" s="88"/>
      <c r="E47" s="65"/>
      <c r="F47" s="88"/>
      <c r="G47" s="378"/>
      <c r="H47" s="378"/>
      <c r="I47" s="88"/>
      <c r="J47" s="36"/>
      <c r="K47" s="41"/>
      <c r="L47" s="41"/>
      <c r="M47" s="41"/>
      <c r="N47" s="41"/>
      <c r="O47" s="41"/>
      <c r="P47" s="377"/>
      <c r="Q47" s="377"/>
      <c r="R47" s="375"/>
      <c r="S47" s="375"/>
      <c r="T47" s="377"/>
      <c r="U47" s="377"/>
      <c r="V47" s="377"/>
      <c r="W47" s="377"/>
      <c r="X47" s="377"/>
    </row>
    <row r="48" spans="2:24" x14ac:dyDescent="0.15">
      <c r="B48" s="83" t="str">
        <f>IF(E48&lt;&gt;"",CONCATENATE(ルール・事前条件!X$6,"-",ルール・事前条件!X$5,"-",TEXT(C$1,"00"),"-",TEXT(C48,"00"),"-",TEXT(E48,"00")),"")</f>
        <v/>
      </c>
      <c r="C48" s="46">
        <v>3</v>
      </c>
      <c r="D48" s="123"/>
      <c r="E48" s="66"/>
      <c r="F48" s="89"/>
      <c r="G48" s="357"/>
      <c r="H48" s="357"/>
      <c r="I48" s="89"/>
      <c r="J48" s="36"/>
      <c r="K48" s="41"/>
      <c r="L48" s="41"/>
      <c r="M48" s="41"/>
      <c r="N48" s="41"/>
      <c r="O48" s="41"/>
      <c r="P48" s="355"/>
      <c r="Q48" s="355"/>
      <c r="R48" s="359"/>
      <c r="S48" s="359"/>
      <c r="T48" s="355"/>
      <c r="U48" s="355"/>
      <c r="V48" s="355"/>
      <c r="W48" s="355"/>
      <c r="X48" s="355"/>
    </row>
    <row r="85" spans="4:9" x14ac:dyDescent="0.15">
      <c r="D85" s="105"/>
      <c r="F85" s="105"/>
      <c r="G85" s="105"/>
      <c r="I85" s="105" t="s">
        <v>159</v>
      </c>
    </row>
  </sheetData>
  <mergeCells count="100">
    <mergeCell ref="G44:G48"/>
    <mergeCell ref="H44:H48"/>
    <mergeCell ref="P44:P48"/>
    <mergeCell ref="Q44:Q48"/>
    <mergeCell ref="R44:R48"/>
    <mergeCell ref="S44:S48"/>
    <mergeCell ref="T44:T48"/>
    <mergeCell ref="U44:U48"/>
    <mergeCell ref="V44:V48"/>
    <mergeCell ref="W44:W48"/>
    <mergeCell ref="G39:G43"/>
    <mergeCell ref="H39:H43"/>
    <mergeCell ref="P39:P43"/>
    <mergeCell ref="Q39:Q43"/>
    <mergeCell ref="R39:R43"/>
    <mergeCell ref="S39:S43"/>
    <mergeCell ref="T39:T43"/>
    <mergeCell ref="U39:U43"/>
    <mergeCell ref="V39:V43"/>
    <mergeCell ref="W39:W43"/>
    <mergeCell ref="G34:G38"/>
    <mergeCell ref="H34:H38"/>
    <mergeCell ref="P34:P38"/>
    <mergeCell ref="Q34:Q38"/>
    <mergeCell ref="R34:R38"/>
    <mergeCell ref="S34:S38"/>
    <mergeCell ref="T34:T38"/>
    <mergeCell ref="U34:U38"/>
    <mergeCell ref="V34:V38"/>
    <mergeCell ref="W34:W38"/>
    <mergeCell ref="G29:G33"/>
    <mergeCell ref="H29:H33"/>
    <mergeCell ref="P29:P33"/>
    <mergeCell ref="Q29:Q33"/>
    <mergeCell ref="R29:R33"/>
    <mergeCell ref="S29:S33"/>
    <mergeCell ref="T29:T33"/>
    <mergeCell ref="U29:U33"/>
    <mergeCell ref="V29:V33"/>
    <mergeCell ref="W29:W33"/>
    <mergeCell ref="G24:G28"/>
    <mergeCell ref="H24:H28"/>
    <mergeCell ref="P24:P28"/>
    <mergeCell ref="Q24:Q28"/>
    <mergeCell ref="R24:R28"/>
    <mergeCell ref="S24:S28"/>
    <mergeCell ref="T24:T28"/>
    <mergeCell ref="U24:U28"/>
    <mergeCell ref="V24:V28"/>
    <mergeCell ref="W24:W28"/>
    <mergeCell ref="G19:G23"/>
    <mergeCell ref="H19:H23"/>
    <mergeCell ref="P19:P23"/>
    <mergeCell ref="Q19:Q23"/>
    <mergeCell ref="R19:R23"/>
    <mergeCell ref="S19:S23"/>
    <mergeCell ref="T19:T23"/>
    <mergeCell ref="U19:U23"/>
    <mergeCell ref="V19:V23"/>
    <mergeCell ref="W19:W23"/>
    <mergeCell ref="F14:F18"/>
    <mergeCell ref="G14:G18"/>
    <mergeCell ref="H14:H18"/>
    <mergeCell ref="P14:P18"/>
    <mergeCell ref="Q14:Q18"/>
    <mergeCell ref="R14:R18"/>
    <mergeCell ref="S14:S18"/>
    <mergeCell ref="T14:T18"/>
    <mergeCell ref="U14:U18"/>
    <mergeCell ref="V14:V18"/>
    <mergeCell ref="G9:G13"/>
    <mergeCell ref="H9:H13"/>
    <mergeCell ref="P9:P13"/>
    <mergeCell ref="Q9:Q13"/>
    <mergeCell ref="R9:R13"/>
    <mergeCell ref="G4:G8"/>
    <mergeCell ref="H4:H8"/>
    <mergeCell ref="P4:P8"/>
    <mergeCell ref="Q4:Q8"/>
    <mergeCell ref="R4:R8"/>
    <mergeCell ref="W14:W18"/>
    <mergeCell ref="S4:S8"/>
    <mergeCell ref="T4:T8"/>
    <mergeCell ref="U4:U8"/>
    <mergeCell ref="V4:V8"/>
    <mergeCell ref="W4:W8"/>
    <mergeCell ref="S9:S13"/>
    <mergeCell ref="T9:T13"/>
    <mergeCell ref="U9:U13"/>
    <mergeCell ref="V9:V13"/>
    <mergeCell ref="W9:W13"/>
    <mergeCell ref="X29:X33"/>
    <mergeCell ref="X34:X38"/>
    <mergeCell ref="X39:X43"/>
    <mergeCell ref="X44:X48"/>
    <mergeCell ref="X4:X8"/>
    <mergeCell ref="X9:X13"/>
    <mergeCell ref="X14:X18"/>
    <mergeCell ref="X19:X23"/>
    <mergeCell ref="X24:X28"/>
  </mergeCells>
  <phoneticPr fontId="2"/>
  <conditionalFormatting sqref="A1:W48">
    <cfRule type="containsText" dxfId="9" priority="6" operator="containsText" text="ツリー">
      <formula>NOT(ISERROR(SEARCH("ツリー",A1)))</formula>
    </cfRule>
  </conditionalFormatting>
  <dataValidations count="1">
    <dataValidation type="list" allowBlank="1" showInputMessage="1" showErrorMessage="1" sqref="P4 P9 P14 P19 P24 P29 P34 P39 P44">
      <formula1>結果</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X49"/>
  <sheetViews>
    <sheetView workbookViewId="0">
      <pane xSplit="6" ySplit="3" topLeftCell="G4" activePane="bottomRight" state="frozen"/>
      <selection activeCell="C34" sqref="C34"/>
      <selection pane="topRight" activeCell="C34" sqref="C34"/>
      <selection pane="bottomLeft" activeCell="C34" sqref="C34"/>
      <selection pane="bottomRight" activeCell="G29" sqref="G29:G33"/>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テスト観点一覧!A15</f>
        <v>6</v>
      </c>
      <c r="D1" s="33">
        <f>テスト観点一覧!B15</f>
        <v>0</v>
      </c>
      <c r="E1" s="34" t="str">
        <f>IF(テスト観点一覧!C15&lt;&gt;"",テスト観点一覧!C15,"")</f>
        <v/>
      </c>
      <c r="F1" s="49"/>
      <c r="G1" s="35"/>
      <c r="H1" s="69" t="s">
        <v>181</v>
      </c>
      <c r="J1" s="69" t="s">
        <v>182</v>
      </c>
      <c r="R1" s="69" t="s">
        <v>184</v>
      </c>
      <c r="S1" s="69" t="s">
        <v>185</v>
      </c>
    </row>
    <row r="2" spans="2:24" s="1" customFormat="1" x14ac:dyDescent="0.15">
      <c r="D2" s="35"/>
      <c r="F2" s="35"/>
      <c r="G2" s="35"/>
      <c r="H2" s="69">
        <f>COUNTA(E4:E48)</f>
        <v>0</v>
      </c>
      <c r="J2" s="69">
        <f>COUNTA(J4:J48)</f>
        <v>0</v>
      </c>
      <c r="R2" s="69">
        <f>COUNTA(R4:R48)</f>
        <v>0</v>
      </c>
      <c r="S2" s="69">
        <f>COUNTA(S4:S48)</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206" t="str">
        <f>IF(E4&lt;&gt;"",CONCATENATE(ルール・事前条件!X$6,"-",ルール・事前条件!X$5,"-",TEXT(C$1,"00"),"-",TEXT(C4,"00"),"-",TEXT(E4,"00")),"")</f>
        <v/>
      </c>
      <c r="C4" s="206">
        <v>1</v>
      </c>
      <c r="D4" s="207"/>
      <c r="E4" s="206"/>
      <c r="F4" s="207"/>
      <c r="G4" s="360"/>
      <c r="H4" s="360"/>
      <c r="I4" s="207"/>
      <c r="J4" s="39"/>
      <c r="K4" s="195"/>
      <c r="L4" s="196"/>
      <c r="M4" s="195"/>
      <c r="N4" s="195"/>
      <c r="O4" s="195"/>
      <c r="P4" s="354"/>
      <c r="Q4" s="354"/>
      <c r="R4" s="358"/>
      <c r="S4" s="358"/>
      <c r="T4" s="354"/>
      <c r="U4" s="354"/>
      <c r="V4" s="354"/>
      <c r="W4" s="354"/>
      <c r="X4" s="354"/>
    </row>
    <row r="5" spans="2:24" x14ac:dyDescent="0.15">
      <c r="B5" s="209" t="str">
        <f>IF(E5&lt;&gt;"",CONCATENATE(ルール・事前条件!X$6,"-",ルール・事前条件!X$5,"-",TEXT(C$1,"00"),"-",TEXT(C5,"00"),"-",TEXT(E5,"00")),"")</f>
        <v/>
      </c>
      <c r="C5" s="44">
        <v>1</v>
      </c>
      <c r="D5" s="210"/>
      <c r="E5" s="44"/>
      <c r="F5" s="210"/>
      <c r="G5" s="376"/>
      <c r="H5" s="376"/>
      <c r="I5" s="210"/>
      <c r="J5" s="39"/>
      <c r="K5" s="195"/>
      <c r="L5" s="196"/>
      <c r="M5" s="195"/>
      <c r="N5" s="195"/>
      <c r="O5" s="195"/>
      <c r="P5" s="377"/>
      <c r="Q5" s="377"/>
      <c r="R5" s="375"/>
      <c r="S5" s="375"/>
      <c r="T5" s="377"/>
      <c r="U5" s="377"/>
      <c r="V5" s="377"/>
      <c r="W5" s="377"/>
      <c r="X5" s="377"/>
    </row>
    <row r="6" spans="2:24" x14ac:dyDescent="0.15">
      <c r="B6" s="209" t="str">
        <f>IF(E6&lt;&gt;"",CONCATENATE(ルール・事前条件!X$6,"-",ルール・事前条件!X$5,"-",TEXT(C$1,"00"),"-",TEXT(C6,"00"),"-",TEXT(E6,"00")),"")</f>
        <v/>
      </c>
      <c r="C6" s="44">
        <v>1</v>
      </c>
      <c r="D6" s="210"/>
      <c r="E6" s="44"/>
      <c r="F6" s="210"/>
      <c r="G6" s="376"/>
      <c r="H6" s="376"/>
      <c r="I6" s="210"/>
      <c r="J6" s="39"/>
      <c r="K6" s="195"/>
      <c r="L6" s="196"/>
      <c r="M6" s="195"/>
      <c r="N6" s="195"/>
      <c r="O6" s="195"/>
      <c r="P6" s="377"/>
      <c r="Q6" s="377"/>
      <c r="R6" s="375"/>
      <c r="S6" s="375"/>
      <c r="T6" s="377"/>
      <c r="U6" s="377"/>
      <c r="V6" s="377"/>
      <c r="W6" s="377"/>
      <c r="X6" s="377"/>
    </row>
    <row r="7" spans="2:24" x14ac:dyDescent="0.15">
      <c r="B7" s="209" t="str">
        <f>IF(E7&lt;&gt;"",CONCATENATE(ルール・事前条件!X$6,"-",ルール・事前条件!X$5,"-",TEXT(C$1,"00"),"-",TEXT(C7,"00"),"-",TEXT(E7,"00")),"")</f>
        <v/>
      </c>
      <c r="C7" s="44">
        <v>1</v>
      </c>
      <c r="D7" s="210"/>
      <c r="E7" s="44"/>
      <c r="F7" s="210"/>
      <c r="G7" s="376"/>
      <c r="H7" s="376"/>
      <c r="I7" s="210"/>
      <c r="J7" s="39"/>
      <c r="K7" s="195"/>
      <c r="L7" s="196"/>
      <c r="M7" s="195"/>
      <c r="N7" s="195"/>
      <c r="O7" s="195"/>
      <c r="P7" s="377"/>
      <c r="Q7" s="377"/>
      <c r="R7" s="375"/>
      <c r="S7" s="375"/>
      <c r="T7" s="377"/>
      <c r="U7" s="377"/>
      <c r="V7" s="377"/>
      <c r="W7" s="377"/>
      <c r="X7" s="377"/>
    </row>
    <row r="8" spans="2:24" x14ac:dyDescent="0.15">
      <c r="B8" s="205" t="str">
        <f>IF(E8&lt;&gt;"",CONCATENATE(ルール・事前条件!X$6,"-",ルール・事前条件!X$5,"-",TEXT(C$1,"00"),"-",TEXT(C8,"00"),"-",TEXT(E8,"00")),"")</f>
        <v/>
      </c>
      <c r="C8" s="44">
        <v>1</v>
      </c>
      <c r="D8" s="210"/>
      <c r="E8" s="46"/>
      <c r="F8" s="208"/>
      <c r="G8" s="361"/>
      <c r="H8" s="361"/>
      <c r="I8" s="208"/>
      <c r="J8" s="39"/>
      <c r="K8" s="195"/>
      <c r="L8" s="196"/>
      <c r="M8" s="195"/>
      <c r="N8" s="195"/>
      <c r="O8" s="195"/>
      <c r="P8" s="355"/>
      <c r="Q8" s="355"/>
      <c r="R8" s="359"/>
      <c r="S8" s="359"/>
      <c r="T8" s="355"/>
      <c r="U8" s="355"/>
      <c r="V8" s="355"/>
      <c r="W8" s="355"/>
      <c r="X8" s="355"/>
    </row>
    <row r="9" spans="2:24" x14ac:dyDescent="0.15">
      <c r="B9" s="206" t="str">
        <f>IF(E9&lt;&gt;"",CONCATENATE(ルール・事前条件!X$6,"-",ルール・事前条件!X$5,"-",TEXT(C$1,"00"),"-",TEXT(C9,"00"),"-",TEXT(E9,"00")),"")</f>
        <v/>
      </c>
      <c r="C9" s="44">
        <v>1</v>
      </c>
      <c r="D9" s="210"/>
      <c r="E9" s="60"/>
      <c r="F9" s="207"/>
      <c r="G9" s="360"/>
      <c r="H9" s="360"/>
      <c r="I9" s="207"/>
      <c r="J9" s="39"/>
      <c r="K9" s="195"/>
      <c r="L9" s="196"/>
      <c r="M9" s="195"/>
      <c r="N9" s="195"/>
      <c r="O9" s="195"/>
      <c r="P9" s="354"/>
      <c r="Q9" s="354"/>
      <c r="R9" s="358"/>
      <c r="S9" s="358"/>
      <c r="T9" s="354"/>
      <c r="U9" s="354"/>
      <c r="V9" s="354"/>
      <c r="W9" s="354"/>
      <c r="X9" s="354"/>
    </row>
    <row r="10" spans="2:24" x14ac:dyDescent="0.15">
      <c r="B10" s="209" t="str">
        <f>IF(E10&lt;&gt;"",CONCATENATE(ルール・事前条件!X$6,"-",ルール・事前条件!X$5,"-",TEXT(C$1,"00"),"-",TEXT(C10,"00"),"-",TEXT(E10,"00")),"")</f>
        <v/>
      </c>
      <c r="C10" s="44">
        <v>1</v>
      </c>
      <c r="D10" s="210"/>
      <c r="E10" s="44"/>
      <c r="F10" s="210"/>
      <c r="G10" s="376"/>
      <c r="H10" s="376"/>
      <c r="I10" s="210"/>
      <c r="J10" s="39"/>
      <c r="K10" s="195"/>
      <c r="L10" s="196"/>
      <c r="M10" s="195"/>
      <c r="N10" s="195"/>
      <c r="O10" s="195"/>
      <c r="P10" s="377"/>
      <c r="Q10" s="377"/>
      <c r="R10" s="375"/>
      <c r="S10" s="375"/>
      <c r="T10" s="377"/>
      <c r="U10" s="377"/>
      <c r="V10" s="377"/>
      <c r="W10" s="377"/>
      <c r="X10" s="377"/>
    </row>
    <row r="11" spans="2:24" x14ac:dyDescent="0.15">
      <c r="B11" s="209" t="str">
        <f>IF(E11&lt;&gt;"",CONCATENATE(ルール・事前条件!X$6,"-",ルール・事前条件!X$5,"-",TEXT(C$1,"00"),"-",TEXT(C11,"00"),"-",TEXT(E11,"00")),"")</f>
        <v/>
      </c>
      <c r="C11" s="44">
        <v>1</v>
      </c>
      <c r="D11" s="210"/>
      <c r="E11" s="44"/>
      <c r="F11" s="210"/>
      <c r="G11" s="376"/>
      <c r="H11" s="376"/>
      <c r="I11" s="210"/>
      <c r="J11" s="39"/>
      <c r="K11" s="195"/>
      <c r="L11" s="196"/>
      <c r="M11" s="195"/>
      <c r="N11" s="195"/>
      <c r="O11" s="195"/>
      <c r="P11" s="377"/>
      <c r="Q11" s="377"/>
      <c r="R11" s="375"/>
      <c r="S11" s="375"/>
      <c r="T11" s="377"/>
      <c r="U11" s="377"/>
      <c r="V11" s="377"/>
      <c r="W11" s="377"/>
      <c r="X11" s="377"/>
    </row>
    <row r="12" spans="2:24" x14ac:dyDescent="0.15">
      <c r="B12" s="209" t="str">
        <f>IF(E12&lt;&gt;"",CONCATENATE(ルール・事前条件!X$6,"-",ルール・事前条件!X$5,"-",TEXT(C$1,"00"),"-",TEXT(C12,"00"),"-",TEXT(E12,"00")),"")</f>
        <v/>
      </c>
      <c r="C12" s="44">
        <v>1</v>
      </c>
      <c r="D12" s="210"/>
      <c r="E12" s="44"/>
      <c r="F12" s="210"/>
      <c r="G12" s="376"/>
      <c r="H12" s="376"/>
      <c r="I12" s="210"/>
      <c r="J12" s="39"/>
      <c r="K12" s="195"/>
      <c r="L12" s="196"/>
      <c r="M12" s="195"/>
      <c r="N12" s="195"/>
      <c r="O12" s="195"/>
      <c r="P12" s="377"/>
      <c r="Q12" s="377"/>
      <c r="R12" s="375"/>
      <c r="S12" s="375"/>
      <c r="T12" s="377"/>
      <c r="U12" s="377"/>
      <c r="V12" s="377"/>
      <c r="W12" s="377"/>
      <c r="X12" s="377"/>
    </row>
    <row r="13" spans="2:24" x14ac:dyDescent="0.15">
      <c r="B13" s="205" t="str">
        <f>IF(E13&lt;&gt;"",CONCATENATE(ルール・事前条件!X$6,"-",ルール・事前条件!X$5,"-",TEXT(C$1,"00"),"-",TEXT(C13,"00"),"-",TEXT(E13,"00")),"")</f>
        <v/>
      </c>
      <c r="C13" s="44">
        <v>1</v>
      </c>
      <c r="D13" s="210"/>
      <c r="E13" s="46"/>
      <c r="F13" s="208"/>
      <c r="G13" s="361"/>
      <c r="H13" s="361"/>
      <c r="I13" s="208"/>
      <c r="J13" s="39"/>
      <c r="K13" s="195"/>
      <c r="L13" s="196"/>
      <c r="M13" s="195"/>
      <c r="N13" s="195"/>
      <c r="O13" s="195"/>
      <c r="P13" s="355"/>
      <c r="Q13" s="355"/>
      <c r="R13" s="359"/>
      <c r="S13" s="359"/>
      <c r="T13" s="355"/>
      <c r="U13" s="355"/>
      <c r="V13" s="355"/>
      <c r="W13" s="355"/>
      <c r="X13" s="355"/>
    </row>
    <row r="14" spans="2:24" x14ac:dyDescent="0.15">
      <c r="B14" s="206" t="str">
        <f>IF(E14&lt;&gt;"",CONCATENATE(ルール・事前条件!X$6,"-",ルール・事前条件!X$5,"-",TEXT(C$1,"00"),"-",TEXT(C14,"00"),"-",TEXT(E14,"00")),"")</f>
        <v/>
      </c>
      <c r="C14" s="44">
        <v>1</v>
      </c>
      <c r="D14" s="210"/>
      <c r="E14" s="60"/>
      <c r="F14" s="207"/>
      <c r="G14" s="360"/>
      <c r="H14" s="360"/>
      <c r="I14" s="207"/>
      <c r="J14" s="39"/>
      <c r="K14" s="195"/>
      <c r="L14" s="196"/>
      <c r="M14" s="195"/>
      <c r="N14" s="195"/>
      <c r="O14" s="195"/>
      <c r="P14" s="354"/>
      <c r="Q14" s="354"/>
      <c r="R14" s="358"/>
      <c r="S14" s="358"/>
      <c r="T14" s="354"/>
      <c r="U14" s="354"/>
      <c r="V14" s="354"/>
      <c r="W14" s="354"/>
      <c r="X14" s="354"/>
    </row>
    <row r="15" spans="2:24" x14ac:dyDescent="0.15">
      <c r="B15" s="209" t="str">
        <f>IF(E15&lt;&gt;"",CONCATENATE(ルール・事前条件!X$6,"-",ルール・事前条件!X$5,"-",TEXT(C$1,"00"),"-",TEXT(C15,"00"),"-",TEXT(E15,"00")),"")</f>
        <v/>
      </c>
      <c r="C15" s="44">
        <v>1</v>
      </c>
      <c r="D15" s="210"/>
      <c r="E15" s="44"/>
      <c r="F15" s="210"/>
      <c r="G15" s="376"/>
      <c r="H15" s="376"/>
      <c r="I15" s="210"/>
      <c r="J15" s="39"/>
      <c r="K15" s="195"/>
      <c r="L15" s="196"/>
      <c r="M15" s="195"/>
      <c r="N15" s="195"/>
      <c r="O15" s="195"/>
      <c r="P15" s="377"/>
      <c r="Q15" s="377"/>
      <c r="R15" s="375"/>
      <c r="S15" s="375"/>
      <c r="T15" s="377"/>
      <c r="U15" s="377"/>
      <c r="V15" s="377"/>
      <c r="W15" s="377"/>
      <c r="X15" s="377"/>
    </row>
    <row r="16" spans="2:24" x14ac:dyDescent="0.15">
      <c r="B16" s="209" t="str">
        <f>IF(E16&lt;&gt;"",CONCATENATE(ルール・事前条件!X$6,"-",ルール・事前条件!X$5,"-",TEXT(C$1,"00"),"-",TEXT(C16,"00"),"-",TEXT(E16,"00")),"")</f>
        <v/>
      </c>
      <c r="C16" s="44">
        <v>1</v>
      </c>
      <c r="D16" s="210"/>
      <c r="E16" s="44"/>
      <c r="F16" s="210"/>
      <c r="G16" s="376"/>
      <c r="H16" s="376"/>
      <c r="I16" s="210"/>
      <c r="J16" s="39"/>
      <c r="K16" s="195"/>
      <c r="L16" s="196"/>
      <c r="M16" s="195"/>
      <c r="N16" s="195"/>
      <c r="O16" s="195"/>
      <c r="P16" s="377"/>
      <c r="Q16" s="377"/>
      <c r="R16" s="375"/>
      <c r="S16" s="375"/>
      <c r="T16" s="377"/>
      <c r="U16" s="377"/>
      <c r="V16" s="377"/>
      <c r="W16" s="377"/>
      <c r="X16" s="377"/>
    </row>
    <row r="17" spans="2:24" x14ac:dyDescent="0.15">
      <c r="B17" s="209" t="str">
        <f>IF(E17&lt;&gt;"",CONCATENATE(ルール・事前条件!X$6,"-",ルール・事前条件!X$5,"-",TEXT(C$1,"00"),"-",TEXT(C17,"00"),"-",TEXT(E17,"00")),"")</f>
        <v/>
      </c>
      <c r="C17" s="44">
        <v>1</v>
      </c>
      <c r="D17" s="210"/>
      <c r="E17" s="44"/>
      <c r="F17" s="210"/>
      <c r="G17" s="376"/>
      <c r="H17" s="376"/>
      <c r="I17" s="210"/>
      <c r="J17" s="39"/>
      <c r="K17" s="195"/>
      <c r="L17" s="196"/>
      <c r="M17" s="195"/>
      <c r="N17" s="195"/>
      <c r="O17" s="195"/>
      <c r="P17" s="377"/>
      <c r="Q17" s="377"/>
      <c r="R17" s="375"/>
      <c r="S17" s="375"/>
      <c r="T17" s="377"/>
      <c r="U17" s="377"/>
      <c r="V17" s="377"/>
      <c r="W17" s="377"/>
      <c r="X17" s="377"/>
    </row>
    <row r="18" spans="2:24" x14ac:dyDescent="0.15">
      <c r="B18" s="205" t="str">
        <f>IF(E18&lt;&gt;"",CONCATENATE(ルール・事前条件!X$6,"-",ルール・事前条件!X$5,"-",TEXT(C$1,"00"),"-",TEXT(C18,"00"),"-",TEXT(E18,"00")),"")</f>
        <v/>
      </c>
      <c r="C18" s="44">
        <v>1</v>
      </c>
      <c r="D18" s="210"/>
      <c r="E18" s="46"/>
      <c r="F18" s="208"/>
      <c r="G18" s="361"/>
      <c r="H18" s="361"/>
      <c r="I18" s="208"/>
      <c r="J18" s="39"/>
      <c r="K18" s="195"/>
      <c r="L18" s="196"/>
      <c r="M18" s="195"/>
      <c r="N18" s="195"/>
      <c r="O18" s="195"/>
      <c r="P18" s="355"/>
      <c r="Q18" s="355"/>
      <c r="R18" s="359"/>
      <c r="S18" s="359"/>
      <c r="T18" s="355"/>
      <c r="U18" s="355"/>
      <c r="V18" s="355"/>
      <c r="W18" s="355"/>
      <c r="X18" s="355"/>
    </row>
    <row r="19" spans="2:24" x14ac:dyDescent="0.15">
      <c r="B19" s="206" t="str">
        <f>IF(E19&lt;&gt;"",CONCATENATE(ルール・事前条件!X$6,"-",ルール・事前条件!X$5,"-",TEXT(C$1,"00"),"-",TEXT(C19,"00"),"-",TEXT(E19,"00")),"")</f>
        <v/>
      </c>
      <c r="C19" s="206">
        <v>2</v>
      </c>
      <c r="D19" s="207"/>
      <c r="E19" s="206"/>
      <c r="F19" s="207"/>
      <c r="G19" s="360"/>
      <c r="H19" s="360"/>
      <c r="I19" s="207"/>
      <c r="J19" s="39"/>
      <c r="K19" s="195"/>
      <c r="L19" s="196"/>
      <c r="M19" s="195"/>
      <c r="N19" s="195"/>
      <c r="O19" s="195"/>
      <c r="P19" s="354"/>
      <c r="Q19" s="354"/>
      <c r="R19" s="358"/>
      <c r="S19" s="358"/>
      <c r="T19" s="354"/>
      <c r="U19" s="354"/>
      <c r="V19" s="354"/>
      <c r="W19" s="354"/>
      <c r="X19" s="354"/>
    </row>
    <row r="20" spans="2:24" x14ac:dyDescent="0.15">
      <c r="B20" s="209" t="str">
        <f>IF(E20&lt;&gt;"",CONCATENATE(ルール・事前条件!X$6,"-",ルール・事前条件!X$5,"-",TEXT(C$1,"00"),"-",TEXT(C20,"00"),"-",TEXT(E20,"00")),"")</f>
        <v/>
      </c>
      <c r="C20" s="44">
        <v>2</v>
      </c>
      <c r="D20" s="210"/>
      <c r="E20" s="44"/>
      <c r="F20" s="210"/>
      <c r="G20" s="376"/>
      <c r="H20" s="376"/>
      <c r="I20" s="210"/>
      <c r="J20" s="39"/>
      <c r="K20" s="195"/>
      <c r="L20" s="196"/>
      <c r="M20" s="195"/>
      <c r="N20" s="195"/>
      <c r="O20" s="195"/>
      <c r="P20" s="377"/>
      <c r="Q20" s="377"/>
      <c r="R20" s="375"/>
      <c r="S20" s="375"/>
      <c r="T20" s="377"/>
      <c r="U20" s="377"/>
      <c r="V20" s="377"/>
      <c r="W20" s="377"/>
      <c r="X20" s="377"/>
    </row>
    <row r="21" spans="2:24" x14ac:dyDescent="0.15">
      <c r="B21" s="209" t="str">
        <f>IF(E21&lt;&gt;"",CONCATENATE(ルール・事前条件!X$6,"-",ルール・事前条件!X$5,"-",TEXT(C$1,"00"),"-",TEXT(C21,"00"),"-",TEXT(E21,"00")),"")</f>
        <v/>
      </c>
      <c r="C21" s="44">
        <v>2</v>
      </c>
      <c r="D21" s="210"/>
      <c r="E21" s="44"/>
      <c r="F21" s="210"/>
      <c r="G21" s="376"/>
      <c r="H21" s="376"/>
      <c r="I21" s="210"/>
      <c r="J21" s="39"/>
      <c r="K21" s="195"/>
      <c r="L21" s="196"/>
      <c r="M21" s="195"/>
      <c r="N21" s="195"/>
      <c r="O21" s="195"/>
      <c r="P21" s="377"/>
      <c r="Q21" s="377"/>
      <c r="R21" s="375"/>
      <c r="S21" s="375"/>
      <c r="T21" s="377"/>
      <c r="U21" s="377"/>
      <c r="V21" s="377"/>
      <c r="W21" s="377"/>
      <c r="X21" s="377"/>
    </row>
    <row r="22" spans="2:24" x14ac:dyDescent="0.15">
      <c r="B22" s="209" t="str">
        <f>IF(E22&lt;&gt;"",CONCATENATE(ルール・事前条件!X$6,"-",ルール・事前条件!X$5,"-",TEXT(C$1,"00"),"-",TEXT(C22,"00"),"-",TEXT(E22,"00")),"")</f>
        <v/>
      </c>
      <c r="C22" s="44">
        <v>2</v>
      </c>
      <c r="D22" s="210"/>
      <c r="E22" s="44"/>
      <c r="F22" s="210"/>
      <c r="G22" s="376"/>
      <c r="H22" s="376"/>
      <c r="I22" s="210"/>
      <c r="J22" s="39"/>
      <c r="K22" s="195"/>
      <c r="L22" s="196"/>
      <c r="M22" s="195"/>
      <c r="N22" s="195"/>
      <c r="O22" s="195"/>
      <c r="P22" s="377"/>
      <c r="Q22" s="377"/>
      <c r="R22" s="375"/>
      <c r="S22" s="375"/>
      <c r="T22" s="377"/>
      <c r="U22" s="377"/>
      <c r="V22" s="377"/>
      <c r="W22" s="377"/>
      <c r="X22" s="377"/>
    </row>
    <row r="23" spans="2:24" x14ac:dyDescent="0.15">
      <c r="B23" s="205" t="str">
        <f>IF(E23&lt;&gt;"",CONCATENATE(ルール・事前条件!X$6,"-",ルール・事前条件!X$5,"-",TEXT(C$1,"00"),"-",TEXT(C23,"00"),"-",TEXT(E23,"00")),"")</f>
        <v/>
      </c>
      <c r="C23" s="44">
        <v>2</v>
      </c>
      <c r="D23" s="210"/>
      <c r="E23" s="46"/>
      <c r="F23" s="208"/>
      <c r="G23" s="361"/>
      <c r="H23" s="361"/>
      <c r="I23" s="208"/>
      <c r="J23" s="39"/>
      <c r="K23" s="195"/>
      <c r="L23" s="196"/>
      <c r="M23" s="195"/>
      <c r="N23" s="195"/>
      <c r="O23" s="195"/>
      <c r="P23" s="355"/>
      <c r="Q23" s="355"/>
      <c r="R23" s="359"/>
      <c r="S23" s="359"/>
      <c r="T23" s="355"/>
      <c r="U23" s="355"/>
      <c r="V23" s="355"/>
      <c r="W23" s="355"/>
      <c r="X23" s="355"/>
    </row>
    <row r="24" spans="2:24" x14ac:dyDescent="0.15">
      <c r="B24" s="206" t="str">
        <f>IF(E24&lt;&gt;"",CONCATENATE(ルール・事前条件!X$6,"-",ルール・事前条件!X$5,"-",TEXT(C$1,"00"),"-",TEXT(C24,"00"),"-",TEXT(E24,"00")),"")</f>
        <v/>
      </c>
      <c r="C24" s="44">
        <v>2</v>
      </c>
      <c r="D24" s="210"/>
      <c r="E24" s="60"/>
      <c r="F24" s="207"/>
      <c r="G24" s="360"/>
      <c r="H24" s="360"/>
      <c r="I24" s="207"/>
      <c r="J24" s="39"/>
      <c r="K24" s="195"/>
      <c r="L24" s="196"/>
      <c r="M24" s="195"/>
      <c r="N24" s="195"/>
      <c r="O24" s="195"/>
      <c r="P24" s="354"/>
      <c r="Q24" s="354"/>
      <c r="R24" s="358"/>
      <c r="S24" s="358"/>
      <c r="T24" s="354"/>
      <c r="U24" s="354"/>
      <c r="V24" s="354"/>
      <c r="W24" s="354"/>
      <c r="X24" s="354"/>
    </row>
    <row r="25" spans="2:24" x14ac:dyDescent="0.15">
      <c r="B25" s="209" t="str">
        <f>IF(E25&lt;&gt;"",CONCATENATE(ルール・事前条件!X$6,"-",ルール・事前条件!X$5,"-",TEXT(C$1,"00"),"-",TEXT(C25,"00"),"-",TEXT(E25,"00")),"")</f>
        <v/>
      </c>
      <c r="C25" s="44">
        <v>2</v>
      </c>
      <c r="D25" s="210"/>
      <c r="E25" s="44"/>
      <c r="F25" s="210"/>
      <c r="G25" s="376"/>
      <c r="H25" s="376"/>
      <c r="I25" s="210"/>
      <c r="J25" s="39"/>
      <c r="K25" s="195"/>
      <c r="L25" s="196"/>
      <c r="M25" s="195"/>
      <c r="N25" s="195"/>
      <c r="O25" s="195"/>
      <c r="P25" s="377"/>
      <c r="Q25" s="377"/>
      <c r="R25" s="375"/>
      <c r="S25" s="375"/>
      <c r="T25" s="377"/>
      <c r="U25" s="377"/>
      <c r="V25" s="377"/>
      <c r="W25" s="377"/>
      <c r="X25" s="377"/>
    </row>
    <row r="26" spans="2:24" x14ac:dyDescent="0.15">
      <c r="B26" s="209" t="str">
        <f>IF(E26&lt;&gt;"",CONCATENATE(ルール・事前条件!X$6,"-",ルール・事前条件!X$5,"-",TEXT(C$1,"00"),"-",TEXT(C26,"00"),"-",TEXT(E26,"00")),"")</f>
        <v/>
      </c>
      <c r="C26" s="44">
        <v>2</v>
      </c>
      <c r="D26" s="210"/>
      <c r="E26" s="44"/>
      <c r="F26" s="210"/>
      <c r="G26" s="376"/>
      <c r="H26" s="376"/>
      <c r="I26" s="210"/>
      <c r="J26" s="39"/>
      <c r="K26" s="195"/>
      <c r="L26" s="196"/>
      <c r="M26" s="195"/>
      <c r="N26" s="195"/>
      <c r="O26" s="195"/>
      <c r="P26" s="377"/>
      <c r="Q26" s="377"/>
      <c r="R26" s="375"/>
      <c r="S26" s="375"/>
      <c r="T26" s="377"/>
      <c r="U26" s="377"/>
      <c r="V26" s="377"/>
      <c r="W26" s="377"/>
      <c r="X26" s="377"/>
    </row>
    <row r="27" spans="2:24" x14ac:dyDescent="0.15">
      <c r="B27" s="209" t="str">
        <f>IF(E27&lt;&gt;"",CONCATENATE(ルール・事前条件!X$6,"-",ルール・事前条件!X$5,"-",TEXT(C$1,"00"),"-",TEXT(C27,"00"),"-",TEXT(E27,"00")),"")</f>
        <v/>
      </c>
      <c r="C27" s="44">
        <v>2</v>
      </c>
      <c r="D27" s="210"/>
      <c r="E27" s="44"/>
      <c r="F27" s="210"/>
      <c r="G27" s="376"/>
      <c r="H27" s="376"/>
      <c r="I27" s="210"/>
      <c r="J27" s="39"/>
      <c r="K27" s="195"/>
      <c r="L27" s="196"/>
      <c r="M27" s="195"/>
      <c r="N27" s="195"/>
      <c r="O27" s="195"/>
      <c r="P27" s="377"/>
      <c r="Q27" s="377"/>
      <c r="R27" s="375"/>
      <c r="S27" s="375"/>
      <c r="T27" s="377"/>
      <c r="U27" s="377"/>
      <c r="V27" s="377"/>
      <c r="W27" s="377"/>
      <c r="X27" s="377"/>
    </row>
    <row r="28" spans="2:24" x14ac:dyDescent="0.15">
      <c r="B28" s="205" t="str">
        <f>IF(E28&lt;&gt;"",CONCATENATE(ルール・事前条件!X$6,"-",ルール・事前条件!X$5,"-",TEXT(C$1,"00"),"-",TEXT(C28,"00"),"-",TEXT(E28,"00")),"")</f>
        <v/>
      </c>
      <c r="C28" s="44">
        <v>2</v>
      </c>
      <c r="D28" s="210"/>
      <c r="E28" s="46"/>
      <c r="F28" s="208"/>
      <c r="G28" s="361"/>
      <c r="H28" s="361"/>
      <c r="I28" s="208"/>
      <c r="J28" s="39"/>
      <c r="K28" s="195"/>
      <c r="L28" s="196"/>
      <c r="M28" s="195"/>
      <c r="N28" s="195"/>
      <c r="O28" s="195"/>
      <c r="P28" s="355"/>
      <c r="Q28" s="355"/>
      <c r="R28" s="359"/>
      <c r="S28" s="359"/>
      <c r="T28" s="355"/>
      <c r="U28" s="355"/>
      <c r="V28" s="355"/>
      <c r="W28" s="355"/>
      <c r="X28" s="355"/>
    </row>
    <row r="29" spans="2:24" x14ac:dyDescent="0.15">
      <c r="B29" s="206" t="str">
        <f>IF(E29&lt;&gt;"",CONCATENATE(ルール・事前条件!X$6,"-",ルール・事前条件!X$5,"-",TEXT(C$1,"00"),"-",TEXT(C29,"00"),"-",TEXT(E29,"00")),"")</f>
        <v/>
      </c>
      <c r="C29" s="44">
        <v>2</v>
      </c>
      <c r="D29" s="210"/>
      <c r="E29" s="60"/>
      <c r="F29" s="207"/>
      <c r="G29" s="360"/>
      <c r="H29" s="360"/>
      <c r="I29" s="207"/>
      <c r="J29" s="39"/>
      <c r="K29" s="195"/>
      <c r="L29" s="196"/>
      <c r="M29" s="195"/>
      <c r="N29" s="195"/>
      <c r="O29" s="195"/>
      <c r="P29" s="354"/>
      <c r="Q29" s="354"/>
      <c r="R29" s="358"/>
      <c r="S29" s="358"/>
      <c r="T29" s="354"/>
      <c r="U29" s="354"/>
      <c r="V29" s="354"/>
      <c r="W29" s="354"/>
      <c r="X29" s="354"/>
    </row>
    <row r="30" spans="2:24" x14ac:dyDescent="0.15">
      <c r="B30" s="209" t="str">
        <f>IF(E30&lt;&gt;"",CONCATENATE(ルール・事前条件!X$6,"-",ルール・事前条件!X$5,"-",TEXT(C$1,"00"),"-",TEXT(C30,"00"),"-",TEXT(E30,"00")),"")</f>
        <v/>
      </c>
      <c r="C30" s="44">
        <v>2</v>
      </c>
      <c r="D30" s="210"/>
      <c r="E30" s="44"/>
      <c r="F30" s="210"/>
      <c r="G30" s="376"/>
      <c r="H30" s="376"/>
      <c r="I30" s="210"/>
      <c r="J30" s="39"/>
      <c r="K30" s="195"/>
      <c r="L30" s="196"/>
      <c r="M30" s="195"/>
      <c r="N30" s="195"/>
      <c r="O30" s="195"/>
      <c r="P30" s="377"/>
      <c r="Q30" s="377"/>
      <c r="R30" s="375"/>
      <c r="S30" s="375"/>
      <c r="T30" s="377"/>
      <c r="U30" s="377"/>
      <c r="V30" s="377"/>
      <c r="W30" s="377"/>
      <c r="X30" s="377"/>
    </row>
    <row r="31" spans="2:24" x14ac:dyDescent="0.15">
      <c r="B31" s="209" t="str">
        <f>IF(E31&lt;&gt;"",CONCATENATE(ルール・事前条件!X$6,"-",ルール・事前条件!X$5,"-",TEXT(C$1,"00"),"-",TEXT(C31,"00"),"-",TEXT(E31,"00")),"")</f>
        <v/>
      </c>
      <c r="C31" s="44">
        <v>2</v>
      </c>
      <c r="D31" s="210"/>
      <c r="E31" s="44"/>
      <c r="F31" s="210"/>
      <c r="G31" s="376"/>
      <c r="H31" s="376"/>
      <c r="I31" s="210"/>
      <c r="J31" s="39"/>
      <c r="K31" s="195"/>
      <c r="L31" s="196"/>
      <c r="M31" s="195"/>
      <c r="N31" s="195"/>
      <c r="O31" s="195"/>
      <c r="P31" s="377"/>
      <c r="Q31" s="377"/>
      <c r="R31" s="375"/>
      <c r="S31" s="375"/>
      <c r="T31" s="377"/>
      <c r="U31" s="377"/>
      <c r="V31" s="377"/>
      <c r="W31" s="377"/>
      <c r="X31" s="377"/>
    </row>
    <row r="32" spans="2:24" x14ac:dyDescent="0.15">
      <c r="B32" s="209" t="str">
        <f>IF(E32&lt;&gt;"",CONCATENATE(ルール・事前条件!X$6,"-",ルール・事前条件!X$5,"-",TEXT(C$1,"00"),"-",TEXT(C32,"00"),"-",TEXT(E32,"00")),"")</f>
        <v/>
      </c>
      <c r="C32" s="44">
        <v>2</v>
      </c>
      <c r="D32" s="210"/>
      <c r="E32" s="44"/>
      <c r="F32" s="210"/>
      <c r="G32" s="376"/>
      <c r="H32" s="376"/>
      <c r="I32" s="210"/>
      <c r="J32" s="39"/>
      <c r="K32" s="195"/>
      <c r="L32" s="196"/>
      <c r="M32" s="195"/>
      <c r="N32" s="195"/>
      <c r="O32" s="195"/>
      <c r="P32" s="377"/>
      <c r="Q32" s="377"/>
      <c r="R32" s="375"/>
      <c r="S32" s="375"/>
      <c r="T32" s="377"/>
      <c r="U32" s="377"/>
      <c r="V32" s="377"/>
      <c r="W32" s="377"/>
      <c r="X32" s="377"/>
    </row>
    <row r="33" spans="2:24" x14ac:dyDescent="0.15">
      <c r="B33" s="205" t="str">
        <f>IF(E33&lt;&gt;"",CONCATENATE(ルール・事前条件!X$6,"-",ルール・事前条件!X$5,"-",TEXT(C$1,"00"),"-",TEXT(C33,"00"),"-",TEXT(E33,"00")),"")</f>
        <v/>
      </c>
      <c r="C33" s="44">
        <v>2</v>
      </c>
      <c r="D33" s="210"/>
      <c r="E33" s="46"/>
      <c r="F33" s="208"/>
      <c r="G33" s="361"/>
      <c r="H33" s="361"/>
      <c r="I33" s="208"/>
      <c r="J33" s="39"/>
      <c r="K33" s="195"/>
      <c r="L33" s="196"/>
      <c r="M33" s="195"/>
      <c r="N33" s="195"/>
      <c r="O33" s="195"/>
      <c r="P33" s="355"/>
      <c r="Q33" s="355"/>
      <c r="R33" s="359"/>
      <c r="S33" s="359"/>
      <c r="T33" s="355"/>
      <c r="U33" s="355"/>
      <c r="V33" s="355"/>
      <c r="W33" s="355"/>
      <c r="X33" s="355"/>
    </row>
    <row r="34" spans="2:24" x14ac:dyDescent="0.15">
      <c r="B34" s="206" t="str">
        <f>IF(E34&lt;&gt;"",CONCATENATE(ルール・事前条件!X$6,"-",ルール・事前条件!X$5,"-",TEXT(C$1,"00"),"-",TEXT(C34,"00"),"-",TEXT(E34,"00")),"")</f>
        <v/>
      </c>
      <c r="C34" s="60">
        <v>3</v>
      </c>
      <c r="D34" s="207"/>
      <c r="E34" s="206"/>
      <c r="F34" s="207"/>
      <c r="G34" s="360"/>
      <c r="H34" s="360"/>
      <c r="I34" s="207"/>
      <c r="J34" s="39"/>
      <c r="K34" s="195"/>
      <c r="L34" s="196"/>
      <c r="M34" s="195"/>
      <c r="N34" s="195"/>
      <c r="O34" s="195"/>
      <c r="P34" s="354"/>
      <c r="Q34" s="354"/>
      <c r="R34" s="358"/>
      <c r="S34" s="358"/>
      <c r="T34" s="354"/>
      <c r="U34" s="354"/>
      <c r="V34" s="354"/>
      <c r="W34" s="354"/>
      <c r="X34" s="354"/>
    </row>
    <row r="35" spans="2:24" x14ac:dyDescent="0.15">
      <c r="B35" s="209" t="str">
        <f>IF(E35&lt;&gt;"",CONCATENATE(ルール・事前条件!X$6,"-",ルール・事前条件!X$5,"-",TEXT(C$1,"00"),"-",TEXT(C35,"00"),"-",TEXT(E35,"00")),"")</f>
        <v/>
      </c>
      <c r="C35" s="44">
        <v>3</v>
      </c>
      <c r="D35" s="210"/>
      <c r="E35" s="44"/>
      <c r="F35" s="210"/>
      <c r="G35" s="376"/>
      <c r="H35" s="376"/>
      <c r="I35" s="210"/>
      <c r="J35" s="39"/>
      <c r="K35" s="195"/>
      <c r="L35" s="196"/>
      <c r="M35" s="195"/>
      <c r="N35" s="195"/>
      <c r="O35" s="195"/>
      <c r="P35" s="377"/>
      <c r="Q35" s="377"/>
      <c r="R35" s="375"/>
      <c r="S35" s="375"/>
      <c r="T35" s="377"/>
      <c r="U35" s="377"/>
      <c r="V35" s="377"/>
      <c r="W35" s="377"/>
      <c r="X35" s="377"/>
    </row>
    <row r="36" spans="2:24" x14ac:dyDescent="0.15">
      <c r="B36" s="209" t="str">
        <f>IF(E36&lt;&gt;"",CONCATENATE(ルール・事前条件!X$6,"-",ルール・事前条件!X$5,"-",TEXT(C$1,"00"),"-",TEXT(C36,"00"),"-",TEXT(E36,"00")),"")</f>
        <v/>
      </c>
      <c r="C36" s="44">
        <v>3</v>
      </c>
      <c r="D36" s="210"/>
      <c r="E36" s="44"/>
      <c r="F36" s="210"/>
      <c r="G36" s="376"/>
      <c r="H36" s="376"/>
      <c r="I36" s="210"/>
      <c r="J36" s="39"/>
      <c r="K36" s="195"/>
      <c r="L36" s="196"/>
      <c r="M36" s="195"/>
      <c r="N36" s="195"/>
      <c r="O36" s="195"/>
      <c r="P36" s="377"/>
      <c r="Q36" s="377"/>
      <c r="R36" s="375"/>
      <c r="S36" s="375"/>
      <c r="T36" s="377"/>
      <c r="U36" s="377"/>
      <c r="V36" s="377"/>
      <c r="W36" s="377"/>
      <c r="X36" s="377"/>
    </row>
    <row r="37" spans="2:24" x14ac:dyDescent="0.15">
      <c r="B37" s="209" t="str">
        <f>IF(E37&lt;&gt;"",CONCATENATE(ルール・事前条件!X$6,"-",ルール・事前条件!X$5,"-",TEXT(C$1,"00"),"-",TEXT(C37,"00"),"-",TEXT(E37,"00")),"")</f>
        <v/>
      </c>
      <c r="C37" s="44">
        <v>3</v>
      </c>
      <c r="D37" s="210"/>
      <c r="E37" s="44"/>
      <c r="F37" s="210"/>
      <c r="G37" s="376"/>
      <c r="H37" s="376"/>
      <c r="I37" s="210"/>
      <c r="J37" s="39"/>
      <c r="K37" s="195"/>
      <c r="L37" s="196"/>
      <c r="M37" s="195"/>
      <c r="N37" s="195"/>
      <c r="O37" s="195"/>
      <c r="P37" s="377"/>
      <c r="Q37" s="377"/>
      <c r="R37" s="375"/>
      <c r="S37" s="375"/>
      <c r="T37" s="377"/>
      <c r="U37" s="377"/>
      <c r="V37" s="377"/>
      <c r="W37" s="377"/>
      <c r="X37" s="377"/>
    </row>
    <row r="38" spans="2:24" x14ac:dyDescent="0.15">
      <c r="B38" s="205" t="str">
        <f>IF(E38&lt;&gt;"",CONCATENATE(ルール・事前条件!X$6,"-",ルール・事前条件!X$5,"-",TEXT(C$1,"00"),"-",TEXT(C38,"00"),"-",TEXT(E38,"00")),"")</f>
        <v/>
      </c>
      <c r="C38" s="44">
        <v>3</v>
      </c>
      <c r="D38" s="210"/>
      <c r="E38" s="46"/>
      <c r="F38" s="208"/>
      <c r="G38" s="361"/>
      <c r="H38" s="361"/>
      <c r="I38" s="208"/>
      <c r="J38" s="39"/>
      <c r="K38" s="195"/>
      <c r="L38" s="196"/>
      <c r="M38" s="195"/>
      <c r="N38" s="195"/>
      <c r="O38" s="195"/>
      <c r="P38" s="355"/>
      <c r="Q38" s="355"/>
      <c r="R38" s="359"/>
      <c r="S38" s="359"/>
      <c r="T38" s="355"/>
      <c r="U38" s="355"/>
      <c r="V38" s="355"/>
      <c r="W38" s="355"/>
      <c r="X38" s="355"/>
    </row>
    <row r="39" spans="2:24" x14ac:dyDescent="0.15">
      <c r="B39" s="206" t="str">
        <f>IF(E39&lt;&gt;"",CONCATENATE(ルール・事前条件!X$6,"-",ルール・事前条件!X$5,"-",TEXT(C$1,"00"),"-",TEXT(C39,"00"),"-",TEXT(E39,"00")),"")</f>
        <v/>
      </c>
      <c r="C39" s="44">
        <v>3</v>
      </c>
      <c r="D39" s="210"/>
      <c r="E39" s="60"/>
      <c r="F39" s="207"/>
      <c r="G39" s="360"/>
      <c r="H39" s="360"/>
      <c r="I39" s="207"/>
      <c r="J39" s="39"/>
      <c r="K39" s="195"/>
      <c r="L39" s="196"/>
      <c r="M39" s="195"/>
      <c r="N39" s="195"/>
      <c r="O39" s="195"/>
      <c r="P39" s="354"/>
      <c r="Q39" s="354"/>
      <c r="R39" s="358"/>
      <c r="S39" s="358"/>
      <c r="T39" s="354"/>
      <c r="U39" s="354"/>
      <c r="V39" s="354"/>
      <c r="W39" s="354"/>
      <c r="X39" s="354"/>
    </row>
    <row r="40" spans="2:24" x14ac:dyDescent="0.15">
      <c r="B40" s="209" t="str">
        <f>IF(E40&lt;&gt;"",CONCATENATE(ルール・事前条件!X$6,"-",ルール・事前条件!X$5,"-",TEXT(C$1,"00"),"-",TEXT(C40,"00"),"-",TEXT(E40,"00")),"")</f>
        <v/>
      </c>
      <c r="C40" s="44">
        <v>3</v>
      </c>
      <c r="D40" s="210"/>
      <c r="E40" s="44"/>
      <c r="F40" s="210"/>
      <c r="G40" s="376"/>
      <c r="H40" s="376"/>
      <c r="I40" s="210"/>
      <c r="J40" s="39"/>
      <c r="K40" s="195"/>
      <c r="L40" s="196"/>
      <c r="M40" s="195"/>
      <c r="N40" s="195"/>
      <c r="O40" s="195"/>
      <c r="P40" s="377"/>
      <c r="Q40" s="377"/>
      <c r="R40" s="375"/>
      <c r="S40" s="375"/>
      <c r="T40" s="377"/>
      <c r="U40" s="377"/>
      <c r="V40" s="377"/>
      <c r="W40" s="377"/>
      <c r="X40" s="377"/>
    </row>
    <row r="41" spans="2:24" x14ac:dyDescent="0.15">
      <c r="B41" s="209" t="str">
        <f>IF(E41&lt;&gt;"",CONCATENATE(ルール・事前条件!X$6,"-",ルール・事前条件!X$5,"-",TEXT(C$1,"00"),"-",TEXT(C41,"00"),"-",TEXT(E41,"00")),"")</f>
        <v/>
      </c>
      <c r="C41" s="44">
        <v>3</v>
      </c>
      <c r="D41" s="210"/>
      <c r="E41" s="44"/>
      <c r="F41" s="210"/>
      <c r="G41" s="376"/>
      <c r="H41" s="376"/>
      <c r="I41" s="210"/>
      <c r="J41" s="39"/>
      <c r="K41" s="195"/>
      <c r="L41" s="196"/>
      <c r="M41" s="195"/>
      <c r="N41" s="195"/>
      <c r="O41" s="195"/>
      <c r="P41" s="377"/>
      <c r="Q41" s="377"/>
      <c r="R41" s="375"/>
      <c r="S41" s="375"/>
      <c r="T41" s="377"/>
      <c r="U41" s="377"/>
      <c r="V41" s="377"/>
      <c r="W41" s="377"/>
      <c r="X41" s="377"/>
    </row>
    <row r="42" spans="2:24" x14ac:dyDescent="0.15">
      <c r="B42" s="209" t="str">
        <f>IF(E42&lt;&gt;"",CONCATENATE(ルール・事前条件!X$6,"-",ルール・事前条件!X$5,"-",TEXT(C$1,"00"),"-",TEXT(C42,"00"),"-",TEXT(E42,"00")),"")</f>
        <v/>
      </c>
      <c r="C42" s="44">
        <v>3</v>
      </c>
      <c r="D42" s="210"/>
      <c r="E42" s="44"/>
      <c r="F42" s="210"/>
      <c r="G42" s="376"/>
      <c r="H42" s="376"/>
      <c r="I42" s="210"/>
      <c r="J42" s="39"/>
      <c r="K42" s="195"/>
      <c r="L42" s="196"/>
      <c r="M42" s="195"/>
      <c r="N42" s="195"/>
      <c r="O42" s="195"/>
      <c r="P42" s="377"/>
      <c r="Q42" s="377"/>
      <c r="R42" s="375"/>
      <c r="S42" s="375"/>
      <c r="T42" s="377"/>
      <c r="U42" s="377"/>
      <c r="V42" s="377"/>
      <c r="W42" s="377"/>
      <c r="X42" s="377"/>
    </row>
    <row r="43" spans="2:24" x14ac:dyDescent="0.15">
      <c r="B43" s="205" t="str">
        <f>IF(E43&lt;&gt;"",CONCATENATE(ルール・事前条件!X$6,"-",ルール・事前条件!X$5,"-",TEXT(C$1,"00"),"-",TEXT(C43,"00"),"-",TEXT(E43,"00")),"")</f>
        <v/>
      </c>
      <c r="C43" s="44">
        <v>3</v>
      </c>
      <c r="D43" s="210"/>
      <c r="E43" s="46"/>
      <c r="F43" s="208"/>
      <c r="G43" s="361"/>
      <c r="H43" s="361"/>
      <c r="I43" s="208"/>
      <c r="J43" s="39"/>
      <c r="K43" s="195"/>
      <c r="L43" s="196"/>
      <c r="M43" s="195"/>
      <c r="N43" s="195"/>
      <c r="O43" s="195"/>
      <c r="P43" s="355"/>
      <c r="Q43" s="355"/>
      <c r="R43" s="359"/>
      <c r="S43" s="359"/>
      <c r="T43" s="355"/>
      <c r="U43" s="355"/>
      <c r="V43" s="355"/>
      <c r="W43" s="355"/>
      <c r="X43" s="355"/>
    </row>
    <row r="44" spans="2:24" x14ac:dyDescent="0.15">
      <c r="B44" s="206" t="str">
        <f>IF(E44&lt;&gt;"",CONCATENATE(ルール・事前条件!X$6,"-",ルール・事前条件!X$5,"-",TEXT(C$1,"00"),"-",TEXT(C44,"00"),"-",TEXT(E44,"00")),"")</f>
        <v/>
      </c>
      <c r="C44" s="44">
        <v>3</v>
      </c>
      <c r="D44" s="210"/>
      <c r="E44" s="60"/>
      <c r="F44" s="207"/>
      <c r="G44" s="360"/>
      <c r="H44" s="360"/>
      <c r="I44" s="207"/>
      <c r="J44" s="39"/>
      <c r="K44" s="195"/>
      <c r="L44" s="196"/>
      <c r="M44" s="195"/>
      <c r="N44" s="195"/>
      <c r="O44" s="195"/>
      <c r="P44" s="354"/>
      <c r="Q44" s="354"/>
      <c r="R44" s="358"/>
      <c r="S44" s="358"/>
      <c r="T44" s="354"/>
      <c r="U44" s="354"/>
      <c r="V44" s="354"/>
      <c r="W44" s="354"/>
      <c r="X44" s="354"/>
    </row>
    <row r="45" spans="2:24" x14ac:dyDescent="0.15">
      <c r="B45" s="209" t="str">
        <f>IF(E45&lt;&gt;"",CONCATENATE(ルール・事前条件!X$6,"-",ルール・事前条件!X$5,"-",TEXT(C$1,"00"),"-",TEXT(C45,"00"),"-",TEXT(E45,"00")),"")</f>
        <v/>
      </c>
      <c r="C45" s="44">
        <v>3</v>
      </c>
      <c r="D45" s="210"/>
      <c r="E45" s="44"/>
      <c r="F45" s="210"/>
      <c r="G45" s="376"/>
      <c r="H45" s="376"/>
      <c r="I45" s="210"/>
      <c r="J45" s="39"/>
      <c r="K45" s="195"/>
      <c r="L45" s="196"/>
      <c r="M45" s="195"/>
      <c r="N45" s="195"/>
      <c r="O45" s="195"/>
      <c r="P45" s="377"/>
      <c r="Q45" s="377"/>
      <c r="R45" s="375"/>
      <c r="S45" s="375"/>
      <c r="T45" s="377"/>
      <c r="U45" s="377"/>
      <c r="V45" s="377"/>
      <c r="W45" s="377"/>
      <c r="X45" s="377"/>
    </row>
    <row r="46" spans="2:24" x14ac:dyDescent="0.15">
      <c r="B46" s="209" t="str">
        <f>IF(E46&lt;&gt;"",CONCATENATE(ルール・事前条件!X$6,"-",ルール・事前条件!X$5,"-",TEXT(C$1,"00"),"-",TEXT(C46,"00"),"-",TEXT(E46,"00")),"")</f>
        <v/>
      </c>
      <c r="C46" s="44">
        <v>3</v>
      </c>
      <c r="D46" s="210"/>
      <c r="E46" s="44"/>
      <c r="F46" s="210"/>
      <c r="G46" s="376"/>
      <c r="H46" s="376"/>
      <c r="I46" s="210"/>
      <c r="J46" s="39"/>
      <c r="K46" s="195"/>
      <c r="L46" s="196"/>
      <c r="M46" s="195"/>
      <c r="N46" s="195"/>
      <c r="O46" s="195"/>
      <c r="P46" s="377"/>
      <c r="Q46" s="377"/>
      <c r="R46" s="375"/>
      <c r="S46" s="375"/>
      <c r="T46" s="377"/>
      <c r="U46" s="377"/>
      <c r="V46" s="377"/>
      <c r="W46" s="377"/>
      <c r="X46" s="377"/>
    </row>
    <row r="47" spans="2:24" x14ac:dyDescent="0.15">
      <c r="B47" s="209" t="str">
        <f>IF(E47&lt;&gt;"",CONCATENATE(ルール・事前条件!X$6,"-",ルール・事前条件!X$5,"-",TEXT(C$1,"00"),"-",TEXT(C47,"00"),"-",TEXT(E47,"00")),"")</f>
        <v/>
      </c>
      <c r="C47" s="44">
        <v>3</v>
      </c>
      <c r="D47" s="210"/>
      <c r="E47" s="44"/>
      <c r="F47" s="210"/>
      <c r="G47" s="376"/>
      <c r="H47" s="376"/>
      <c r="I47" s="210"/>
      <c r="J47" s="39"/>
      <c r="K47" s="195"/>
      <c r="L47" s="196"/>
      <c r="M47" s="195"/>
      <c r="N47" s="195"/>
      <c r="O47" s="195"/>
      <c r="P47" s="377"/>
      <c r="Q47" s="377"/>
      <c r="R47" s="375"/>
      <c r="S47" s="375"/>
      <c r="T47" s="377"/>
      <c r="U47" s="377"/>
      <c r="V47" s="377"/>
      <c r="W47" s="377"/>
      <c r="X47" s="377"/>
    </row>
    <row r="48" spans="2:24" x14ac:dyDescent="0.15">
      <c r="B48" s="205" t="str">
        <f>IF(E48&lt;&gt;"",CONCATENATE(ルール・事前条件!X$6,"-",ルール・事前条件!X$5,"-",TEXT(C$1,"00"),"-",TEXT(C48,"00"),"-",TEXT(E48,"00")),"")</f>
        <v/>
      </c>
      <c r="C48" s="46">
        <v>3</v>
      </c>
      <c r="D48" s="208"/>
      <c r="E48" s="46"/>
      <c r="F48" s="208"/>
      <c r="G48" s="361"/>
      <c r="H48" s="361"/>
      <c r="I48" s="208"/>
      <c r="J48" s="39"/>
      <c r="K48" s="195"/>
      <c r="L48" s="196"/>
      <c r="M48" s="195"/>
      <c r="N48" s="195"/>
      <c r="O48" s="195"/>
      <c r="P48" s="355"/>
      <c r="Q48" s="355"/>
      <c r="R48" s="359"/>
      <c r="S48" s="359"/>
      <c r="T48" s="355"/>
      <c r="U48" s="355"/>
      <c r="V48" s="355"/>
      <c r="W48" s="355"/>
      <c r="X48" s="355"/>
    </row>
    <row r="49" spans="4:9" x14ac:dyDescent="0.15">
      <c r="D49" s="43"/>
      <c r="F49" s="43"/>
      <c r="G49" s="43"/>
      <c r="I49" s="43" t="s">
        <v>159</v>
      </c>
    </row>
  </sheetData>
  <mergeCells count="99">
    <mergeCell ref="W44:W48"/>
    <mergeCell ref="X44:X48"/>
    <mergeCell ref="G44:G48"/>
    <mergeCell ref="H44:H48"/>
    <mergeCell ref="P44:P48"/>
    <mergeCell ref="Q44:Q48"/>
    <mergeCell ref="R44:R48"/>
    <mergeCell ref="S44:S48"/>
    <mergeCell ref="S39:S43"/>
    <mergeCell ref="T39:T43"/>
    <mergeCell ref="U39:U43"/>
    <mergeCell ref="V39:V43"/>
    <mergeCell ref="T44:T48"/>
    <mergeCell ref="U44:U48"/>
    <mergeCell ref="V44:V48"/>
    <mergeCell ref="W39:W43"/>
    <mergeCell ref="X39:X43"/>
    <mergeCell ref="T34:T38"/>
    <mergeCell ref="U34:U38"/>
    <mergeCell ref="V34:V38"/>
    <mergeCell ref="W34:W38"/>
    <mergeCell ref="X34:X38"/>
    <mergeCell ref="G39:G43"/>
    <mergeCell ref="H39:H43"/>
    <mergeCell ref="P39:P43"/>
    <mergeCell ref="Q39:Q43"/>
    <mergeCell ref="R39:R43"/>
    <mergeCell ref="G34:G38"/>
    <mergeCell ref="H34:H38"/>
    <mergeCell ref="P34:P38"/>
    <mergeCell ref="Q34:Q38"/>
    <mergeCell ref="R34:R38"/>
    <mergeCell ref="S34:S38"/>
    <mergeCell ref="S29:S33"/>
    <mergeCell ref="T29:T33"/>
    <mergeCell ref="U29:U33"/>
    <mergeCell ref="V29:V33"/>
    <mergeCell ref="W29:W33"/>
    <mergeCell ref="X29:X33"/>
    <mergeCell ref="T24:T28"/>
    <mergeCell ref="U24:U28"/>
    <mergeCell ref="V24:V28"/>
    <mergeCell ref="W24:W28"/>
    <mergeCell ref="X24:X28"/>
    <mergeCell ref="G29:G33"/>
    <mergeCell ref="H29:H33"/>
    <mergeCell ref="P29:P33"/>
    <mergeCell ref="Q29:Q33"/>
    <mergeCell ref="R29:R33"/>
    <mergeCell ref="G24:G28"/>
    <mergeCell ref="H24:H28"/>
    <mergeCell ref="P24:P28"/>
    <mergeCell ref="Q24:Q28"/>
    <mergeCell ref="R24:R28"/>
    <mergeCell ref="S24:S28"/>
    <mergeCell ref="S19:S23"/>
    <mergeCell ref="T19:T23"/>
    <mergeCell ref="U19:U23"/>
    <mergeCell ref="V19:V23"/>
    <mergeCell ref="W19:W23"/>
    <mergeCell ref="X19:X23"/>
    <mergeCell ref="T14:T18"/>
    <mergeCell ref="U14:U18"/>
    <mergeCell ref="V14:V18"/>
    <mergeCell ref="W14:W18"/>
    <mergeCell ref="X14:X18"/>
    <mergeCell ref="G19:G23"/>
    <mergeCell ref="H19:H23"/>
    <mergeCell ref="P19:P23"/>
    <mergeCell ref="Q19:Q23"/>
    <mergeCell ref="R19:R23"/>
    <mergeCell ref="G14:G18"/>
    <mergeCell ref="H14:H18"/>
    <mergeCell ref="P14:P18"/>
    <mergeCell ref="Q14:Q18"/>
    <mergeCell ref="R14:R18"/>
    <mergeCell ref="S14:S18"/>
    <mergeCell ref="S9:S13"/>
    <mergeCell ref="T9:T13"/>
    <mergeCell ref="U9:U13"/>
    <mergeCell ref="V9:V13"/>
    <mergeCell ref="W9:W13"/>
    <mergeCell ref="X9:X13"/>
    <mergeCell ref="T4:T8"/>
    <mergeCell ref="U4:U8"/>
    <mergeCell ref="V4:V8"/>
    <mergeCell ref="W4:W8"/>
    <mergeCell ref="X4:X8"/>
    <mergeCell ref="G9:G13"/>
    <mergeCell ref="H9:H13"/>
    <mergeCell ref="P9:P13"/>
    <mergeCell ref="Q9:Q13"/>
    <mergeCell ref="R9:R13"/>
    <mergeCell ref="S4:S8"/>
    <mergeCell ref="G4:G8"/>
    <mergeCell ref="H4:H8"/>
    <mergeCell ref="P4:P8"/>
    <mergeCell ref="Q4:Q8"/>
    <mergeCell ref="R4:R8"/>
  </mergeCells>
  <phoneticPr fontId="2"/>
  <dataValidations count="1">
    <dataValidation type="list" allowBlank="1" showInputMessage="1" showErrorMessage="1" sqref="P4 P9 P14 P19 P24 P29 P34 P39 P44">
      <formula1>結果</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X70"/>
  <sheetViews>
    <sheetView workbookViewId="0">
      <pane xSplit="6" ySplit="3" topLeftCell="Q16" activePane="bottomRight" state="frozen"/>
      <selection pane="topRight" activeCell="G1" sqref="G1"/>
      <selection pane="bottomLeft" activeCell="A4" sqref="A4"/>
      <selection pane="bottomRight" activeCell="X1" sqref="X1:X2"/>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テスト観点一覧!A16</f>
        <v>7</v>
      </c>
      <c r="D1" s="33">
        <f>テスト観点一覧!B16</f>
        <v>0</v>
      </c>
      <c r="E1" s="34" t="str">
        <f>IF(テスト観点一覧!C16&lt;&gt;"",テスト観点一覧!C16,"")</f>
        <v/>
      </c>
      <c r="F1" s="49"/>
      <c r="G1" s="35"/>
      <c r="H1" s="69" t="s">
        <v>181</v>
      </c>
      <c r="J1" s="69" t="s">
        <v>182</v>
      </c>
      <c r="R1" s="69" t="s">
        <v>184</v>
      </c>
      <c r="S1" s="69" t="s">
        <v>185</v>
      </c>
    </row>
    <row r="2" spans="2:24" s="1" customFormat="1" x14ac:dyDescent="0.15">
      <c r="D2" s="35"/>
      <c r="F2" s="35"/>
      <c r="G2" s="35"/>
      <c r="H2" s="69">
        <f>COUNTA(E4:E33)</f>
        <v>0</v>
      </c>
      <c r="J2" s="69">
        <f>COUNTA(J4:J33)</f>
        <v>0</v>
      </c>
      <c r="R2" s="69">
        <f>COUNTA(R4:R33)</f>
        <v>0</v>
      </c>
      <c r="S2" s="69">
        <f>COUNTA(S4:S33)</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70" t="str">
        <f>IF(E4&lt;&gt;"",CONCATENATE(ルール・事前条件!X$6,"-",ルール・事前条件!X$5,"-",TEXT(C$1,"00"),"-",TEXT(C4,"00"),"-",TEXT(E4,"00")),"")</f>
        <v/>
      </c>
      <c r="C4" s="37">
        <v>1</v>
      </c>
      <c r="D4" s="38"/>
      <c r="E4" s="37"/>
      <c r="F4" s="360"/>
      <c r="G4" s="360"/>
      <c r="H4" s="360"/>
      <c r="I4" s="38"/>
      <c r="J4" s="39"/>
      <c r="K4" s="40"/>
      <c r="L4" s="41"/>
      <c r="M4" s="40"/>
      <c r="N4" s="40"/>
      <c r="O4" s="40"/>
      <c r="P4" s="354"/>
      <c r="Q4" s="354"/>
      <c r="R4" s="358"/>
      <c r="S4" s="358"/>
      <c r="T4" s="354"/>
      <c r="U4" s="354"/>
      <c r="V4" s="354"/>
      <c r="W4" s="354"/>
      <c r="X4" s="354"/>
    </row>
    <row r="5" spans="2:24" x14ac:dyDescent="0.15">
      <c r="B5" s="71" t="str">
        <f>IF(E5&lt;&gt;"",CONCATENATE(ルール・事前条件!X$6,"-",ルール・事前条件!X$5,"-",TEXT(C$1,"00"),"-",TEXT(C5,"00"),"-",TEXT(E5,"00")),"")</f>
        <v/>
      </c>
      <c r="C5" s="44">
        <v>1</v>
      </c>
      <c r="D5" s="45"/>
      <c r="E5" s="44"/>
      <c r="F5" s="376"/>
      <c r="G5" s="376"/>
      <c r="H5" s="376"/>
      <c r="I5" s="45"/>
      <c r="J5" s="39"/>
      <c r="K5" s="40"/>
      <c r="L5" s="41"/>
      <c r="M5" s="40"/>
      <c r="N5" s="40"/>
      <c r="O5" s="40"/>
      <c r="P5" s="377"/>
      <c r="Q5" s="377"/>
      <c r="R5" s="375"/>
      <c r="S5" s="375"/>
      <c r="T5" s="377"/>
      <c r="U5" s="377"/>
      <c r="V5" s="377"/>
      <c r="W5" s="377"/>
      <c r="X5" s="377"/>
    </row>
    <row r="6" spans="2:24" x14ac:dyDescent="0.15">
      <c r="B6" s="71" t="str">
        <f>IF(E6&lt;&gt;"",CONCATENATE(ルール・事前条件!X$6,"-",ルール・事前条件!X$5,"-",TEXT(C$1,"00"),"-",TEXT(C6,"00"),"-",TEXT(E6,"00")),"")</f>
        <v/>
      </c>
      <c r="C6" s="44">
        <v>1</v>
      </c>
      <c r="D6" s="45"/>
      <c r="E6" s="44"/>
      <c r="F6" s="376"/>
      <c r="G6" s="376"/>
      <c r="H6" s="376"/>
      <c r="I6" s="45"/>
      <c r="J6" s="39"/>
      <c r="K6" s="40"/>
      <c r="L6" s="41"/>
      <c r="M6" s="40"/>
      <c r="N6" s="40"/>
      <c r="O6" s="40"/>
      <c r="P6" s="377"/>
      <c r="Q6" s="377"/>
      <c r="R6" s="375"/>
      <c r="S6" s="375"/>
      <c r="T6" s="377"/>
      <c r="U6" s="377"/>
      <c r="V6" s="377"/>
      <c r="W6" s="377"/>
      <c r="X6" s="377"/>
    </row>
    <row r="7" spans="2:24" x14ac:dyDescent="0.15">
      <c r="B7" s="71" t="str">
        <f>IF(E7&lt;&gt;"",CONCATENATE(ルール・事前条件!X$6,"-",ルール・事前条件!X$5,"-",TEXT(C$1,"00"),"-",TEXT(C7,"00"),"-",TEXT(E7,"00")),"")</f>
        <v/>
      </c>
      <c r="C7" s="44">
        <v>1</v>
      </c>
      <c r="D7" s="45"/>
      <c r="E7" s="44"/>
      <c r="F7" s="376"/>
      <c r="G7" s="376"/>
      <c r="H7" s="376"/>
      <c r="I7" s="45"/>
      <c r="J7" s="39"/>
      <c r="K7" s="40"/>
      <c r="L7" s="41"/>
      <c r="M7" s="40"/>
      <c r="N7" s="40"/>
      <c r="O7" s="40"/>
      <c r="P7" s="377"/>
      <c r="Q7" s="377"/>
      <c r="R7" s="375"/>
      <c r="S7" s="375"/>
      <c r="T7" s="377"/>
      <c r="U7" s="377"/>
      <c r="V7" s="377"/>
      <c r="W7" s="377"/>
      <c r="X7" s="377"/>
    </row>
    <row r="8" spans="2:24" x14ac:dyDescent="0.15">
      <c r="B8" s="72" t="str">
        <f>IF(E8&lt;&gt;"",CONCATENATE(ルール・事前条件!X$6,"-",ルール・事前条件!X$5,"-",TEXT(C$1,"00"),"-",TEXT(C8,"00"),"-",TEXT(E8,"00")),"")</f>
        <v/>
      </c>
      <c r="C8" s="44">
        <v>1</v>
      </c>
      <c r="D8" s="45"/>
      <c r="E8" s="46"/>
      <c r="F8" s="361"/>
      <c r="G8" s="361"/>
      <c r="H8" s="361"/>
      <c r="I8" s="47"/>
      <c r="J8" s="39"/>
      <c r="K8" s="40"/>
      <c r="L8" s="41"/>
      <c r="M8" s="40"/>
      <c r="N8" s="40"/>
      <c r="O8" s="40"/>
      <c r="P8" s="355"/>
      <c r="Q8" s="355"/>
      <c r="R8" s="359"/>
      <c r="S8" s="359"/>
      <c r="T8" s="355"/>
      <c r="U8" s="355"/>
      <c r="V8" s="355"/>
      <c r="W8" s="355"/>
      <c r="X8" s="355"/>
    </row>
    <row r="9" spans="2:24" x14ac:dyDescent="0.15">
      <c r="B9" s="70" t="str">
        <f>IF(E9&lt;&gt;"",CONCATENATE(ルール・事前条件!X$6,"-",ルール・事前条件!X$5,"-",TEXT(C$1,"00"),"-",TEXT(C9,"00"),"-",TEXT(E9,"00")),"")</f>
        <v/>
      </c>
      <c r="C9" s="44">
        <v>1</v>
      </c>
      <c r="D9" s="45"/>
      <c r="E9" s="60"/>
      <c r="F9" s="360"/>
      <c r="G9" s="360"/>
      <c r="H9" s="360"/>
      <c r="I9" s="38"/>
      <c r="J9" s="39"/>
      <c r="K9" s="40"/>
      <c r="L9" s="41"/>
      <c r="M9" s="40"/>
      <c r="N9" s="40"/>
      <c r="O9" s="40"/>
      <c r="P9" s="354"/>
      <c r="Q9" s="354"/>
      <c r="R9" s="358"/>
      <c r="S9" s="358"/>
      <c r="T9" s="354"/>
      <c r="U9" s="354"/>
      <c r="V9" s="354"/>
      <c r="W9" s="354"/>
      <c r="X9" s="354"/>
    </row>
    <row r="10" spans="2:24" x14ac:dyDescent="0.15">
      <c r="B10" s="71" t="str">
        <f>IF(E10&lt;&gt;"",CONCATENATE(ルール・事前条件!X$6,"-",ルール・事前条件!X$5,"-",TEXT(C$1,"00"),"-",TEXT(C10,"00"),"-",TEXT(E10,"00")),"")</f>
        <v/>
      </c>
      <c r="C10" s="44">
        <v>1</v>
      </c>
      <c r="D10" s="45"/>
      <c r="E10" s="44"/>
      <c r="F10" s="376"/>
      <c r="G10" s="376"/>
      <c r="H10" s="376"/>
      <c r="I10" s="45"/>
      <c r="J10" s="39"/>
      <c r="K10" s="40"/>
      <c r="L10" s="41"/>
      <c r="M10" s="40"/>
      <c r="N10" s="40"/>
      <c r="O10" s="40"/>
      <c r="P10" s="377"/>
      <c r="Q10" s="377"/>
      <c r="R10" s="375"/>
      <c r="S10" s="375"/>
      <c r="T10" s="377"/>
      <c r="U10" s="377"/>
      <c r="V10" s="377"/>
      <c r="W10" s="377"/>
      <c r="X10" s="377"/>
    </row>
    <row r="11" spans="2:24" x14ac:dyDescent="0.15">
      <c r="B11" s="71" t="str">
        <f>IF(E11&lt;&gt;"",CONCATENATE(ルール・事前条件!X$6,"-",ルール・事前条件!X$5,"-",TEXT(C$1,"00"),"-",TEXT(C11,"00"),"-",TEXT(E11,"00")),"")</f>
        <v/>
      </c>
      <c r="C11" s="44">
        <v>1</v>
      </c>
      <c r="D11" s="45"/>
      <c r="E11" s="44"/>
      <c r="F11" s="376"/>
      <c r="G11" s="376"/>
      <c r="H11" s="376"/>
      <c r="I11" s="45"/>
      <c r="J11" s="39"/>
      <c r="K11" s="40"/>
      <c r="L11" s="41"/>
      <c r="M11" s="40"/>
      <c r="N11" s="40"/>
      <c r="O11" s="40"/>
      <c r="P11" s="377"/>
      <c r="Q11" s="377"/>
      <c r="R11" s="375"/>
      <c r="S11" s="375"/>
      <c r="T11" s="377"/>
      <c r="U11" s="377"/>
      <c r="V11" s="377"/>
      <c r="W11" s="377"/>
      <c r="X11" s="377"/>
    </row>
    <row r="12" spans="2:24" x14ac:dyDescent="0.15">
      <c r="B12" s="71" t="str">
        <f>IF(E12&lt;&gt;"",CONCATENATE(ルール・事前条件!X$6,"-",ルール・事前条件!X$5,"-",TEXT(C$1,"00"),"-",TEXT(C12,"00"),"-",TEXT(E12,"00")),"")</f>
        <v/>
      </c>
      <c r="C12" s="44">
        <v>1</v>
      </c>
      <c r="D12" s="45"/>
      <c r="E12" s="44"/>
      <c r="F12" s="376"/>
      <c r="G12" s="376"/>
      <c r="H12" s="376"/>
      <c r="I12" s="45"/>
      <c r="J12" s="39"/>
      <c r="K12" s="40"/>
      <c r="L12" s="41"/>
      <c r="M12" s="40"/>
      <c r="N12" s="40"/>
      <c r="O12" s="40"/>
      <c r="P12" s="377"/>
      <c r="Q12" s="377"/>
      <c r="R12" s="375"/>
      <c r="S12" s="375"/>
      <c r="T12" s="377"/>
      <c r="U12" s="377"/>
      <c r="V12" s="377"/>
      <c r="W12" s="377"/>
      <c r="X12" s="377"/>
    </row>
    <row r="13" spans="2:24" x14ac:dyDescent="0.15">
      <c r="B13" s="72" t="str">
        <f>IF(E13&lt;&gt;"",CONCATENATE(ルール・事前条件!X$6,"-",ルール・事前条件!X$5,"-",TEXT(C$1,"00"),"-",TEXT(C13,"00"),"-",TEXT(E13,"00")),"")</f>
        <v/>
      </c>
      <c r="C13" s="46">
        <v>1</v>
      </c>
      <c r="D13" s="47"/>
      <c r="E13" s="46"/>
      <c r="F13" s="361"/>
      <c r="G13" s="361"/>
      <c r="H13" s="361"/>
      <c r="I13" s="47"/>
      <c r="J13" s="39"/>
      <c r="K13" s="40"/>
      <c r="L13" s="41"/>
      <c r="M13" s="40"/>
      <c r="N13" s="40"/>
      <c r="O13" s="40"/>
      <c r="P13" s="355"/>
      <c r="Q13" s="355"/>
      <c r="R13" s="359"/>
      <c r="S13" s="359"/>
      <c r="T13" s="355"/>
      <c r="U13" s="355"/>
      <c r="V13" s="355"/>
      <c r="W13" s="355"/>
      <c r="X13" s="355"/>
    </row>
    <row r="14" spans="2:24" x14ac:dyDescent="0.15">
      <c r="B14" s="70" t="str">
        <f>IF(E14&lt;&gt;"",CONCATENATE(ルール・事前条件!X$6,"-",ルール・事前条件!X$5,"-",TEXT(C$1,"00"),"-",TEXT(C14,"00"),"-",TEXT(E14,"00")),"")</f>
        <v/>
      </c>
      <c r="C14" s="60">
        <v>2</v>
      </c>
      <c r="D14" s="38"/>
      <c r="E14" s="60"/>
      <c r="F14" s="360"/>
      <c r="G14" s="360"/>
      <c r="H14" s="360"/>
      <c r="I14" s="38"/>
      <c r="J14" s="39"/>
      <c r="K14" s="40"/>
      <c r="L14" s="41"/>
      <c r="M14" s="40"/>
      <c r="N14" s="40"/>
      <c r="O14" s="40"/>
      <c r="P14" s="354"/>
      <c r="Q14" s="354"/>
      <c r="R14" s="358"/>
      <c r="S14" s="358"/>
      <c r="T14" s="354"/>
      <c r="U14" s="354"/>
      <c r="V14" s="354"/>
      <c r="W14" s="354"/>
      <c r="X14" s="354"/>
    </row>
    <row r="15" spans="2:24" x14ac:dyDescent="0.15">
      <c r="B15" s="71" t="str">
        <f>IF(E15&lt;&gt;"",CONCATENATE(ルール・事前条件!X$6,"-",ルール・事前条件!X$5,"-",TEXT(C$1,"00"),"-",TEXT(C15,"00"),"-",TEXT(E15,"00")),"")</f>
        <v/>
      </c>
      <c r="C15" s="44">
        <v>2</v>
      </c>
      <c r="D15" s="45"/>
      <c r="E15" s="44"/>
      <c r="F15" s="376"/>
      <c r="G15" s="376"/>
      <c r="H15" s="376"/>
      <c r="I15" s="45"/>
      <c r="J15" s="39"/>
      <c r="K15" s="40"/>
      <c r="L15" s="41"/>
      <c r="M15" s="40"/>
      <c r="N15" s="40"/>
      <c r="O15" s="40"/>
      <c r="P15" s="377"/>
      <c r="Q15" s="377"/>
      <c r="R15" s="375"/>
      <c r="S15" s="375"/>
      <c r="T15" s="377"/>
      <c r="U15" s="377"/>
      <c r="V15" s="377"/>
      <c r="W15" s="377"/>
      <c r="X15" s="377"/>
    </row>
    <row r="16" spans="2:24" x14ac:dyDescent="0.15">
      <c r="B16" s="71" t="str">
        <f>IF(E16&lt;&gt;"",CONCATENATE(ルール・事前条件!X$6,"-",ルール・事前条件!X$5,"-",TEXT(C$1,"00"),"-",TEXT(C16,"00"),"-",TEXT(E16,"00")),"")</f>
        <v/>
      </c>
      <c r="C16" s="44">
        <v>2</v>
      </c>
      <c r="D16" s="45"/>
      <c r="E16" s="44"/>
      <c r="F16" s="376"/>
      <c r="G16" s="376"/>
      <c r="H16" s="376"/>
      <c r="I16" s="45"/>
      <c r="J16" s="39"/>
      <c r="K16" s="40"/>
      <c r="L16" s="41"/>
      <c r="M16" s="40"/>
      <c r="N16" s="40"/>
      <c r="O16" s="40"/>
      <c r="P16" s="377"/>
      <c r="Q16" s="377"/>
      <c r="R16" s="375"/>
      <c r="S16" s="375"/>
      <c r="T16" s="377"/>
      <c r="U16" s="377"/>
      <c r="V16" s="377"/>
      <c r="W16" s="377"/>
      <c r="X16" s="377"/>
    </row>
    <row r="17" spans="2:24" x14ac:dyDescent="0.15">
      <c r="B17" s="71" t="str">
        <f>IF(E17&lt;&gt;"",CONCATENATE(ルール・事前条件!X$6,"-",ルール・事前条件!X$5,"-",TEXT(C$1,"00"),"-",TEXT(C17,"00"),"-",TEXT(E17,"00")),"")</f>
        <v/>
      </c>
      <c r="C17" s="44">
        <v>2</v>
      </c>
      <c r="D17" s="45"/>
      <c r="E17" s="44"/>
      <c r="F17" s="376"/>
      <c r="G17" s="376"/>
      <c r="H17" s="376"/>
      <c r="I17" s="45"/>
      <c r="J17" s="39"/>
      <c r="K17" s="40"/>
      <c r="L17" s="41"/>
      <c r="M17" s="40"/>
      <c r="N17" s="40"/>
      <c r="O17" s="40"/>
      <c r="P17" s="377"/>
      <c r="Q17" s="377"/>
      <c r="R17" s="375"/>
      <c r="S17" s="375"/>
      <c r="T17" s="377"/>
      <c r="U17" s="377"/>
      <c r="V17" s="377"/>
      <c r="W17" s="377"/>
      <c r="X17" s="377"/>
    </row>
    <row r="18" spans="2:24" x14ac:dyDescent="0.15">
      <c r="B18" s="72" t="str">
        <f>IF(E18&lt;&gt;"",CONCATENATE(ルール・事前条件!X$6,"-",ルール・事前条件!X$5,"-",TEXT(C$1,"00"),"-",TEXT(C18,"00"),"-",TEXT(E18,"00")),"")</f>
        <v/>
      </c>
      <c r="C18" s="44">
        <v>2</v>
      </c>
      <c r="D18" s="45"/>
      <c r="E18" s="46"/>
      <c r="F18" s="361"/>
      <c r="G18" s="361"/>
      <c r="H18" s="361"/>
      <c r="I18" s="47"/>
      <c r="J18" s="39"/>
      <c r="K18" s="40"/>
      <c r="L18" s="41"/>
      <c r="M18" s="40"/>
      <c r="N18" s="40"/>
      <c r="O18" s="40"/>
      <c r="P18" s="355"/>
      <c r="Q18" s="355"/>
      <c r="R18" s="359"/>
      <c r="S18" s="359"/>
      <c r="T18" s="355"/>
      <c r="U18" s="355"/>
      <c r="V18" s="355"/>
      <c r="W18" s="355"/>
      <c r="X18" s="355"/>
    </row>
    <row r="19" spans="2:24" x14ac:dyDescent="0.15">
      <c r="B19" s="70" t="str">
        <f>IF(E19&lt;&gt;"",CONCATENATE(ルール・事前条件!X$6,"-",ルール・事前条件!X$5,"-",TEXT(C$1,"00"),"-",TEXT(C19,"00"),"-",TEXT(E19,"00")),"")</f>
        <v/>
      </c>
      <c r="C19" s="44">
        <v>2</v>
      </c>
      <c r="D19" s="45"/>
      <c r="E19" s="60"/>
      <c r="F19" s="360"/>
      <c r="G19" s="360"/>
      <c r="H19" s="360"/>
      <c r="I19" s="38"/>
      <c r="J19" s="39"/>
      <c r="K19" s="40"/>
      <c r="L19" s="41"/>
      <c r="M19" s="40"/>
      <c r="N19" s="40"/>
      <c r="O19" s="40"/>
      <c r="P19" s="354"/>
      <c r="Q19" s="354"/>
      <c r="R19" s="358"/>
      <c r="S19" s="358"/>
      <c r="T19" s="354"/>
      <c r="U19" s="354"/>
      <c r="V19" s="354"/>
      <c r="W19" s="354"/>
      <c r="X19" s="354"/>
    </row>
    <row r="20" spans="2:24" x14ac:dyDescent="0.15">
      <c r="B20" s="71" t="str">
        <f>IF(E20&lt;&gt;"",CONCATENATE(ルール・事前条件!X$6,"-",ルール・事前条件!X$5,"-",TEXT(C$1,"00"),"-",TEXT(C20,"00"),"-",TEXT(E20,"00")),"")</f>
        <v/>
      </c>
      <c r="C20" s="44">
        <v>2</v>
      </c>
      <c r="D20" s="45"/>
      <c r="E20" s="44"/>
      <c r="F20" s="376"/>
      <c r="G20" s="376"/>
      <c r="H20" s="376"/>
      <c r="I20" s="45"/>
      <c r="J20" s="39"/>
      <c r="K20" s="40"/>
      <c r="L20" s="41"/>
      <c r="M20" s="40"/>
      <c r="N20" s="40"/>
      <c r="O20" s="40"/>
      <c r="P20" s="377"/>
      <c r="Q20" s="377"/>
      <c r="R20" s="375"/>
      <c r="S20" s="375"/>
      <c r="T20" s="377"/>
      <c r="U20" s="377"/>
      <c r="V20" s="377"/>
      <c r="W20" s="377"/>
      <c r="X20" s="377"/>
    </row>
    <row r="21" spans="2:24" x14ac:dyDescent="0.15">
      <c r="B21" s="71" t="str">
        <f>IF(E21&lt;&gt;"",CONCATENATE(ルール・事前条件!X$6,"-",ルール・事前条件!X$5,"-",TEXT(C$1,"00"),"-",TEXT(C21,"00"),"-",TEXT(E21,"00")),"")</f>
        <v/>
      </c>
      <c r="C21" s="44">
        <v>2</v>
      </c>
      <c r="D21" s="45"/>
      <c r="E21" s="44"/>
      <c r="F21" s="376"/>
      <c r="G21" s="376"/>
      <c r="H21" s="376"/>
      <c r="I21" s="45"/>
      <c r="J21" s="39"/>
      <c r="K21" s="40"/>
      <c r="L21" s="41"/>
      <c r="M21" s="40"/>
      <c r="N21" s="40"/>
      <c r="O21" s="40"/>
      <c r="P21" s="377"/>
      <c r="Q21" s="377"/>
      <c r="R21" s="375"/>
      <c r="S21" s="375"/>
      <c r="T21" s="377"/>
      <c r="U21" s="377"/>
      <c r="V21" s="377"/>
      <c r="W21" s="377"/>
      <c r="X21" s="377"/>
    </row>
    <row r="22" spans="2:24" x14ac:dyDescent="0.15">
      <c r="B22" s="71" t="str">
        <f>IF(E22&lt;&gt;"",CONCATENATE(ルール・事前条件!X$6,"-",ルール・事前条件!X$5,"-",TEXT(C$1,"00"),"-",TEXT(C22,"00"),"-",TEXT(E22,"00")),"")</f>
        <v/>
      </c>
      <c r="C22" s="44">
        <v>2</v>
      </c>
      <c r="D22" s="45"/>
      <c r="E22" s="44"/>
      <c r="F22" s="376"/>
      <c r="G22" s="376"/>
      <c r="H22" s="376"/>
      <c r="I22" s="45"/>
      <c r="J22" s="39"/>
      <c r="K22" s="40"/>
      <c r="L22" s="41"/>
      <c r="M22" s="40"/>
      <c r="N22" s="40"/>
      <c r="O22" s="40"/>
      <c r="P22" s="377"/>
      <c r="Q22" s="377"/>
      <c r="R22" s="375"/>
      <c r="S22" s="375"/>
      <c r="T22" s="377"/>
      <c r="U22" s="377"/>
      <c r="V22" s="377"/>
      <c r="W22" s="377"/>
      <c r="X22" s="377"/>
    </row>
    <row r="23" spans="2:24" x14ac:dyDescent="0.15">
      <c r="B23" s="72" t="str">
        <f>IF(E23&lt;&gt;"",CONCATENATE(ルール・事前条件!X$6,"-",ルール・事前条件!X$5,"-",TEXT(C$1,"00"),"-",TEXT(C23,"00"),"-",TEXT(E23,"00")),"")</f>
        <v/>
      </c>
      <c r="C23" s="46">
        <v>2</v>
      </c>
      <c r="D23" s="47"/>
      <c r="E23" s="46"/>
      <c r="F23" s="361"/>
      <c r="G23" s="361"/>
      <c r="H23" s="361"/>
      <c r="I23" s="47"/>
      <c r="J23" s="39"/>
      <c r="K23" s="40"/>
      <c r="L23" s="41"/>
      <c r="M23" s="40"/>
      <c r="N23" s="40"/>
      <c r="O23" s="40"/>
      <c r="P23" s="355"/>
      <c r="Q23" s="355"/>
      <c r="R23" s="359"/>
      <c r="S23" s="359"/>
      <c r="T23" s="355"/>
      <c r="U23" s="355"/>
      <c r="V23" s="355"/>
      <c r="W23" s="355"/>
      <c r="X23" s="355"/>
    </row>
    <row r="24" spans="2:24" x14ac:dyDescent="0.15">
      <c r="B24" s="70" t="str">
        <f>IF(E24&lt;&gt;"",CONCATENATE(ルール・事前条件!X$6,"-",ルール・事前条件!X$5,"-",TEXT(C$1,"00"),"-",TEXT(C24,"00"),"-",TEXT(E24,"00")),"")</f>
        <v/>
      </c>
      <c r="C24" s="60">
        <v>3</v>
      </c>
      <c r="D24" s="38"/>
      <c r="E24" s="60"/>
      <c r="F24" s="360"/>
      <c r="G24" s="360"/>
      <c r="H24" s="360"/>
      <c r="I24" s="38"/>
      <c r="J24" s="39"/>
      <c r="K24" s="40"/>
      <c r="L24" s="41"/>
      <c r="M24" s="40"/>
      <c r="N24" s="40"/>
      <c r="O24" s="40"/>
      <c r="P24" s="354"/>
      <c r="Q24" s="354"/>
      <c r="R24" s="358"/>
      <c r="S24" s="358"/>
      <c r="T24" s="354"/>
      <c r="U24" s="354"/>
      <c r="V24" s="354"/>
      <c r="W24" s="354"/>
      <c r="X24" s="354"/>
    </row>
    <row r="25" spans="2:24" x14ac:dyDescent="0.15">
      <c r="B25" s="71" t="str">
        <f>IF(E25&lt;&gt;"",CONCATENATE(ルール・事前条件!X$6,"-",ルール・事前条件!X$5,"-",TEXT(C$1,"00"),"-",TEXT(C25,"00"),"-",TEXT(E25,"00")),"")</f>
        <v/>
      </c>
      <c r="C25" s="44">
        <v>3</v>
      </c>
      <c r="D25" s="45"/>
      <c r="E25" s="44"/>
      <c r="F25" s="376"/>
      <c r="G25" s="376"/>
      <c r="H25" s="376"/>
      <c r="I25" s="45"/>
      <c r="J25" s="39"/>
      <c r="K25" s="40"/>
      <c r="L25" s="41"/>
      <c r="M25" s="40"/>
      <c r="N25" s="40"/>
      <c r="O25" s="40"/>
      <c r="P25" s="377"/>
      <c r="Q25" s="377"/>
      <c r="R25" s="375"/>
      <c r="S25" s="375"/>
      <c r="T25" s="377"/>
      <c r="U25" s="377"/>
      <c r="V25" s="377"/>
      <c r="W25" s="377"/>
      <c r="X25" s="377"/>
    </row>
    <row r="26" spans="2:24" x14ac:dyDescent="0.15">
      <c r="B26" s="71" t="str">
        <f>IF(E26&lt;&gt;"",CONCATENATE(ルール・事前条件!X$6,"-",ルール・事前条件!X$5,"-",TEXT(C$1,"00"),"-",TEXT(C26,"00"),"-",TEXT(E26,"00")),"")</f>
        <v/>
      </c>
      <c r="C26" s="44">
        <v>3</v>
      </c>
      <c r="D26" s="45"/>
      <c r="E26" s="44"/>
      <c r="F26" s="376"/>
      <c r="G26" s="376"/>
      <c r="H26" s="376"/>
      <c r="I26" s="45"/>
      <c r="J26" s="39"/>
      <c r="K26" s="40"/>
      <c r="L26" s="41"/>
      <c r="M26" s="40"/>
      <c r="N26" s="40"/>
      <c r="O26" s="40"/>
      <c r="P26" s="377"/>
      <c r="Q26" s="377"/>
      <c r="R26" s="375"/>
      <c r="S26" s="375"/>
      <c r="T26" s="377"/>
      <c r="U26" s="377"/>
      <c r="V26" s="377"/>
      <c r="W26" s="377"/>
      <c r="X26" s="377"/>
    </row>
    <row r="27" spans="2:24" x14ac:dyDescent="0.15">
      <c r="B27" s="71" t="str">
        <f>IF(E27&lt;&gt;"",CONCATENATE(ルール・事前条件!X$6,"-",ルール・事前条件!X$5,"-",TEXT(C$1,"00"),"-",TEXT(C27,"00"),"-",TEXT(E27,"00")),"")</f>
        <v/>
      </c>
      <c r="C27" s="44">
        <v>3</v>
      </c>
      <c r="D27" s="45"/>
      <c r="E27" s="44"/>
      <c r="F27" s="376"/>
      <c r="G27" s="376"/>
      <c r="H27" s="376"/>
      <c r="I27" s="45"/>
      <c r="J27" s="39"/>
      <c r="K27" s="40"/>
      <c r="L27" s="41"/>
      <c r="M27" s="40"/>
      <c r="N27" s="40"/>
      <c r="O27" s="40"/>
      <c r="P27" s="377"/>
      <c r="Q27" s="377"/>
      <c r="R27" s="375"/>
      <c r="S27" s="375"/>
      <c r="T27" s="377"/>
      <c r="U27" s="377"/>
      <c r="V27" s="377"/>
      <c r="W27" s="377"/>
      <c r="X27" s="377"/>
    </row>
    <row r="28" spans="2:24" x14ac:dyDescent="0.15">
      <c r="B28" s="72" t="str">
        <f>IF(E28&lt;&gt;"",CONCATENATE(ルール・事前条件!X$6,"-",ルール・事前条件!X$5,"-",TEXT(C$1,"00"),"-",TEXT(C28,"00"),"-",TEXT(E28,"00")),"")</f>
        <v/>
      </c>
      <c r="C28" s="44">
        <v>3</v>
      </c>
      <c r="D28" s="45"/>
      <c r="E28" s="46"/>
      <c r="F28" s="361"/>
      <c r="G28" s="361"/>
      <c r="H28" s="361"/>
      <c r="I28" s="47"/>
      <c r="J28" s="39"/>
      <c r="K28" s="40"/>
      <c r="L28" s="41"/>
      <c r="M28" s="40"/>
      <c r="N28" s="40"/>
      <c r="O28" s="40"/>
      <c r="P28" s="355"/>
      <c r="Q28" s="355"/>
      <c r="R28" s="359"/>
      <c r="S28" s="359"/>
      <c r="T28" s="355"/>
      <c r="U28" s="355"/>
      <c r="V28" s="355"/>
      <c r="W28" s="355"/>
      <c r="X28" s="355"/>
    </row>
    <row r="29" spans="2:24" x14ac:dyDescent="0.15">
      <c r="B29" s="70" t="str">
        <f>IF(E29&lt;&gt;"",CONCATENATE(ルール・事前条件!X$6,"-",ルール・事前条件!X$5,"-",TEXT(C$1,"00"),"-",TEXT(C29,"00"),"-",TEXT(E29,"00")),"")</f>
        <v/>
      </c>
      <c r="C29" s="44">
        <v>3</v>
      </c>
      <c r="D29" s="45"/>
      <c r="E29" s="60"/>
      <c r="F29" s="360"/>
      <c r="G29" s="360"/>
      <c r="H29" s="360"/>
      <c r="I29" s="38"/>
      <c r="J29" s="39"/>
      <c r="K29" s="40"/>
      <c r="L29" s="41"/>
      <c r="M29" s="40"/>
      <c r="N29" s="40"/>
      <c r="O29" s="40"/>
      <c r="P29" s="354"/>
      <c r="Q29" s="354"/>
      <c r="R29" s="358"/>
      <c r="S29" s="358"/>
      <c r="T29" s="354"/>
      <c r="U29" s="354"/>
      <c r="V29" s="354"/>
      <c r="W29" s="354"/>
      <c r="X29" s="354"/>
    </row>
    <row r="30" spans="2:24" x14ac:dyDescent="0.15">
      <c r="B30" s="71" t="str">
        <f>IF(E30&lt;&gt;"",CONCATENATE(ルール・事前条件!X$6,"-",ルール・事前条件!X$5,"-",TEXT(C$1,"00"),"-",TEXT(C30,"00"),"-",TEXT(E30,"00")),"")</f>
        <v/>
      </c>
      <c r="C30" s="44">
        <v>3</v>
      </c>
      <c r="D30" s="45"/>
      <c r="E30" s="44"/>
      <c r="F30" s="376"/>
      <c r="G30" s="376"/>
      <c r="H30" s="376"/>
      <c r="I30" s="45"/>
      <c r="J30" s="39"/>
      <c r="K30" s="40"/>
      <c r="L30" s="41"/>
      <c r="M30" s="40"/>
      <c r="N30" s="40"/>
      <c r="O30" s="40"/>
      <c r="P30" s="377"/>
      <c r="Q30" s="377"/>
      <c r="R30" s="375"/>
      <c r="S30" s="375"/>
      <c r="T30" s="377"/>
      <c r="U30" s="377"/>
      <c r="V30" s="377"/>
      <c r="W30" s="377"/>
      <c r="X30" s="377"/>
    </row>
    <row r="31" spans="2:24" x14ac:dyDescent="0.15">
      <c r="B31" s="71" t="str">
        <f>IF(E31&lt;&gt;"",CONCATENATE(ルール・事前条件!X$6,"-",ルール・事前条件!X$5,"-",TEXT(C$1,"00"),"-",TEXT(C31,"00"),"-",TEXT(E31,"00")),"")</f>
        <v/>
      </c>
      <c r="C31" s="44">
        <v>3</v>
      </c>
      <c r="D31" s="45"/>
      <c r="E31" s="44"/>
      <c r="F31" s="376"/>
      <c r="G31" s="376"/>
      <c r="H31" s="376"/>
      <c r="I31" s="45"/>
      <c r="J31" s="39"/>
      <c r="K31" s="40"/>
      <c r="L31" s="41"/>
      <c r="M31" s="40"/>
      <c r="N31" s="40"/>
      <c r="O31" s="40"/>
      <c r="P31" s="377"/>
      <c r="Q31" s="377"/>
      <c r="R31" s="375"/>
      <c r="S31" s="375"/>
      <c r="T31" s="377"/>
      <c r="U31" s="377"/>
      <c r="V31" s="377"/>
      <c r="W31" s="377"/>
      <c r="X31" s="377"/>
    </row>
    <row r="32" spans="2:24" x14ac:dyDescent="0.15">
      <c r="B32" s="71" t="str">
        <f>IF(E32&lt;&gt;"",CONCATENATE(ルール・事前条件!X$6,"-",ルール・事前条件!X$5,"-",TEXT(C$1,"00"),"-",TEXT(C32,"00"),"-",TEXT(E32,"00")),"")</f>
        <v/>
      </c>
      <c r="C32" s="44">
        <v>3</v>
      </c>
      <c r="D32" s="45"/>
      <c r="E32" s="44"/>
      <c r="F32" s="376"/>
      <c r="G32" s="376"/>
      <c r="H32" s="376"/>
      <c r="I32" s="45"/>
      <c r="J32" s="39"/>
      <c r="K32" s="40"/>
      <c r="L32" s="41"/>
      <c r="M32" s="40"/>
      <c r="N32" s="40"/>
      <c r="O32" s="40"/>
      <c r="P32" s="377"/>
      <c r="Q32" s="377"/>
      <c r="R32" s="375"/>
      <c r="S32" s="375"/>
      <c r="T32" s="377"/>
      <c r="U32" s="377"/>
      <c r="V32" s="377"/>
      <c r="W32" s="377"/>
      <c r="X32" s="377"/>
    </row>
    <row r="33" spans="2:24" x14ac:dyDescent="0.15">
      <c r="B33" s="72" t="str">
        <f>IF(E33&lt;&gt;"",CONCATENATE(ルール・事前条件!X$6,"-",ルール・事前条件!X$5,"-",TEXT(C$1,"00"),"-",TEXT(C33,"00"),"-",TEXT(E33,"00")),"")</f>
        <v/>
      </c>
      <c r="C33" s="46">
        <v>3</v>
      </c>
      <c r="D33" s="47"/>
      <c r="E33" s="46"/>
      <c r="F33" s="361"/>
      <c r="G33" s="361"/>
      <c r="H33" s="361"/>
      <c r="I33" s="47"/>
      <c r="J33" s="39"/>
      <c r="K33" s="40"/>
      <c r="L33" s="41"/>
      <c r="M33" s="40"/>
      <c r="N33" s="40"/>
      <c r="O33" s="40"/>
      <c r="P33" s="355"/>
      <c r="Q33" s="355"/>
      <c r="R33" s="359"/>
      <c r="S33" s="359"/>
      <c r="T33" s="355"/>
      <c r="U33" s="355"/>
      <c r="V33" s="355"/>
      <c r="W33" s="355"/>
      <c r="X33" s="355"/>
    </row>
    <row r="34" spans="2:24" x14ac:dyDescent="0.15">
      <c r="X34" s="186"/>
    </row>
    <row r="35" spans="2:24" x14ac:dyDescent="0.15">
      <c r="X35" s="187"/>
    </row>
    <row r="36" spans="2:24" x14ac:dyDescent="0.15">
      <c r="X36" s="187"/>
    </row>
    <row r="37" spans="2:24" x14ac:dyDescent="0.15">
      <c r="X37" s="187"/>
    </row>
    <row r="38" spans="2:24" x14ac:dyDescent="0.15">
      <c r="X38" s="187"/>
    </row>
    <row r="39" spans="2:24" x14ac:dyDescent="0.15">
      <c r="X39" s="187"/>
    </row>
    <row r="40" spans="2:24" x14ac:dyDescent="0.15">
      <c r="X40" s="187"/>
    </row>
    <row r="41" spans="2:24" x14ac:dyDescent="0.15">
      <c r="X41" s="187"/>
    </row>
    <row r="42" spans="2:24" x14ac:dyDescent="0.15">
      <c r="X42" s="187"/>
    </row>
    <row r="43" spans="2:24" x14ac:dyDescent="0.15">
      <c r="X43" s="187"/>
    </row>
    <row r="44" spans="2:24" x14ac:dyDescent="0.15">
      <c r="X44" s="187"/>
    </row>
    <row r="45" spans="2:24" x14ac:dyDescent="0.15">
      <c r="X45" s="187"/>
    </row>
    <row r="46" spans="2:24" x14ac:dyDescent="0.15">
      <c r="X46" s="187"/>
    </row>
    <row r="47" spans="2:24" x14ac:dyDescent="0.15">
      <c r="X47" s="187"/>
    </row>
    <row r="48" spans="2:24" x14ac:dyDescent="0.15">
      <c r="X48" s="187"/>
    </row>
    <row r="70" spans="4:9" x14ac:dyDescent="0.15">
      <c r="D70" s="43"/>
      <c r="F70" s="43"/>
      <c r="G70" s="43"/>
      <c r="I70" s="43" t="s">
        <v>159</v>
      </c>
    </row>
  </sheetData>
  <mergeCells count="72">
    <mergeCell ref="H24:H28"/>
    <mergeCell ref="G24:G28"/>
    <mergeCell ref="F24:F28"/>
    <mergeCell ref="H29:H33"/>
    <mergeCell ref="G29:G33"/>
    <mergeCell ref="F29:F33"/>
    <mergeCell ref="H14:H18"/>
    <mergeCell ref="G14:G18"/>
    <mergeCell ref="F14:F18"/>
    <mergeCell ref="H19:H23"/>
    <mergeCell ref="G19:G23"/>
    <mergeCell ref="F19:F23"/>
    <mergeCell ref="H4:H8"/>
    <mergeCell ref="G4:G8"/>
    <mergeCell ref="H9:H13"/>
    <mergeCell ref="G9:G13"/>
    <mergeCell ref="F4:F8"/>
    <mergeCell ref="F9:F13"/>
    <mergeCell ref="S29:S33"/>
    <mergeCell ref="T29:T33"/>
    <mergeCell ref="P24:P28"/>
    <mergeCell ref="Q24:Q28"/>
    <mergeCell ref="R24:R28"/>
    <mergeCell ref="S24:S28"/>
    <mergeCell ref="T24:T28"/>
    <mergeCell ref="Q29:Q33"/>
    <mergeCell ref="R29:R33"/>
    <mergeCell ref="P29:P33"/>
    <mergeCell ref="Q19:Q23"/>
    <mergeCell ref="R19:R23"/>
    <mergeCell ref="S19:S23"/>
    <mergeCell ref="T19:T23"/>
    <mergeCell ref="P14:P18"/>
    <mergeCell ref="Q14:Q18"/>
    <mergeCell ref="R14:R18"/>
    <mergeCell ref="S14:S18"/>
    <mergeCell ref="T14:T18"/>
    <mergeCell ref="P19:P23"/>
    <mergeCell ref="S9:S13"/>
    <mergeCell ref="T9:T13"/>
    <mergeCell ref="P4:P8"/>
    <mergeCell ref="Q4:Q8"/>
    <mergeCell ref="R4:R8"/>
    <mergeCell ref="S4:S8"/>
    <mergeCell ref="T4:T8"/>
    <mergeCell ref="Q9:Q13"/>
    <mergeCell ref="R9:R13"/>
    <mergeCell ref="P9:P13"/>
    <mergeCell ref="U14:U18"/>
    <mergeCell ref="V14:V18"/>
    <mergeCell ref="W14:W18"/>
    <mergeCell ref="U19:U23"/>
    <mergeCell ref="V19:V23"/>
    <mergeCell ref="W19:W23"/>
    <mergeCell ref="U4:U8"/>
    <mergeCell ref="V4:V8"/>
    <mergeCell ref="W4:W8"/>
    <mergeCell ref="U9:U13"/>
    <mergeCell ref="V9:V13"/>
    <mergeCell ref="W9:W13"/>
    <mergeCell ref="V24:V28"/>
    <mergeCell ref="W24:W28"/>
    <mergeCell ref="U29:U33"/>
    <mergeCell ref="V29:V33"/>
    <mergeCell ref="W29:W33"/>
    <mergeCell ref="U24:U28"/>
    <mergeCell ref="X19:X23"/>
    <mergeCell ref="X24:X28"/>
    <mergeCell ref="X29:X33"/>
    <mergeCell ref="X4:X8"/>
    <mergeCell ref="X9:X13"/>
    <mergeCell ref="X14:X18"/>
  </mergeCells>
  <phoneticPr fontId="2"/>
  <dataValidations count="1">
    <dataValidation type="list" allowBlank="1" showInputMessage="1" showErrorMessage="1" sqref="P4 P9 P14 P19 P24 P29">
      <formula1>結果</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X18"/>
  <sheetViews>
    <sheetView workbookViewId="0">
      <pane xSplit="6" ySplit="3" topLeftCell="S4" activePane="bottomRight" state="frozen"/>
      <selection pane="topRight" activeCell="G1" sqref="G1"/>
      <selection pane="bottomLeft" activeCell="A4" sqref="A4"/>
      <selection pane="bottomRight" activeCell="X1" sqref="X1:X2"/>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テスト観点一覧!A17</f>
        <v>8</v>
      </c>
      <c r="D1" s="33">
        <f>テスト観点一覧!B17</f>
        <v>0</v>
      </c>
      <c r="E1" s="34" t="str">
        <f>IF(テスト観点一覧!C17&lt;&gt;"",テスト観点一覧!C17,"")</f>
        <v/>
      </c>
      <c r="F1" s="49"/>
      <c r="G1" s="35"/>
      <c r="H1" s="69" t="s">
        <v>181</v>
      </c>
      <c r="J1" s="69" t="s">
        <v>182</v>
      </c>
      <c r="R1" s="69" t="s">
        <v>184</v>
      </c>
      <c r="S1" s="69" t="s">
        <v>185</v>
      </c>
    </row>
    <row r="2" spans="2:24" s="1" customFormat="1" x14ac:dyDescent="0.15">
      <c r="D2" s="35"/>
      <c r="E2" s="35"/>
      <c r="F2" s="35"/>
      <c r="G2" s="35"/>
      <c r="H2" s="80">
        <f>COUNTA(E4:E18)</f>
        <v>0</v>
      </c>
      <c r="J2" s="80">
        <f>COUNTA(J4:J18)</f>
        <v>0</v>
      </c>
      <c r="R2" s="80">
        <f>COUNTA(R4:R18)</f>
        <v>0</v>
      </c>
      <c r="S2" s="80">
        <f>COUNTA(S4:S18)</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36" t="str">
        <f>IF(E4&lt;&gt;"",CONCATENATE(ルール・事前条件!X$6,"-",ルール・事前条件!X$5,"-",TEXT(C$1,"00"),"-",TEXT(C4,"00"),"-",TEXT(E4,"00")),"")</f>
        <v/>
      </c>
      <c r="C4" s="113">
        <v>1</v>
      </c>
      <c r="D4" s="116"/>
      <c r="E4" s="39"/>
      <c r="F4" s="119"/>
      <c r="G4" s="119"/>
      <c r="H4" s="119"/>
      <c r="I4" s="119"/>
      <c r="J4" s="39"/>
      <c r="K4" s="119"/>
      <c r="L4" s="41"/>
      <c r="M4" s="119"/>
      <c r="N4" s="119"/>
      <c r="O4" s="119"/>
      <c r="P4" s="41"/>
      <c r="Q4" s="41"/>
      <c r="R4" s="42"/>
      <c r="S4" s="42"/>
      <c r="T4" s="41"/>
      <c r="U4" s="41"/>
      <c r="V4" s="41"/>
      <c r="W4" s="119"/>
      <c r="X4" s="41"/>
    </row>
    <row r="5" spans="2:24" x14ac:dyDescent="0.15">
      <c r="B5" s="36" t="str">
        <f>IF(E5&lt;&gt;"",CONCATENATE(ルール・事前条件!X$6,"-",ルール・事前条件!X$5,"-",TEXT(C$1,"00"),"-",TEXT(C5,"00"),"-",TEXT(E5,"00")),"")</f>
        <v/>
      </c>
      <c r="C5" s="44">
        <v>1</v>
      </c>
      <c r="D5" s="117"/>
      <c r="E5" s="39"/>
      <c r="F5" s="119"/>
      <c r="G5" s="119"/>
      <c r="H5" s="119"/>
      <c r="I5" s="119"/>
      <c r="J5" s="39"/>
      <c r="K5" s="119"/>
      <c r="L5" s="41"/>
      <c r="M5" s="119"/>
      <c r="N5" s="119"/>
      <c r="O5" s="119"/>
      <c r="P5" s="41"/>
      <c r="Q5" s="41"/>
      <c r="R5" s="42"/>
      <c r="S5" s="42"/>
      <c r="T5" s="41"/>
      <c r="U5" s="41"/>
      <c r="V5" s="41"/>
      <c r="W5" s="119"/>
      <c r="X5" s="41"/>
    </row>
    <row r="6" spans="2:24" x14ac:dyDescent="0.15">
      <c r="B6" s="36" t="str">
        <f>IF(E6&lt;&gt;"",CONCATENATE(ルール・事前条件!X$6,"-",ルール・事前条件!X$5,"-",TEXT(C$1,"00"),"-",TEXT(C6,"00"),"-",TEXT(E6,"00")),"")</f>
        <v/>
      </c>
      <c r="C6" s="44">
        <v>1</v>
      </c>
      <c r="D6" s="117"/>
      <c r="E6" s="39"/>
      <c r="F6" s="119"/>
      <c r="G6" s="120"/>
      <c r="H6" s="119"/>
      <c r="I6" s="119"/>
      <c r="J6" s="39"/>
      <c r="K6" s="119"/>
      <c r="L6" s="41"/>
      <c r="M6" s="119"/>
      <c r="N6" s="119"/>
      <c r="O6" s="119"/>
      <c r="P6" s="41"/>
      <c r="Q6" s="41"/>
      <c r="R6" s="42"/>
      <c r="S6" s="42"/>
      <c r="T6" s="41"/>
      <c r="U6" s="41"/>
      <c r="V6" s="41"/>
      <c r="W6" s="119"/>
      <c r="X6" s="41"/>
    </row>
    <row r="7" spans="2:24" x14ac:dyDescent="0.15">
      <c r="B7" s="36" t="str">
        <f>IF(E7&lt;&gt;"",CONCATENATE(ルール・事前条件!X$6,"-",ルール・事前条件!X$5,"-",TEXT(C$1,"00"),"-",TEXT(C7,"00"),"-",TEXT(E7,"00")),"")</f>
        <v/>
      </c>
      <c r="C7" s="60">
        <v>2</v>
      </c>
      <c r="D7" s="116"/>
      <c r="E7" s="48"/>
      <c r="F7" s="116"/>
      <c r="G7" s="116"/>
      <c r="H7" s="119"/>
      <c r="I7" s="119"/>
      <c r="J7" s="39"/>
      <c r="K7" s="119"/>
      <c r="L7" s="41"/>
      <c r="M7" s="119"/>
      <c r="N7" s="119"/>
      <c r="O7" s="119"/>
      <c r="P7" s="41"/>
      <c r="Q7" s="41"/>
      <c r="R7" s="42"/>
      <c r="S7" s="42"/>
      <c r="T7" s="41"/>
      <c r="U7" s="41"/>
      <c r="V7" s="41"/>
      <c r="W7" s="119"/>
      <c r="X7" s="41"/>
    </row>
    <row r="8" spans="2:24" x14ac:dyDescent="0.15">
      <c r="B8" s="36" t="str">
        <f>IF(E8&lt;&gt;"",CONCATENATE(ルール・事前条件!X$6,"-",ルール・事前条件!X$5,"-",TEXT(C$1,"00"),"-",TEXT(C8,"00"),"-",TEXT(E8,"00")),"")</f>
        <v/>
      </c>
      <c r="C8" s="44"/>
      <c r="D8" s="117"/>
      <c r="E8" s="48"/>
      <c r="F8" s="116"/>
      <c r="G8" s="116"/>
      <c r="H8" s="119"/>
      <c r="I8" s="119"/>
      <c r="J8" s="39"/>
      <c r="K8" s="119"/>
      <c r="L8" s="41"/>
      <c r="M8" s="119"/>
      <c r="N8" s="119"/>
      <c r="O8" s="119"/>
      <c r="P8" s="41"/>
      <c r="Q8" s="41"/>
      <c r="R8" s="42"/>
      <c r="S8" s="42"/>
      <c r="T8" s="41"/>
      <c r="U8" s="41"/>
      <c r="V8" s="41"/>
      <c r="W8" s="119"/>
      <c r="X8" s="41"/>
    </row>
    <row r="9" spans="2:24" x14ac:dyDescent="0.15">
      <c r="B9" s="36" t="str">
        <f>IF(E9&lt;&gt;"",CONCATENATE(ルール・事前条件!X$6,"-",ルール・事前条件!X$5,"-",TEXT(C$1,"00"),"-",TEXT(C9,"00"),"-",TEXT(E9,"00")),"")</f>
        <v/>
      </c>
      <c r="C9" s="44"/>
      <c r="D9" s="117"/>
      <c r="E9" s="48"/>
      <c r="F9" s="116"/>
      <c r="G9" s="116"/>
      <c r="H9" s="119"/>
      <c r="I9" s="119"/>
      <c r="J9" s="39"/>
      <c r="K9" s="119"/>
      <c r="L9" s="41"/>
      <c r="M9" s="119"/>
      <c r="N9" s="119"/>
      <c r="O9" s="119"/>
      <c r="P9" s="41"/>
      <c r="Q9" s="41"/>
      <c r="R9" s="42"/>
      <c r="S9" s="42"/>
      <c r="T9" s="41"/>
      <c r="U9" s="41"/>
      <c r="V9" s="41"/>
      <c r="W9" s="119"/>
      <c r="X9" s="41"/>
    </row>
    <row r="10" spans="2:24" ht="13.5" customHeight="1" x14ac:dyDescent="0.15">
      <c r="B10" s="113" t="str">
        <f>IF(E10&lt;&gt;"",CONCATENATE(ルール・事前条件!X$6,"-",ルール・事前条件!X$5,"-",TEXT(C$1,"00"),"-",TEXT(C10,"00"),"-",TEXT(E10,"00")),"")</f>
        <v/>
      </c>
      <c r="C10" s="113">
        <v>3</v>
      </c>
      <c r="D10" s="116"/>
      <c r="E10" s="48"/>
      <c r="F10" s="116"/>
      <c r="G10" s="360"/>
      <c r="H10" s="360"/>
      <c r="I10" s="116"/>
      <c r="J10" s="39"/>
      <c r="K10" s="119"/>
      <c r="L10" s="41"/>
      <c r="M10" s="119"/>
      <c r="N10" s="119"/>
      <c r="O10" s="119"/>
      <c r="P10" s="354"/>
      <c r="Q10" s="354"/>
      <c r="R10" s="358"/>
      <c r="S10" s="358"/>
      <c r="T10" s="354"/>
      <c r="U10" s="354"/>
      <c r="V10" s="354"/>
      <c r="W10" s="354"/>
      <c r="X10" s="354"/>
    </row>
    <row r="11" spans="2:24" x14ac:dyDescent="0.15">
      <c r="B11" s="114" t="str">
        <f>IF(E11&lt;&gt;"",CONCATENATE(ルール・事前条件!X$6,"-",ルール・事前条件!X$5,"-",TEXT(C$1,"00"),"-",TEXT(C11,"00"),"-",TEXT(E11,"00")),"")</f>
        <v/>
      </c>
      <c r="C11" s="44">
        <v>3</v>
      </c>
      <c r="D11" s="117"/>
      <c r="E11" s="44"/>
      <c r="F11" s="117"/>
      <c r="G11" s="376"/>
      <c r="H11" s="376"/>
      <c r="I11" s="117"/>
      <c r="J11" s="39"/>
      <c r="K11" s="119"/>
      <c r="L11" s="41"/>
      <c r="M11" s="119"/>
      <c r="N11" s="119"/>
      <c r="O11" s="119"/>
      <c r="P11" s="377"/>
      <c r="Q11" s="377"/>
      <c r="R11" s="375"/>
      <c r="S11" s="375"/>
      <c r="T11" s="377"/>
      <c r="U11" s="377"/>
      <c r="V11" s="377"/>
      <c r="W11" s="377"/>
      <c r="X11" s="377"/>
    </row>
    <row r="12" spans="2:24" x14ac:dyDescent="0.15">
      <c r="B12" s="115" t="str">
        <f>IF(E12&lt;&gt;"",CONCATENATE(ルール・事前条件!X$6,"-",ルール・事前条件!X$5,"-",TEXT(C$1,"00"),"-",TEXT(C12,"00"),"-",TEXT(E12,"00")),"")</f>
        <v/>
      </c>
      <c r="C12" s="44">
        <v>3</v>
      </c>
      <c r="D12" s="117"/>
      <c r="E12" s="44"/>
      <c r="F12" s="117"/>
      <c r="G12" s="361"/>
      <c r="H12" s="361"/>
      <c r="I12" s="118"/>
      <c r="J12" s="39"/>
      <c r="K12" s="119"/>
      <c r="L12" s="41"/>
      <c r="M12" s="119"/>
      <c r="N12" s="119"/>
      <c r="O12" s="119"/>
      <c r="P12" s="355"/>
      <c r="Q12" s="355"/>
      <c r="R12" s="359"/>
      <c r="S12" s="359"/>
      <c r="T12" s="355"/>
      <c r="U12" s="355"/>
      <c r="V12" s="355"/>
      <c r="W12" s="355"/>
      <c r="X12" s="355"/>
    </row>
    <row r="13" spans="2:24" ht="13.5" customHeight="1" x14ac:dyDescent="0.15">
      <c r="B13" s="113" t="str">
        <f>IF(E13&lt;&gt;"",CONCATENATE(ルール・事前条件!X$6,"-",ルール・事前条件!X$5,"-",TEXT(C$1,"00"),"-",TEXT(C13,"00"),"-",TEXT(E13,"00")),"")</f>
        <v/>
      </c>
      <c r="C13" s="44">
        <v>3</v>
      </c>
      <c r="D13" s="117"/>
      <c r="E13" s="48"/>
      <c r="F13" s="116"/>
      <c r="G13" s="360"/>
      <c r="H13" s="360"/>
      <c r="I13" s="116"/>
      <c r="J13" s="39"/>
      <c r="K13" s="119"/>
      <c r="L13" s="41"/>
      <c r="M13" s="119"/>
      <c r="N13" s="119"/>
      <c r="O13" s="119"/>
      <c r="P13" s="354"/>
      <c r="Q13" s="354"/>
      <c r="R13" s="358"/>
      <c r="S13" s="358"/>
      <c r="T13" s="354"/>
      <c r="U13" s="354"/>
      <c r="V13" s="354"/>
      <c r="W13" s="354"/>
      <c r="X13" s="354"/>
    </row>
    <row r="14" spans="2:24" x14ac:dyDescent="0.15">
      <c r="B14" s="114" t="str">
        <f>IF(E14&lt;&gt;"",CONCATENATE(ルール・事前条件!X$6,"-",ルール・事前条件!X$5,"-",TEXT(C$1,"00"),"-",TEXT(C14,"00"),"-",TEXT(E14,"00")),"")</f>
        <v/>
      </c>
      <c r="C14" s="44">
        <v>3</v>
      </c>
      <c r="D14" s="117"/>
      <c r="E14" s="44"/>
      <c r="F14" s="117"/>
      <c r="G14" s="376"/>
      <c r="H14" s="376"/>
      <c r="I14" s="117"/>
      <c r="J14" s="39"/>
      <c r="K14" s="119"/>
      <c r="L14" s="41"/>
      <c r="M14" s="119"/>
      <c r="N14" s="119"/>
      <c r="O14" s="119"/>
      <c r="P14" s="377"/>
      <c r="Q14" s="377"/>
      <c r="R14" s="375"/>
      <c r="S14" s="375"/>
      <c r="T14" s="377"/>
      <c r="U14" s="377"/>
      <c r="V14" s="377"/>
      <c r="W14" s="377"/>
      <c r="X14" s="377"/>
    </row>
    <row r="15" spans="2:24" x14ac:dyDescent="0.15">
      <c r="B15" s="115" t="str">
        <f>IF(E15&lt;&gt;"",CONCATENATE(ルール・事前条件!X$6,"-",ルール・事前条件!X$5,"-",TEXT(C$1,"00"),"-",TEXT(C15,"00"),"-",TEXT(E15,"00")),"")</f>
        <v/>
      </c>
      <c r="C15" s="44">
        <v>3</v>
      </c>
      <c r="D15" s="117"/>
      <c r="E15" s="44"/>
      <c r="F15" s="117"/>
      <c r="G15" s="361"/>
      <c r="H15" s="361"/>
      <c r="I15" s="118"/>
      <c r="J15" s="39"/>
      <c r="K15" s="119"/>
      <c r="L15" s="41"/>
      <c r="M15" s="119"/>
      <c r="N15" s="119"/>
      <c r="O15" s="119"/>
      <c r="P15" s="355"/>
      <c r="Q15" s="355"/>
      <c r="R15" s="359"/>
      <c r="S15" s="359"/>
      <c r="T15" s="355"/>
      <c r="U15" s="355"/>
      <c r="V15" s="355"/>
      <c r="W15" s="355"/>
      <c r="X15" s="355"/>
    </row>
    <row r="16" spans="2:24" ht="13.5" customHeight="1" x14ac:dyDescent="0.15">
      <c r="B16" s="113" t="str">
        <f>IF(E16&lt;&gt;"",CONCATENATE(ルール・事前条件!X$6,"-",ルール・事前条件!X$5,"-",TEXT(C$1,"00"),"-",TEXT(C16,"00"),"-",TEXT(E16,"00")),"")</f>
        <v/>
      </c>
      <c r="C16" s="44">
        <v>3</v>
      </c>
      <c r="D16" s="117"/>
      <c r="E16" s="48"/>
      <c r="F16" s="116"/>
      <c r="G16" s="360"/>
      <c r="H16" s="360"/>
      <c r="I16" s="116"/>
      <c r="J16" s="39"/>
      <c r="K16" s="119"/>
      <c r="L16" s="41"/>
      <c r="M16" s="119"/>
      <c r="N16" s="119"/>
      <c r="O16" s="119"/>
      <c r="P16" s="354"/>
      <c r="Q16" s="354"/>
      <c r="R16" s="358"/>
      <c r="S16" s="358"/>
      <c r="T16" s="354"/>
      <c r="U16" s="354"/>
      <c r="V16" s="354"/>
      <c r="W16" s="354"/>
      <c r="X16" s="354"/>
    </row>
    <row r="17" spans="2:24" x14ac:dyDescent="0.15">
      <c r="B17" s="114" t="str">
        <f>IF(E17&lt;&gt;"",CONCATENATE(ルール・事前条件!X$6,"-",ルール・事前条件!X$5,"-",TEXT(C$1,"00"),"-",TEXT(C17,"00"),"-",TEXT(E17,"00")),"")</f>
        <v/>
      </c>
      <c r="C17" s="44">
        <v>3</v>
      </c>
      <c r="D17" s="117"/>
      <c r="E17" s="44"/>
      <c r="F17" s="117"/>
      <c r="G17" s="376"/>
      <c r="H17" s="376"/>
      <c r="I17" s="117"/>
      <c r="J17" s="39"/>
      <c r="K17" s="119"/>
      <c r="L17" s="41"/>
      <c r="M17" s="119"/>
      <c r="N17" s="119"/>
      <c r="O17" s="119"/>
      <c r="P17" s="377"/>
      <c r="Q17" s="377"/>
      <c r="R17" s="375"/>
      <c r="S17" s="375"/>
      <c r="T17" s="377"/>
      <c r="U17" s="377"/>
      <c r="V17" s="377"/>
      <c r="W17" s="377"/>
      <c r="X17" s="377"/>
    </row>
    <row r="18" spans="2:24" x14ac:dyDescent="0.15">
      <c r="B18" s="115" t="str">
        <f>IF(E18&lt;&gt;"",CONCATENATE(ルール・事前条件!X$6,"-",ルール・事前条件!X$5,"-",TEXT(C$1,"00"),"-",TEXT(C18,"00"),"-",TEXT(E18,"00")),"")</f>
        <v/>
      </c>
      <c r="C18" s="46">
        <v>3</v>
      </c>
      <c r="D18" s="122"/>
      <c r="E18" s="46"/>
      <c r="F18" s="122"/>
      <c r="G18" s="361"/>
      <c r="H18" s="361"/>
      <c r="I18" s="118"/>
      <c r="J18" s="39"/>
      <c r="K18" s="119"/>
      <c r="L18" s="41"/>
      <c r="M18" s="119"/>
      <c r="N18" s="119"/>
      <c r="O18" s="119"/>
      <c r="P18" s="355"/>
      <c r="Q18" s="355"/>
      <c r="R18" s="359"/>
      <c r="S18" s="359"/>
      <c r="T18" s="355"/>
      <c r="U18" s="355"/>
      <c r="V18" s="355"/>
      <c r="W18" s="355"/>
      <c r="X18" s="355"/>
    </row>
  </sheetData>
  <mergeCells count="33">
    <mergeCell ref="Q13:Q15"/>
    <mergeCell ref="R13:R15"/>
    <mergeCell ref="S13:S15"/>
    <mergeCell ref="T13:T15"/>
    <mergeCell ref="S16:S18"/>
    <mergeCell ref="T16:T18"/>
    <mergeCell ref="G16:G18"/>
    <mergeCell ref="H16:H18"/>
    <mergeCell ref="P16:P18"/>
    <mergeCell ref="Q16:Q18"/>
    <mergeCell ref="R16:R18"/>
    <mergeCell ref="U13:U15"/>
    <mergeCell ref="X10:X12"/>
    <mergeCell ref="X13:X15"/>
    <mergeCell ref="X16:X18"/>
    <mergeCell ref="W10:W12"/>
    <mergeCell ref="V10:V12"/>
    <mergeCell ref="V13:V15"/>
    <mergeCell ref="W13:W15"/>
    <mergeCell ref="U16:U18"/>
    <mergeCell ref="V16:V18"/>
    <mergeCell ref="W16:W18"/>
    <mergeCell ref="G13:G15"/>
    <mergeCell ref="H13:H15"/>
    <mergeCell ref="P13:P15"/>
    <mergeCell ref="G10:G12"/>
    <mergeCell ref="H10:H12"/>
    <mergeCell ref="P10:P12"/>
    <mergeCell ref="Q10:Q12"/>
    <mergeCell ref="R10:R12"/>
    <mergeCell ref="S10:S12"/>
    <mergeCell ref="T10:T12"/>
    <mergeCell ref="U10:U12"/>
  </mergeCells>
  <phoneticPr fontId="2"/>
  <conditionalFormatting sqref="A4:Z10 A11:W18 Y11:Z18">
    <cfRule type="containsText" dxfId="8" priority="4" operator="containsText" text="要素化">
      <formula>NOT(ISERROR(SEARCH("要素化",A4)))</formula>
    </cfRule>
  </conditionalFormatting>
  <conditionalFormatting sqref="X13">
    <cfRule type="containsText" dxfId="7" priority="2" operator="containsText" text="要素化">
      <formula>NOT(ISERROR(SEARCH("要素化",X13)))</formula>
    </cfRule>
  </conditionalFormatting>
  <conditionalFormatting sqref="X16">
    <cfRule type="containsText" dxfId="6" priority="1" operator="containsText" text="要素化">
      <formula>NOT(ISERROR(SEARCH("要素化",X16)))</formula>
    </cfRule>
  </conditionalFormatting>
  <dataValidations count="1">
    <dataValidation type="list" allowBlank="1" showInputMessage="1" showErrorMessage="1" sqref="P13 P16 P4:P10">
      <formula1>結果</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X18"/>
  <sheetViews>
    <sheetView workbookViewId="0">
      <pane xSplit="6" ySplit="3" topLeftCell="P4" activePane="bottomRight" state="frozen"/>
      <selection pane="topRight" activeCell="G1" sqref="G1"/>
      <selection pane="bottomLeft" activeCell="A4" sqref="A4"/>
      <selection pane="bottomRight" activeCell="X1" sqref="X1:X2"/>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1.12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テスト観点一覧!A18</f>
        <v>9</v>
      </c>
      <c r="D1" s="33">
        <f>テスト観点一覧!B18</f>
        <v>0</v>
      </c>
      <c r="E1" s="34" t="str">
        <f>IF(テスト観点一覧!C18&lt;&gt;"",テスト観点一覧!C18,"")</f>
        <v/>
      </c>
      <c r="F1" s="49"/>
      <c r="G1" s="35"/>
      <c r="H1" s="69" t="s">
        <v>181</v>
      </c>
      <c r="J1" s="69" t="s">
        <v>182</v>
      </c>
      <c r="R1" s="69" t="s">
        <v>184</v>
      </c>
      <c r="S1" s="69" t="s">
        <v>185</v>
      </c>
    </row>
    <row r="2" spans="2:24" s="1" customFormat="1" x14ac:dyDescent="0.15">
      <c r="D2" s="35"/>
      <c r="E2" s="35"/>
      <c r="F2" s="35"/>
      <c r="G2" s="35"/>
      <c r="H2" s="80">
        <f>COUNTA(E4:E18)</f>
        <v>0</v>
      </c>
      <c r="J2" s="80">
        <f>COUNTA(J4:J18)</f>
        <v>0</v>
      </c>
      <c r="R2" s="80">
        <f>COUNTA(R4:R18)</f>
        <v>0</v>
      </c>
      <c r="S2" s="80">
        <f>COUNTA(S4:S18)</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36" t="str">
        <f>IF(E4&lt;&gt;"",CONCATENATE(ルール・事前条件!X$6,"-",ルール・事前条件!X$5,"-",TEXT(C$1,"00"),"-",TEXT(C4,"00"),"-",TEXT(E4,"00")),"")</f>
        <v/>
      </c>
      <c r="C4" s="81">
        <v>1</v>
      </c>
      <c r="D4" s="84"/>
      <c r="E4" s="39"/>
      <c r="F4" s="90"/>
      <c r="G4" s="90"/>
      <c r="H4" s="90"/>
      <c r="I4" s="90"/>
      <c r="J4" s="39"/>
      <c r="K4" s="90"/>
      <c r="L4" s="41"/>
      <c r="M4" s="90"/>
      <c r="N4" s="90"/>
      <c r="O4" s="90"/>
      <c r="P4" s="41"/>
      <c r="Q4" s="41"/>
      <c r="R4" s="42"/>
      <c r="S4" s="42"/>
      <c r="T4" s="41"/>
      <c r="U4" s="41"/>
      <c r="V4" s="41"/>
      <c r="W4" s="90"/>
      <c r="X4" s="41"/>
    </row>
    <row r="5" spans="2:24" x14ac:dyDescent="0.15">
      <c r="B5" s="36" t="str">
        <f>IF(E5&lt;&gt;"",CONCATENATE(ルール・事前条件!X$6,"-",ルール・事前条件!X$5,"-",TEXT(C$1,"00"),"-",TEXT(C5,"00"),"-",TEXT(E5,"00")),"")</f>
        <v/>
      </c>
      <c r="C5" s="44">
        <v>1</v>
      </c>
      <c r="D5" s="85"/>
      <c r="E5" s="39"/>
      <c r="F5" s="90"/>
      <c r="G5" s="90"/>
      <c r="H5" s="90"/>
      <c r="I5" s="90"/>
      <c r="J5" s="39"/>
      <c r="K5" s="90"/>
      <c r="L5" s="41"/>
      <c r="M5" s="90"/>
      <c r="N5" s="90"/>
      <c r="O5" s="90"/>
      <c r="P5" s="41"/>
      <c r="Q5" s="41"/>
      <c r="R5" s="42"/>
      <c r="S5" s="42"/>
      <c r="T5" s="41"/>
      <c r="U5" s="41"/>
      <c r="V5" s="41"/>
      <c r="W5" s="90"/>
      <c r="X5" s="41"/>
    </row>
    <row r="6" spans="2:24" x14ac:dyDescent="0.15">
      <c r="B6" s="36" t="str">
        <f>IF(E6&lt;&gt;"",CONCATENATE(ルール・事前条件!X$6,"-",ルール・事前条件!X$5,"-",TEXT(C$1,"00"),"-",TEXT(C6,"00"),"-",TEXT(E6,"00")),"")</f>
        <v/>
      </c>
      <c r="C6" s="44">
        <v>1</v>
      </c>
      <c r="D6" s="85"/>
      <c r="E6" s="39"/>
      <c r="F6" s="90"/>
      <c r="G6" s="90"/>
      <c r="H6" s="90"/>
      <c r="I6" s="90"/>
      <c r="J6" s="39"/>
      <c r="K6" s="90"/>
      <c r="L6" s="41"/>
      <c r="M6" s="90"/>
      <c r="N6" s="90"/>
      <c r="O6" s="90"/>
      <c r="P6" s="41"/>
      <c r="Q6" s="41"/>
      <c r="R6" s="42"/>
      <c r="S6" s="42"/>
      <c r="T6" s="41"/>
      <c r="U6" s="41"/>
      <c r="V6" s="41"/>
      <c r="W6" s="90"/>
      <c r="X6" s="41"/>
    </row>
    <row r="7" spans="2:24" x14ac:dyDescent="0.15">
      <c r="B7" s="36" t="str">
        <f>IF(E7&lt;&gt;"",CONCATENATE(ルール・事前条件!X$6,"-",ルール・事前条件!X$5,"-",TEXT(C$1,"00"),"-",TEXT(C7,"00"),"-",TEXT(E7,"00")),"")</f>
        <v/>
      </c>
      <c r="C7" s="60">
        <v>2</v>
      </c>
      <c r="D7" s="84"/>
      <c r="E7" s="48"/>
      <c r="F7" s="84"/>
      <c r="G7" s="84"/>
      <c r="H7" s="90"/>
      <c r="I7" s="90"/>
      <c r="J7" s="39"/>
      <c r="K7" s="90"/>
      <c r="L7" s="41"/>
      <c r="M7" s="90"/>
      <c r="N7" s="90"/>
      <c r="O7" s="90"/>
      <c r="P7" s="41"/>
      <c r="Q7" s="41"/>
      <c r="R7" s="42"/>
      <c r="S7" s="42"/>
      <c r="T7" s="41"/>
      <c r="U7" s="41"/>
      <c r="V7" s="41"/>
      <c r="W7" s="90"/>
      <c r="X7" s="41"/>
    </row>
    <row r="8" spans="2:24" x14ac:dyDescent="0.15">
      <c r="B8" s="36" t="str">
        <f>IF(E8&lt;&gt;"",CONCATENATE(ルール・事前条件!X$6,"-",ルール・事前条件!X$5,"-",TEXT(C$1,"00"),"-",TEXT(C8,"00"),"-",TEXT(E8,"00")),"")</f>
        <v/>
      </c>
      <c r="C8" s="44"/>
      <c r="D8" s="103"/>
      <c r="E8" s="48"/>
      <c r="F8" s="102"/>
      <c r="G8" s="102"/>
      <c r="H8" s="104"/>
      <c r="I8" s="104"/>
      <c r="J8" s="39"/>
      <c r="K8" s="104"/>
      <c r="L8" s="41"/>
      <c r="M8" s="104"/>
      <c r="N8" s="104"/>
      <c r="O8" s="104"/>
      <c r="P8" s="41"/>
      <c r="Q8" s="41"/>
      <c r="R8" s="42"/>
      <c r="S8" s="42"/>
      <c r="T8" s="41"/>
      <c r="U8" s="41"/>
      <c r="V8" s="41"/>
      <c r="W8" s="104"/>
      <c r="X8" s="41"/>
    </row>
    <row r="9" spans="2:24" x14ac:dyDescent="0.15">
      <c r="B9" s="36" t="str">
        <f>IF(E9&lt;&gt;"",CONCATENATE(ルール・事前条件!X$6,"-",ルール・事前条件!X$5,"-",TEXT(C$1,"00"),"-",TEXT(C9,"00"),"-",TEXT(E9,"00")),"")</f>
        <v/>
      </c>
      <c r="C9" s="44"/>
      <c r="D9" s="103"/>
      <c r="E9" s="48"/>
      <c r="F9" s="102"/>
      <c r="G9" s="102"/>
      <c r="H9" s="104"/>
      <c r="I9" s="104"/>
      <c r="J9" s="39"/>
      <c r="K9" s="104"/>
      <c r="L9" s="41"/>
      <c r="M9" s="104"/>
      <c r="N9" s="104"/>
      <c r="O9" s="104"/>
      <c r="P9" s="41"/>
      <c r="Q9" s="41"/>
      <c r="R9" s="42"/>
      <c r="S9" s="42"/>
      <c r="T9" s="41"/>
      <c r="U9" s="41"/>
      <c r="V9" s="41"/>
      <c r="W9" s="104"/>
      <c r="X9" s="41"/>
    </row>
    <row r="10" spans="2:24" x14ac:dyDescent="0.15">
      <c r="B10" s="81" t="str">
        <f>IF(E10&lt;&gt;"",CONCATENATE(ルール・事前条件!X$6,"-",ルール・事前条件!X$5,"-",TEXT(C$1,"00"),"-",TEXT(C10,"00"),"-",TEXT(E10,"00")),"")</f>
        <v/>
      </c>
      <c r="C10" s="81">
        <v>3</v>
      </c>
      <c r="D10" s="84"/>
      <c r="E10" s="48"/>
      <c r="F10" s="84"/>
      <c r="G10" s="360"/>
      <c r="H10" s="360"/>
      <c r="I10" s="84"/>
      <c r="J10" s="39"/>
      <c r="K10" s="90"/>
      <c r="L10" s="41"/>
      <c r="M10" s="90"/>
      <c r="N10" s="90"/>
      <c r="O10" s="90"/>
      <c r="P10" s="354"/>
      <c r="Q10" s="354"/>
      <c r="R10" s="358"/>
      <c r="S10" s="358"/>
      <c r="T10" s="354"/>
      <c r="U10" s="354"/>
      <c r="V10" s="354"/>
      <c r="W10" s="354"/>
      <c r="X10" s="354"/>
    </row>
    <row r="11" spans="2:24" x14ac:dyDescent="0.15">
      <c r="B11" s="82" t="str">
        <f>IF(E11&lt;&gt;"",CONCATENATE(ルール・事前条件!X$6,"-",ルール・事前条件!X$5,"-",TEXT(C$1,"00"),"-",TEXT(C11,"00"),"-",TEXT(E11,"00")),"")</f>
        <v/>
      </c>
      <c r="C11" s="44">
        <v>3</v>
      </c>
      <c r="D11" s="85"/>
      <c r="E11" s="44"/>
      <c r="F11" s="85"/>
      <c r="G11" s="376"/>
      <c r="H11" s="376"/>
      <c r="I11" s="85"/>
      <c r="J11" s="39"/>
      <c r="K11" s="90"/>
      <c r="L11" s="41"/>
      <c r="M11" s="90"/>
      <c r="N11" s="90"/>
      <c r="O11" s="90"/>
      <c r="P11" s="377"/>
      <c r="Q11" s="377"/>
      <c r="R11" s="375"/>
      <c r="S11" s="375"/>
      <c r="T11" s="377"/>
      <c r="U11" s="377"/>
      <c r="V11" s="377"/>
      <c r="W11" s="377"/>
      <c r="X11" s="377"/>
    </row>
    <row r="12" spans="2:24" x14ac:dyDescent="0.15">
      <c r="B12" s="83" t="str">
        <f>IF(E12&lt;&gt;"",CONCATENATE(ルール・事前条件!X$6,"-",ルール・事前条件!X$5,"-",TEXT(C$1,"00"),"-",TEXT(C12,"00"),"-",TEXT(E12,"00")),"")</f>
        <v/>
      </c>
      <c r="C12" s="44">
        <v>3</v>
      </c>
      <c r="D12" s="85"/>
      <c r="E12" s="44"/>
      <c r="F12" s="85"/>
      <c r="G12" s="361"/>
      <c r="H12" s="361"/>
      <c r="I12" s="86"/>
      <c r="J12" s="39"/>
      <c r="K12" s="90"/>
      <c r="L12" s="41"/>
      <c r="M12" s="90"/>
      <c r="N12" s="90"/>
      <c r="O12" s="90"/>
      <c r="P12" s="355"/>
      <c r="Q12" s="355"/>
      <c r="R12" s="359"/>
      <c r="S12" s="359"/>
      <c r="T12" s="355"/>
      <c r="U12" s="355"/>
      <c r="V12" s="355"/>
      <c r="W12" s="355"/>
      <c r="X12" s="355"/>
    </row>
    <row r="13" spans="2:24" x14ac:dyDescent="0.15">
      <c r="B13" s="81" t="str">
        <f>IF(E13&lt;&gt;"",CONCATENATE(ルール・事前条件!X$6,"-",ルール・事前条件!X$5,"-",TEXT(C$1,"00"),"-",TEXT(C13,"00"),"-",TEXT(E13,"00")),"")</f>
        <v/>
      </c>
      <c r="C13" s="44">
        <v>3</v>
      </c>
      <c r="D13" s="85"/>
      <c r="E13" s="48"/>
      <c r="F13" s="84"/>
      <c r="G13" s="360"/>
      <c r="H13" s="360"/>
      <c r="I13" s="84"/>
      <c r="J13" s="39"/>
      <c r="K13" s="90"/>
      <c r="L13" s="41"/>
      <c r="M13" s="90"/>
      <c r="N13" s="90"/>
      <c r="O13" s="90"/>
      <c r="P13" s="354"/>
      <c r="Q13" s="354"/>
      <c r="R13" s="358"/>
      <c r="S13" s="358"/>
      <c r="T13" s="354"/>
      <c r="U13" s="354"/>
      <c r="V13" s="354"/>
      <c r="W13" s="354"/>
      <c r="X13" s="354"/>
    </row>
    <row r="14" spans="2:24" x14ac:dyDescent="0.15">
      <c r="B14" s="82" t="str">
        <f>IF(E14&lt;&gt;"",CONCATENATE(ルール・事前条件!X$6,"-",ルール・事前条件!X$5,"-",TEXT(C$1,"00"),"-",TEXT(C14,"00"),"-",TEXT(E14,"00")),"")</f>
        <v/>
      </c>
      <c r="C14" s="44">
        <v>3</v>
      </c>
      <c r="D14" s="85"/>
      <c r="E14" s="44"/>
      <c r="F14" s="85"/>
      <c r="G14" s="376"/>
      <c r="H14" s="376"/>
      <c r="I14" s="85"/>
      <c r="J14" s="39"/>
      <c r="K14" s="90"/>
      <c r="L14" s="41"/>
      <c r="M14" s="90"/>
      <c r="N14" s="90"/>
      <c r="O14" s="90"/>
      <c r="P14" s="377"/>
      <c r="Q14" s="377"/>
      <c r="R14" s="375"/>
      <c r="S14" s="375"/>
      <c r="T14" s="377"/>
      <c r="U14" s="377"/>
      <c r="V14" s="377"/>
      <c r="W14" s="377"/>
      <c r="X14" s="377"/>
    </row>
    <row r="15" spans="2:24" x14ac:dyDescent="0.15">
      <c r="B15" s="83" t="str">
        <f>IF(E15&lt;&gt;"",CONCATENATE(ルール・事前条件!X$6,"-",ルール・事前条件!X$5,"-",TEXT(C$1,"00"),"-",TEXT(C15,"00"),"-",TEXT(E15,"00")),"")</f>
        <v/>
      </c>
      <c r="C15" s="44">
        <v>3</v>
      </c>
      <c r="D15" s="85"/>
      <c r="E15" s="44"/>
      <c r="F15" s="85"/>
      <c r="G15" s="361"/>
      <c r="H15" s="361"/>
      <c r="I15" s="86"/>
      <c r="J15" s="39"/>
      <c r="K15" s="90"/>
      <c r="L15" s="41"/>
      <c r="M15" s="90"/>
      <c r="N15" s="90"/>
      <c r="O15" s="90"/>
      <c r="P15" s="355"/>
      <c r="Q15" s="355"/>
      <c r="R15" s="359"/>
      <c r="S15" s="359"/>
      <c r="T15" s="355"/>
      <c r="U15" s="355"/>
      <c r="V15" s="355"/>
      <c r="W15" s="355"/>
      <c r="X15" s="355"/>
    </row>
    <row r="16" spans="2:24" x14ac:dyDescent="0.15">
      <c r="B16" s="81" t="str">
        <f>IF(E16&lt;&gt;"",CONCATENATE(ルール・事前条件!X$6,"-",ルール・事前条件!X$5,"-",TEXT(C$1,"00"),"-",TEXT(C16,"00"),"-",TEXT(E16,"00")),"")</f>
        <v/>
      </c>
      <c r="C16" s="44">
        <v>3</v>
      </c>
      <c r="D16" s="85"/>
      <c r="E16" s="48"/>
      <c r="F16" s="84"/>
      <c r="G16" s="360"/>
      <c r="H16" s="360"/>
      <c r="I16" s="84"/>
      <c r="J16" s="39"/>
      <c r="K16" s="90"/>
      <c r="L16" s="41"/>
      <c r="M16" s="90"/>
      <c r="N16" s="90"/>
      <c r="O16" s="90"/>
      <c r="P16" s="354"/>
      <c r="Q16" s="354"/>
      <c r="R16" s="358"/>
      <c r="S16" s="358"/>
      <c r="T16" s="354"/>
      <c r="U16" s="354"/>
      <c r="V16" s="354"/>
      <c r="W16" s="354"/>
      <c r="X16" s="354"/>
    </row>
    <row r="17" spans="2:24" x14ac:dyDescent="0.15">
      <c r="B17" s="82" t="str">
        <f>IF(E17&lt;&gt;"",CONCATENATE(ルール・事前条件!X$6,"-",ルール・事前条件!X$5,"-",TEXT(C$1,"00"),"-",TEXT(C17,"00"),"-",TEXT(E17,"00")),"")</f>
        <v/>
      </c>
      <c r="C17" s="44">
        <v>3</v>
      </c>
      <c r="D17" s="85"/>
      <c r="E17" s="44"/>
      <c r="F17" s="85"/>
      <c r="G17" s="376"/>
      <c r="H17" s="376"/>
      <c r="I17" s="85"/>
      <c r="J17" s="39"/>
      <c r="K17" s="90"/>
      <c r="L17" s="41"/>
      <c r="M17" s="90"/>
      <c r="N17" s="90"/>
      <c r="O17" s="90"/>
      <c r="P17" s="377"/>
      <c r="Q17" s="377"/>
      <c r="R17" s="375"/>
      <c r="S17" s="375"/>
      <c r="T17" s="377"/>
      <c r="U17" s="377"/>
      <c r="V17" s="377"/>
      <c r="W17" s="377"/>
      <c r="X17" s="377"/>
    </row>
    <row r="18" spans="2:24" x14ac:dyDescent="0.15">
      <c r="B18" s="83" t="str">
        <f>IF(E18&lt;&gt;"",CONCATENATE(ルール・事前条件!X$6,"-",ルール・事前条件!X$5,"-",TEXT(C$1,"00"),"-",TEXT(C18,"00"),"-",TEXT(E18,"00")),"")</f>
        <v/>
      </c>
      <c r="C18" s="46">
        <v>3</v>
      </c>
      <c r="D18" s="122"/>
      <c r="E18" s="46"/>
      <c r="F18" s="122"/>
      <c r="G18" s="361"/>
      <c r="H18" s="361"/>
      <c r="I18" s="86"/>
      <c r="J18" s="39"/>
      <c r="K18" s="90"/>
      <c r="L18" s="41"/>
      <c r="M18" s="90"/>
      <c r="N18" s="90"/>
      <c r="O18" s="90"/>
      <c r="P18" s="355"/>
      <c r="Q18" s="355"/>
      <c r="R18" s="359"/>
      <c r="S18" s="359"/>
      <c r="T18" s="355"/>
      <c r="U18" s="355"/>
      <c r="V18" s="355"/>
      <c r="W18" s="355"/>
      <c r="X18" s="355"/>
    </row>
  </sheetData>
  <mergeCells count="33">
    <mergeCell ref="S10:S12"/>
    <mergeCell ref="T10:T12"/>
    <mergeCell ref="G10:G12"/>
    <mergeCell ref="H10:H12"/>
    <mergeCell ref="P10:P12"/>
    <mergeCell ref="Q10:Q12"/>
    <mergeCell ref="R10:R12"/>
    <mergeCell ref="G13:G15"/>
    <mergeCell ref="H13:H15"/>
    <mergeCell ref="P13:P15"/>
    <mergeCell ref="Q13:Q15"/>
    <mergeCell ref="R13:R15"/>
    <mergeCell ref="G16:G18"/>
    <mergeCell ref="H16:H18"/>
    <mergeCell ref="P16:P18"/>
    <mergeCell ref="Q16:Q18"/>
    <mergeCell ref="R16:R18"/>
    <mergeCell ref="X10:X12"/>
    <mergeCell ref="X13:X15"/>
    <mergeCell ref="X16:X18"/>
    <mergeCell ref="S16:S18"/>
    <mergeCell ref="T16:T18"/>
    <mergeCell ref="U16:U18"/>
    <mergeCell ref="V16:V18"/>
    <mergeCell ref="W16:W18"/>
    <mergeCell ref="S13:S15"/>
    <mergeCell ref="T13:T15"/>
    <mergeCell ref="U13:U15"/>
    <mergeCell ref="V13:V15"/>
    <mergeCell ref="W13:W15"/>
    <mergeCell ref="U10:U12"/>
    <mergeCell ref="V10:V12"/>
    <mergeCell ref="W10:W12"/>
  </mergeCells>
  <phoneticPr fontId="2"/>
  <conditionalFormatting sqref="X4:X10">
    <cfRule type="containsText" dxfId="5" priority="3" operator="containsText" text="要素化">
      <formula>NOT(ISERROR(SEARCH("要素化",X4)))</formula>
    </cfRule>
  </conditionalFormatting>
  <conditionalFormatting sqref="X13">
    <cfRule type="containsText" dxfId="4" priority="2" operator="containsText" text="要素化">
      <formula>NOT(ISERROR(SEARCH("要素化",X13)))</formula>
    </cfRule>
  </conditionalFormatting>
  <conditionalFormatting sqref="X16">
    <cfRule type="containsText" dxfId="3" priority="1" operator="containsText" text="要素化">
      <formula>NOT(ISERROR(SEARCH("要素化",X16)))</formula>
    </cfRule>
  </conditionalFormatting>
  <dataValidations count="1">
    <dataValidation type="list" allowBlank="1" showInputMessage="1" showErrorMessage="1" sqref="P13 P16 P4:P10">
      <formula1>結果</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X55"/>
  <sheetViews>
    <sheetView workbookViewId="0">
      <pane xSplit="6" ySplit="3" topLeftCell="P4" activePane="bottomRight" state="frozen"/>
      <selection pane="topRight" activeCell="G1" sqref="G1"/>
      <selection pane="bottomLeft" activeCell="A4" sqref="A4"/>
      <selection pane="bottomRight"/>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35"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テスト観点一覧!A19</f>
        <v>10</v>
      </c>
      <c r="D1" s="33">
        <f>テスト観点一覧!B19</f>
        <v>0</v>
      </c>
      <c r="E1" s="34" t="str">
        <f>IF(テスト観点一覧!C19&lt;&gt;"",テスト観点一覧!C19,"")</f>
        <v/>
      </c>
      <c r="F1" s="67"/>
      <c r="G1" s="68"/>
      <c r="H1" s="69" t="s">
        <v>181</v>
      </c>
      <c r="J1" s="69" t="s">
        <v>182</v>
      </c>
      <c r="R1" s="69" t="s">
        <v>184</v>
      </c>
      <c r="S1" s="69" t="s">
        <v>185</v>
      </c>
    </row>
    <row r="2" spans="2:24" s="1" customFormat="1" x14ac:dyDescent="0.15">
      <c r="D2" s="35"/>
      <c r="E2" s="35"/>
      <c r="F2" s="35"/>
      <c r="G2" s="35"/>
      <c r="H2" s="69">
        <f>COUNTA(E4:E18)</f>
        <v>0</v>
      </c>
      <c r="J2" s="69">
        <f>COUNTA(J4:J18)</f>
        <v>0</v>
      </c>
      <c r="R2" s="69">
        <f>COUNTA(R4:R18)</f>
        <v>0</v>
      </c>
      <c r="S2" s="69">
        <f>COUNTA(S4:S18)</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36" t="str">
        <f>IF(E4&lt;&gt;"",CONCATENATE(ルール・事前条件!X$6,"-",ルール・事前条件!X$5,"-",TEXT(C$1,"00"),"-",TEXT(C4,"00"),"-",TEXT(E4,"00")),"")</f>
        <v/>
      </c>
      <c r="C4" s="37">
        <v>1</v>
      </c>
      <c r="D4" s="38"/>
      <c r="E4" s="39"/>
      <c r="F4" s="40"/>
      <c r="G4" s="40"/>
      <c r="H4" s="40"/>
      <c r="I4" s="40"/>
      <c r="J4" s="39"/>
      <c r="K4" s="40"/>
      <c r="L4" s="41"/>
      <c r="M4" s="40"/>
      <c r="N4" s="40"/>
      <c r="O4" s="40"/>
      <c r="P4" s="41"/>
      <c r="Q4" s="41"/>
      <c r="R4" s="42"/>
      <c r="S4" s="42"/>
      <c r="T4" s="41"/>
      <c r="U4" s="41"/>
      <c r="V4" s="41"/>
      <c r="W4" s="40"/>
      <c r="X4" s="41"/>
    </row>
    <row r="5" spans="2:24" x14ac:dyDescent="0.15">
      <c r="B5" s="36" t="str">
        <f>IF(E5&lt;&gt;"",CONCATENATE(ルール・事前条件!X$6,"-",ルール・事前条件!X$5,"-",TEXT(C$1,"00"),"-",TEXT(C5,"00"),"-",TEXT(E5,"00")),"")</f>
        <v/>
      </c>
      <c r="C5" s="44">
        <v>1</v>
      </c>
      <c r="D5" s="45"/>
      <c r="E5" s="39"/>
      <c r="F5" s="40"/>
      <c r="G5" s="40"/>
      <c r="H5" s="40"/>
      <c r="I5" s="40"/>
      <c r="J5" s="39"/>
      <c r="K5" s="40"/>
      <c r="L5" s="41"/>
      <c r="M5" s="40"/>
      <c r="N5" s="40"/>
      <c r="O5" s="40"/>
      <c r="P5" s="41"/>
      <c r="Q5" s="41"/>
      <c r="R5" s="42"/>
      <c r="S5" s="42"/>
      <c r="T5" s="41"/>
      <c r="U5" s="41"/>
      <c r="V5" s="41"/>
      <c r="W5" s="40"/>
      <c r="X5" s="41"/>
    </row>
    <row r="6" spans="2:24" x14ac:dyDescent="0.15">
      <c r="B6" s="36" t="str">
        <f>IF(E6&lt;&gt;"",CONCATENATE(ルール・事前条件!X$6,"-",ルール・事前条件!X$5,"-",TEXT(C$1,"00"),"-",TEXT(C6,"00"),"-",TEXT(E6,"00")),"")</f>
        <v/>
      </c>
      <c r="C6" s="46">
        <v>1</v>
      </c>
      <c r="D6" s="122"/>
      <c r="E6" s="39"/>
      <c r="F6" s="40"/>
      <c r="G6" s="40"/>
      <c r="H6" s="40"/>
      <c r="I6" s="40"/>
      <c r="J6" s="39"/>
      <c r="K6" s="40"/>
      <c r="L6" s="41"/>
      <c r="M6" s="40"/>
      <c r="N6" s="40"/>
      <c r="O6" s="40"/>
      <c r="P6" s="41"/>
      <c r="Q6" s="41"/>
      <c r="R6" s="42"/>
      <c r="S6" s="42"/>
      <c r="T6" s="41"/>
      <c r="U6" s="41"/>
      <c r="V6" s="41"/>
      <c r="W6" s="40"/>
      <c r="X6" s="41"/>
    </row>
    <row r="7" spans="2:24" x14ac:dyDescent="0.15">
      <c r="B7" s="36" t="str">
        <f>IF(E7&lt;&gt;"",CONCATENATE(ルール・事前条件!X$6,"-",ルール・事前条件!X$5,"-",TEXT(C$1,"00"),"-",TEXT(C7,"00"),"-",TEXT(E7,"00")),"")</f>
        <v/>
      </c>
      <c r="C7" s="60">
        <v>2</v>
      </c>
      <c r="D7" s="121"/>
      <c r="E7" s="48"/>
      <c r="F7" s="38"/>
      <c r="G7" s="38"/>
      <c r="H7" s="40"/>
      <c r="I7" s="40"/>
      <c r="J7" s="39"/>
      <c r="K7" s="40"/>
      <c r="L7" s="41"/>
      <c r="M7" s="40"/>
      <c r="N7" s="40"/>
      <c r="O7" s="40"/>
      <c r="P7" s="41"/>
      <c r="Q7" s="41"/>
      <c r="R7" s="42"/>
      <c r="S7" s="42"/>
      <c r="T7" s="41"/>
      <c r="U7" s="41"/>
      <c r="V7" s="41"/>
      <c r="W7" s="40"/>
      <c r="X7" s="41"/>
    </row>
    <row r="8" spans="2:24" x14ac:dyDescent="0.15">
      <c r="B8" s="36" t="str">
        <f>IF(E8&lt;&gt;"",CONCATENATE(ルール・事前条件!X$6,"-",ルール・事前条件!X$5,"-",TEXT(C$1,"00"),"-",TEXT(C8,"00"),"-",TEXT(E8,"00")),"")</f>
        <v/>
      </c>
      <c r="C8" s="44"/>
      <c r="D8" s="45"/>
      <c r="E8" s="48"/>
      <c r="F8" s="38"/>
      <c r="G8" s="38"/>
      <c r="H8" s="40"/>
      <c r="I8" s="40"/>
      <c r="J8" s="39"/>
      <c r="K8" s="40"/>
      <c r="L8" s="41"/>
      <c r="M8" s="40"/>
      <c r="N8" s="40"/>
      <c r="O8" s="40"/>
      <c r="P8" s="41"/>
      <c r="Q8" s="41"/>
      <c r="R8" s="42"/>
      <c r="S8" s="42"/>
      <c r="T8" s="41"/>
      <c r="U8" s="41"/>
      <c r="V8" s="41"/>
      <c r="W8" s="40"/>
      <c r="X8" s="41"/>
    </row>
    <row r="9" spans="2:24" x14ac:dyDescent="0.15">
      <c r="B9" s="36" t="str">
        <f>IF(E9&lt;&gt;"",CONCATENATE(ルール・事前条件!X$6,"-",ルール・事前条件!X$5,"-",TEXT(C$1,"00"),"-",TEXT(C9,"00"),"-",TEXT(E9,"00")),"")</f>
        <v/>
      </c>
      <c r="C9" s="44"/>
      <c r="D9" s="45"/>
      <c r="E9" s="48"/>
      <c r="F9" s="38"/>
      <c r="G9" s="38"/>
      <c r="H9" s="40"/>
      <c r="I9" s="40"/>
      <c r="J9" s="39"/>
      <c r="K9" s="40"/>
      <c r="L9" s="41"/>
      <c r="M9" s="40"/>
      <c r="N9" s="40"/>
      <c r="O9" s="40"/>
      <c r="P9" s="41"/>
      <c r="Q9" s="41"/>
      <c r="R9" s="42"/>
      <c r="S9" s="42"/>
      <c r="T9" s="41"/>
      <c r="U9" s="41"/>
      <c r="V9" s="41"/>
      <c r="W9" s="40"/>
      <c r="X9" s="41"/>
    </row>
    <row r="10" spans="2:24" x14ac:dyDescent="0.15">
      <c r="B10" s="70" t="str">
        <f>IF(E10&lt;&gt;"",CONCATENATE(ルール・事前条件!X$6,"-",ルール・事前条件!X$5,"-",TEXT(C$1,"00"),"-",TEXT(C10,"00"),"-",TEXT(E10,"00")),"")</f>
        <v/>
      </c>
      <c r="C10" s="37">
        <v>3</v>
      </c>
      <c r="D10" s="38"/>
      <c r="E10" s="48"/>
      <c r="F10" s="38"/>
      <c r="G10" s="360"/>
      <c r="H10" s="360"/>
      <c r="I10" s="76"/>
      <c r="J10" s="39"/>
      <c r="K10" s="40"/>
      <c r="L10" s="41"/>
      <c r="M10" s="40"/>
      <c r="N10" s="40"/>
      <c r="O10" s="40"/>
      <c r="P10" s="354"/>
      <c r="Q10" s="354"/>
      <c r="R10" s="358"/>
      <c r="S10" s="358"/>
      <c r="T10" s="354"/>
      <c r="U10" s="354"/>
      <c r="V10" s="354"/>
      <c r="W10" s="354"/>
      <c r="X10" s="354"/>
    </row>
    <row r="11" spans="2:24" x14ac:dyDescent="0.15">
      <c r="B11" s="71" t="str">
        <f>IF(E11&lt;&gt;"",CONCATENATE(ルール・事前条件!X$6,"-",ルール・事前条件!X$5,"-",TEXT(C$1,"00"),"-",TEXT(C11,"00"),"-",TEXT(E11,"00")),"")</f>
        <v/>
      </c>
      <c r="C11" s="44">
        <v>3</v>
      </c>
      <c r="D11" s="45"/>
      <c r="E11" s="44"/>
      <c r="F11" s="45"/>
      <c r="G11" s="376"/>
      <c r="H11" s="376"/>
      <c r="I11" s="77"/>
      <c r="J11" s="39"/>
      <c r="K11" s="40"/>
      <c r="L11" s="41"/>
      <c r="M11" s="40"/>
      <c r="N11" s="40"/>
      <c r="O11" s="40"/>
      <c r="P11" s="377"/>
      <c r="Q11" s="377"/>
      <c r="R11" s="375"/>
      <c r="S11" s="375"/>
      <c r="T11" s="377"/>
      <c r="U11" s="377"/>
      <c r="V11" s="377"/>
      <c r="W11" s="377"/>
      <c r="X11" s="377"/>
    </row>
    <row r="12" spans="2:24" x14ac:dyDescent="0.15">
      <c r="B12" s="72" t="str">
        <f>IF(E12&lt;&gt;"",CONCATENATE(ルール・事前条件!X$6,"-",ルール・事前条件!X$5,"-",TEXT(C$1,"00"),"-",TEXT(C12,"00"),"-",TEXT(E12,"00")),"")</f>
        <v/>
      </c>
      <c r="C12" s="44">
        <v>3</v>
      </c>
      <c r="D12" s="45"/>
      <c r="E12" s="44"/>
      <c r="F12" s="45"/>
      <c r="G12" s="361"/>
      <c r="H12" s="361"/>
      <c r="I12" s="78"/>
      <c r="J12" s="39"/>
      <c r="K12" s="40"/>
      <c r="L12" s="41"/>
      <c r="M12" s="40"/>
      <c r="N12" s="40"/>
      <c r="O12" s="40"/>
      <c r="P12" s="355"/>
      <c r="Q12" s="355"/>
      <c r="R12" s="359"/>
      <c r="S12" s="359"/>
      <c r="T12" s="355"/>
      <c r="U12" s="355"/>
      <c r="V12" s="355"/>
      <c r="W12" s="355"/>
      <c r="X12" s="355"/>
    </row>
    <row r="13" spans="2:24" x14ac:dyDescent="0.15">
      <c r="B13" s="70" t="str">
        <f>IF(E13&lt;&gt;"",CONCATENATE(ルール・事前条件!X$6,"-",ルール・事前条件!X$5,"-",TEXT(C$1,"00"),"-",TEXT(C13,"00"),"-",TEXT(E13,"00")),"")</f>
        <v/>
      </c>
      <c r="C13" s="44">
        <v>3</v>
      </c>
      <c r="D13" s="45"/>
      <c r="E13" s="48"/>
      <c r="F13" s="38"/>
      <c r="G13" s="360"/>
      <c r="H13" s="360"/>
      <c r="I13" s="76"/>
      <c r="J13" s="39"/>
      <c r="K13" s="40"/>
      <c r="L13" s="41"/>
      <c r="M13" s="40"/>
      <c r="N13" s="40"/>
      <c r="O13" s="40"/>
      <c r="P13" s="354"/>
      <c r="Q13" s="354"/>
      <c r="R13" s="358"/>
      <c r="S13" s="358"/>
      <c r="T13" s="354"/>
      <c r="U13" s="354"/>
      <c r="V13" s="354"/>
      <c r="W13" s="354"/>
      <c r="X13" s="354"/>
    </row>
    <row r="14" spans="2:24" x14ac:dyDescent="0.15">
      <c r="B14" s="71" t="str">
        <f>IF(E14&lt;&gt;"",CONCATENATE(ルール・事前条件!X$6,"-",ルール・事前条件!X$5,"-",TEXT(C$1,"00"),"-",TEXT(C14,"00"),"-",TEXT(E14,"00")),"")</f>
        <v/>
      </c>
      <c r="C14" s="44">
        <v>3</v>
      </c>
      <c r="D14" s="45"/>
      <c r="E14" s="44"/>
      <c r="F14" s="45"/>
      <c r="G14" s="376"/>
      <c r="H14" s="376"/>
      <c r="I14" s="77"/>
      <c r="J14" s="39"/>
      <c r="K14" s="40"/>
      <c r="L14" s="41"/>
      <c r="M14" s="40"/>
      <c r="N14" s="40"/>
      <c r="O14" s="40"/>
      <c r="P14" s="377"/>
      <c r="Q14" s="377"/>
      <c r="R14" s="375"/>
      <c r="S14" s="375"/>
      <c r="T14" s="377"/>
      <c r="U14" s="377"/>
      <c r="V14" s="377"/>
      <c r="W14" s="377"/>
      <c r="X14" s="377"/>
    </row>
    <row r="15" spans="2:24" x14ac:dyDescent="0.15">
      <c r="B15" s="72" t="str">
        <f>IF(E15&lt;&gt;"",CONCATENATE(ルール・事前条件!X$6,"-",ルール・事前条件!X$5,"-",TEXT(C$1,"00"),"-",TEXT(C15,"00"),"-",TEXT(E15,"00")),"")</f>
        <v/>
      </c>
      <c r="C15" s="44">
        <v>3</v>
      </c>
      <c r="D15" s="45"/>
      <c r="E15" s="44"/>
      <c r="F15" s="45"/>
      <c r="G15" s="361"/>
      <c r="H15" s="361"/>
      <c r="I15" s="78"/>
      <c r="J15" s="39"/>
      <c r="K15" s="40"/>
      <c r="L15" s="41"/>
      <c r="M15" s="40"/>
      <c r="N15" s="40"/>
      <c r="O15" s="40"/>
      <c r="P15" s="355"/>
      <c r="Q15" s="355"/>
      <c r="R15" s="359"/>
      <c r="S15" s="359"/>
      <c r="T15" s="355"/>
      <c r="U15" s="355"/>
      <c r="V15" s="355"/>
      <c r="W15" s="355"/>
      <c r="X15" s="355"/>
    </row>
    <row r="16" spans="2:24" x14ac:dyDescent="0.15">
      <c r="B16" s="70" t="str">
        <f>IF(E16&lt;&gt;"",CONCATENATE(ルール・事前条件!X$6,"-",ルール・事前条件!X$5,"-",TEXT(C$1,"00"),"-",TEXT(C16,"00"),"-",TEXT(E16,"00")),"")</f>
        <v/>
      </c>
      <c r="C16" s="44">
        <v>3</v>
      </c>
      <c r="D16" s="45"/>
      <c r="E16" s="48"/>
      <c r="F16" s="38"/>
      <c r="G16" s="360"/>
      <c r="H16" s="360"/>
      <c r="I16" s="76"/>
      <c r="J16" s="39"/>
      <c r="K16" s="40"/>
      <c r="L16" s="41"/>
      <c r="M16" s="40"/>
      <c r="N16" s="40"/>
      <c r="O16" s="40"/>
      <c r="P16" s="354"/>
      <c r="Q16" s="354"/>
      <c r="R16" s="358"/>
      <c r="S16" s="358"/>
      <c r="T16" s="354"/>
      <c r="U16" s="354"/>
      <c r="V16" s="354"/>
      <c r="W16" s="354"/>
      <c r="X16" s="354"/>
    </row>
    <row r="17" spans="2:24" x14ac:dyDescent="0.15">
      <c r="B17" s="71" t="str">
        <f>IF(E17&lt;&gt;"",CONCATENATE(ルール・事前条件!X$6,"-",ルール・事前条件!X$5,"-",TEXT(C$1,"00"),"-",TEXT(C17,"00"),"-",TEXT(E17,"00")),"")</f>
        <v/>
      </c>
      <c r="C17" s="44">
        <v>3</v>
      </c>
      <c r="D17" s="45"/>
      <c r="E17" s="44"/>
      <c r="F17" s="45"/>
      <c r="G17" s="376"/>
      <c r="H17" s="376"/>
      <c r="I17" s="77"/>
      <c r="J17" s="39"/>
      <c r="K17" s="40"/>
      <c r="L17" s="41"/>
      <c r="M17" s="40"/>
      <c r="N17" s="40"/>
      <c r="O17" s="40"/>
      <c r="P17" s="377"/>
      <c r="Q17" s="377"/>
      <c r="R17" s="375"/>
      <c r="S17" s="375"/>
      <c r="T17" s="377"/>
      <c r="U17" s="377"/>
      <c r="V17" s="377"/>
      <c r="W17" s="377"/>
      <c r="X17" s="377"/>
    </row>
    <row r="18" spans="2:24" x14ac:dyDescent="0.15">
      <c r="B18" s="72" t="str">
        <f>IF(E18&lt;&gt;"",CONCATENATE(ルール・事前条件!X$6,"-",ルール・事前条件!X$5,"-",TEXT(C$1,"00"),"-",TEXT(C18,"00"),"-",TEXT(E18,"00")),"")</f>
        <v/>
      </c>
      <c r="C18" s="46">
        <v>3</v>
      </c>
      <c r="D18" s="122"/>
      <c r="E18" s="46"/>
      <c r="F18" s="122"/>
      <c r="G18" s="361"/>
      <c r="H18" s="361"/>
      <c r="I18" s="78"/>
      <c r="J18" s="39"/>
      <c r="K18" s="40"/>
      <c r="L18" s="41"/>
      <c r="M18" s="40"/>
      <c r="N18" s="40"/>
      <c r="O18" s="40"/>
      <c r="P18" s="355"/>
      <c r="Q18" s="355"/>
      <c r="R18" s="359"/>
      <c r="S18" s="359"/>
      <c r="T18" s="355"/>
      <c r="U18" s="355"/>
      <c r="V18" s="355"/>
      <c r="W18" s="355"/>
      <c r="X18" s="355"/>
    </row>
    <row r="55" spans="4:9" x14ac:dyDescent="0.15">
      <c r="D55" s="43"/>
      <c r="E55" s="43"/>
      <c r="F55" s="43"/>
      <c r="G55" s="43"/>
      <c r="I55" s="43" t="s">
        <v>159</v>
      </c>
    </row>
  </sheetData>
  <mergeCells count="33">
    <mergeCell ref="H10:H12"/>
    <mergeCell ref="G10:G12"/>
    <mergeCell ref="H13:H15"/>
    <mergeCell ref="G13:G15"/>
    <mergeCell ref="H16:H18"/>
    <mergeCell ref="G16:G18"/>
    <mergeCell ref="P16:P18"/>
    <mergeCell ref="Q16:Q18"/>
    <mergeCell ref="R16:R18"/>
    <mergeCell ref="S16:S18"/>
    <mergeCell ref="T16:T18"/>
    <mergeCell ref="P13:P15"/>
    <mergeCell ref="Q13:Q15"/>
    <mergeCell ref="R13:R15"/>
    <mergeCell ref="S13:S15"/>
    <mergeCell ref="T13:T15"/>
    <mergeCell ref="P10:P12"/>
    <mergeCell ref="Q10:Q12"/>
    <mergeCell ref="R10:R12"/>
    <mergeCell ref="S10:S12"/>
    <mergeCell ref="T10:T12"/>
    <mergeCell ref="X10:X12"/>
    <mergeCell ref="X13:X15"/>
    <mergeCell ref="X16:X18"/>
    <mergeCell ref="U10:U12"/>
    <mergeCell ref="V10:V12"/>
    <mergeCell ref="W10:W12"/>
    <mergeCell ref="U13:U15"/>
    <mergeCell ref="V13:V15"/>
    <mergeCell ref="W13:W15"/>
    <mergeCell ref="U16:U18"/>
    <mergeCell ref="V16:V18"/>
    <mergeCell ref="W16:W18"/>
  </mergeCells>
  <phoneticPr fontId="2"/>
  <conditionalFormatting sqref="X4:X10">
    <cfRule type="containsText" dxfId="2" priority="3" operator="containsText" text="要素化">
      <formula>NOT(ISERROR(SEARCH("要素化",X4)))</formula>
    </cfRule>
  </conditionalFormatting>
  <conditionalFormatting sqref="X13">
    <cfRule type="containsText" dxfId="1" priority="2" operator="containsText" text="要素化">
      <formula>NOT(ISERROR(SEARCH("要素化",X13)))</formula>
    </cfRule>
  </conditionalFormatting>
  <conditionalFormatting sqref="X16">
    <cfRule type="containsText" dxfId="0" priority="1" operator="containsText" text="要素化">
      <formula>NOT(ISERROR(SEARCH("要素化",X16)))</formula>
    </cfRule>
  </conditionalFormatting>
  <dataValidations count="1">
    <dataValidation type="list" allowBlank="1" showInputMessage="1" showErrorMessage="1" sqref="P13 P16 P4:P10">
      <formula1>結果</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1:P15"/>
  <sheetViews>
    <sheetView topLeftCell="G1" workbookViewId="0">
      <selection activeCell="O23" sqref="O23"/>
    </sheetView>
  </sheetViews>
  <sheetFormatPr defaultRowHeight="13.5" x14ac:dyDescent="0.15"/>
  <cols>
    <col min="1" max="1" width="3.375" style="1" customWidth="1"/>
    <col min="2" max="2" width="12.125" style="1" bestFit="1" customWidth="1"/>
    <col min="3" max="3" width="27" style="1" bestFit="1" customWidth="1"/>
    <col min="4" max="4" width="5.125" style="1" customWidth="1"/>
    <col min="5" max="5" width="13" style="1" bestFit="1" customWidth="1"/>
    <col min="6" max="6" width="59.125" style="1" bestFit="1" customWidth="1"/>
    <col min="7" max="7" width="5.125" style="1" customWidth="1"/>
    <col min="8" max="8" width="12.125" style="1" bestFit="1" customWidth="1"/>
    <col min="9" max="9" width="22.75" style="1" bestFit="1" customWidth="1"/>
    <col min="10" max="10" width="4.125" style="1" customWidth="1"/>
    <col min="11" max="11" width="21" style="1" customWidth="1"/>
    <col min="12" max="12" width="4" style="1" customWidth="1"/>
    <col min="13" max="13" width="10.875" style="1" bestFit="1" customWidth="1"/>
    <col min="14" max="14" width="4.25" style="1" customWidth="1"/>
    <col min="15" max="15" width="37" style="1" bestFit="1" customWidth="1"/>
    <col min="16" max="16" width="7.75" style="1" customWidth="1"/>
    <col min="17" max="16384" width="9" style="1"/>
  </cols>
  <sheetData>
    <row r="1" spans="2:16" ht="14.25" thickBot="1" x14ac:dyDescent="0.2"/>
    <row r="2" spans="2:16" x14ac:dyDescent="0.15">
      <c r="B2" s="12" t="s">
        <v>16</v>
      </c>
      <c r="C2" s="13" t="s">
        <v>17</v>
      </c>
      <c r="E2" s="12" t="s">
        <v>180</v>
      </c>
      <c r="F2" s="13" t="s">
        <v>17</v>
      </c>
      <c r="H2" s="12" t="s">
        <v>18</v>
      </c>
      <c r="I2" s="13" t="s">
        <v>17</v>
      </c>
      <c r="K2" s="14" t="s">
        <v>19</v>
      </c>
      <c r="M2" s="14" t="s">
        <v>20</v>
      </c>
      <c r="O2" s="12" t="s">
        <v>21</v>
      </c>
      <c r="P2" s="13" t="s">
        <v>22</v>
      </c>
    </row>
    <row r="3" spans="2:16" x14ac:dyDescent="0.15">
      <c r="B3" s="15" t="s">
        <v>23</v>
      </c>
      <c r="C3" s="16" t="s">
        <v>24</v>
      </c>
      <c r="E3" s="15" t="s">
        <v>25</v>
      </c>
      <c r="F3" s="16" t="s">
        <v>26</v>
      </c>
      <c r="H3" s="15" t="s">
        <v>27</v>
      </c>
      <c r="I3" s="16" t="s">
        <v>28</v>
      </c>
      <c r="K3" s="17" t="s">
        <v>29</v>
      </c>
      <c r="M3" s="17" t="s">
        <v>30</v>
      </c>
      <c r="O3" s="15" t="s">
        <v>31</v>
      </c>
      <c r="P3" s="16" t="s">
        <v>32</v>
      </c>
    </row>
    <row r="4" spans="2:16" ht="14.25" thickBot="1" x14ac:dyDescent="0.2">
      <c r="B4" s="15" t="s">
        <v>33</v>
      </c>
      <c r="C4" s="16" t="s">
        <v>34</v>
      </c>
      <c r="E4" s="15" t="s">
        <v>35</v>
      </c>
      <c r="F4" s="16" t="s">
        <v>36</v>
      </c>
      <c r="H4" s="18" t="s">
        <v>37</v>
      </c>
      <c r="I4" s="19" t="s">
        <v>38</v>
      </c>
      <c r="K4" s="17" t="s">
        <v>39</v>
      </c>
      <c r="M4" s="20" t="s">
        <v>40</v>
      </c>
      <c r="O4" s="15" t="s">
        <v>41</v>
      </c>
      <c r="P4" s="16" t="s">
        <v>42</v>
      </c>
    </row>
    <row r="5" spans="2:16" ht="14.25" thickBot="1" x14ac:dyDescent="0.2">
      <c r="B5" s="15" t="s">
        <v>43</v>
      </c>
      <c r="C5" s="16" t="s">
        <v>44</v>
      </c>
      <c r="E5" s="15" t="s">
        <v>174</v>
      </c>
      <c r="F5" s="16" t="s">
        <v>177</v>
      </c>
      <c r="K5" s="20" t="s">
        <v>47</v>
      </c>
      <c r="O5" s="15" t="s">
        <v>333</v>
      </c>
      <c r="P5" s="16" t="s">
        <v>334</v>
      </c>
    </row>
    <row r="6" spans="2:16" ht="14.25" thickBot="1" x14ac:dyDescent="0.2">
      <c r="B6" s="15" t="s">
        <v>48</v>
      </c>
      <c r="C6" s="16" t="s">
        <v>49</v>
      </c>
      <c r="E6" s="15" t="s">
        <v>175</v>
      </c>
      <c r="F6" s="16" t="s">
        <v>176</v>
      </c>
      <c r="H6" s="12" t="s">
        <v>52</v>
      </c>
      <c r="I6" s="13" t="s">
        <v>53</v>
      </c>
      <c r="O6" s="15" t="s">
        <v>54</v>
      </c>
      <c r="P6" s="16" t="s">
        <v>55</v>
      </c>
    </row>
    <row r="7" spans="2:16" x14ac:dyDescent="0.15">
      <c r="B7" s="15" t="s">
        <v>56</v>
      </c>
      <c r="C7" s="16" t="s">
        <v>179</v>
      </c>
      <c r="E7" s="15" t="s">
        <v>45</v>
      </c>
      <c r="F7" s="16" t="s">
        <v>46</v>
      </c>
      <c r="H7" s="15" t="s">
        <v>59</v>
      </c>
      <c r="I7" s="16" t="s">
        <v>60</v>
      </c>
      <c r="K7" s="14" t="s">
        <v>61</v>
      </c>
      <c r="O7" s="15" t="s">
        <v>62</v>
      </c>
      <c r="P7" s="16" t="s">
        <v>63</v>
      </c>
    </row>
    <row r="8" spans="2:16" ht="14.25" thickBot="1" x14ac:dyDescent="0.2">
      <c r="B8" s="18" t="s">
        <v>64</v>
      </c>
      <c r="C8" s="19" t="s">
        <v>65</v>
      </c>
      <c r="E8" s="15" t="s">
        <v>50</v>
      </c>
      <c r="F8" s="16" t="s">
        <v>51</v>
      </c>
      <c r="H8" s="18" t="s">
        <v>68</v>
      </c>
      <c r="I8" s="19" t="s">
        <v>69</v>
      </c>
      <c r="K8" s="17" t="s">
        <v>70</v>
      </c>
      <c r="O8" s="15" t="s">
        <v>71</v>
      </c>
      <c r="P8" s="16" t="s">
        <v>72</v>
      </c>
    </row>
    <row r="9" spans="2:16" ht="14.25" thickBot="1" x14ac:dyDescent="0.2">
      <c r="E9" s="15" t="s">
        <v>57</v>
      </c>
      <c r="F9" s="16" t="s">
        <v>58</v>
      </c>
      <c r="K9" s="17" t="s">
        <v>75</v>
      </c>
      <c r="O9" s="15" t="s">
        <v>76</v>
      </c>
      <c r="P9" s="16" t="s">
        <v>77</v>
      </c>
    </row>
    <row r="10" spans="2:16" x14ac:dyDescent="0.15">
      <c r="E10" s="15" t="s">
        <v>66</v>
      </c>
      <c r="F10" s="16" t="s">
        <v>67</v>
      </c>
      <c r="H10" s="12" t="s">
        <v>78</v>
      </c>
      <c r="I10" s="13" t="s">
        <v>17</v>
      </c>
      <c r="K10" s="17" t="s">
        <v>79</v>
      </c>
      <c r="O10" s="15" t="s">
        <v>80</v>
      </c>
      <c r="P10" s="16" t="s">
        <v>81</v>
      </c>
    </row>
    <row r="11" spans="2:16" ht="14.25" thickBot="1" x14ac:dyDescent="0.2">
      <c r="E11" s="18" t="s">
        <v>73</v>
      </c>
      <c r="F11" s="19" t="s">
        <v>74</v>
      </c>
      <c r="H11" s="15" t="s">
        <v>187</v>
      </c>
      <c r="I11" s="16"/>
      <c r="K11" s="17" t="s">
        <v>82</v>
      </c>
      <c r="O11" s="15" t="s">
        <v>83</v>
      </c>
      <c r="P11" s="16" t="s">
        <v>84</v>
      </c>
    </row>
    <row r="12" spans="2:16" ht="14.25" thickBot="1" x14ac:dyDescent="0.2">
      <c r="H12" s="21"/>
      <c r="I12" s="22"/>
      <c r="K12" s="17" t="s">
        <v>85</v>
      </c>
      <c r="O12" s="18" t="s">
        <v>86</v>
      </c>
      <c r="P12" s="19" t="s">
        <v>87</v>
      </c>
    </row>
    <row r="13" spans="2:16" x14ac:dyDescent="0.15">
      <c r="H13" s="21"/>
      <c r="I13" s="22"/>
      <c r="K13" s="17" t="s">
        <v>88</v>
      </c>
    </row>
    <row r="14" spans="2:16" ht="14.25" thickBot="1" x14ac:dyDescent="0.2">
      <c r="H14" s="21"/>
      <c r="I14" s="22"/>
      <c r="K14" s="20" t="s">
        <v>89</v>
      </c>
    </row>
    <row r="15" spans="2:16" ht="14.25" thickBot="1" x14ac:dyDescent="0.2">
      <c r="H15" s="18"/>
      <c r="I15" s="19"/>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3"/>
  <sheetViews>
    <sheetView workbookViewId="0">
      <selection activeCell="G10" sqref="G10"/>
    </sheetView>
  </sheetViews>
  <sheetFormatPr defaultRowHeight="13.5" x14ac:dyDescent="0.15"/>
  <cols>
    <col min="1" max="1" width="3.375" customWidth="1"/>
  </cols>
  <sheetData>
    <row r="1" spans="1:9" x14ac:dyDescent="0.15">
      <c r="A1" s="185" t="s">
        <v>308</v>
      </c>
    </row>
    <row r="2" spans="1:9" ht="14.25" thickBot="1" x14ac:dyDescent="0.2">
      <c r="B2" s="57" t="s">
        <v>304</v>
      </c>
      <c r="C2" s="57" t="s">
        <v>23</v>
      </c>
      <c r="D2" s="57" t="s">
        <v>33</v>
      </c>
      <c r="E2" s="57" t="s">
        <v>43</v>
      </c>
      <c r="F2" s="57" t="s">
        <v>56</v>
      </c>
      <c r="G2" s="57" t="s">
        <v>48</v>
      </c>
      <c r="H2" s="57" t="s">
        <v>64</v>
      </c>
      <c r="I2" s="57" t="s">
        <v>311</v>
      </c>
    </row>
    <row r="3" spans="1:9" ht="14.25" thickTop="1" x14ac:dyDescent="0.15">
      <c r="B3" s="29">
        <f>テスト観点一覧!M20</f>
        <v>2</v>
      </c>
      <c r="C3" s="29">
        <f>テスト観点一覧!N20</f>
        <v>171</v>
      </c>
      <c r="D3" s="29">
        <f>テスト観点一覧!O20</f>
        <v>9</v>
      </c>
      <c r="E3" s="29">
        <f>テスト観点一覧!P20</f>
        <v>1</v>
      </c>
      <c r="F3" s="29">
        <f>テスト観点一覧!Q20</f>
        <v>3</v>
      </c>
      <c r="G3" s="29">
        <f>テスト観点一覧!R20</f>
        <v>0</v>
      </c>
      <c r="H3" s="29">
        <f>テスト観点一覧!S20</f>
        <v>0</v>
      </c>
      <c r="I3" s="29">
        <f>テスト観点一覧!T20</f>
        <v>2</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3"/>
  <sheetViews>
    <sheetView workbookViewId="0">
      <selection activeCell="E5" sqref="E5"/>
    </sheetView>
  </sheetViews>
  <sheetFormatPr defaultRowHeight="13.5" x14ac:dyDescent="0.15"/>
  <cols>
    <col min="1" max="1" width="3.125" style="1" customWidth="1"/>
    <col min="2" max="2" width="8.75" style="1" bestFit="1" customWidth="1"/>
    <col min="3" max="3" width="14.625" style="4" customWidth="1"/>
    <col min="4" max="4" width="10.125" style="1" customWidth="1"/>
    <col min="5" max="5" width="62.5" style="1" customWidth="1"/>
    <col min="6" max="16384" width="9" style="1"/>
  </cols>
  <sheetData>
    <row r="2" spans="1:5" x14ac:dyDescent="0.15">
      <c r="A2" s="1" t="s">
        <v>10</v>
      </c>
    </row>
    <row r="3" spans="1:5" x14ac:dyDescent="0.15">
      <c r="B3" s="58" t="s">
        <v>11</v>
      </c>
      <c r="C3" s="59" t="s">
        <v>12</v>
      </c>
      <c r="D3" s="58" t="s">
        <v>13</v>
      </c>
      <c r="E3" s="58" t="s">
        <v>14</v>
      </c>
    </row>
    <row r="4" spans="1:5" x14ac:dyDescent="0.15">
      <c r="B4" s="6">
        <v>1</v>
      </c>
      <c r="C4" s="7">
        <v>42788</v>
      </c>
      <c r="D4" s="8" t="s">
        <v>314</v>
      </c>
      <c r="E4" s="9" t="s">
        <v>15</v>
      </c>
    </row>
    <row r="5" spans="1:5" x14ac:dyDescent="0.15">
      <c r="B5" s="6"/>
      <c r="C5" s="7"/>
      <c r="D5" s="8"/>
      <c r="E5" s="9"/>
    </row>
    <row r="6" spans="1:5" x14ac:dyDescent="0.15">
      <c r="B6" s="6"/>
      <c r="C6" s="7"/>
      <c r="D6" s="8"/>
      <c r="E6" s="10"/>
    </row>
    <row r="7" spans="1:5" x14ac:dyDescent="0.15">
      <c r="B7" s="6"/>
      <c r="C7" s="7"/>
      <c r="D7" s="8"/>
      <c r="E7" s="9"/>
    </row>
    <row r="8" spans="1:5" x14ac:dyDescent="0.15">
      <c r="B8" s="6"/>
      <c r="C8" s="7"/>
      <c r="D8" s="8"/>
      <c r="E8" s="9"/>
    </row>
    <row r="9" spans="1:5" x14ac:dyDescent="0.15">
      <c r="B9" s="6"/>
      <c r="C9" s="7"/>
      <c r="D9" s="8"/>
      <c r="E9" s="10"/>
    </row>
    <row r="10" spans="1:5" x14ac:dyDescent="0.15">
      <c r="B10" s="6"/>
      <c r="C10" s="7"/>
      <c r="D10" s="8"/>
      <c r="E10" s="10"/>
    </row>
    <row r="11" spans="1:5" x14ac:dyDescent="0.15">
      <c r="B11" s="6"/>
      <c r="C11" s="7"/>
      <c r="D11" s="8"/>
      <c r="E11" s="10"/>
    </row>
    <row r="12" spans="1:5" x14ac:dyDescent="0.15">
      <c r="B12" s="6"/>
      <c r="C12" s="7"/>
      <c r="D12" s="8"/>
      <c r="E12" s="9"/>
    </row>
    <row r="13" spans="1:5" x14ac:dyDescent="0.15">
      <c r="B13" s="6"/>
      <c r="C13" s="7"/>
      <c r="D13" s="8"/>
      <c r="E13" s="10"/>
    </row>
    <row r="14" spans="1:5" x14ac:dyDescent="0.15">
      <c r="B14" s="6"/>
      <c r="C14" s="11"/>
      <c r="D14" s="8"/>
      <c r="E14" s="10"/>
    </row>
    <row r="15" spans="1:5" x14ac:dyDescent="0.15">
      <c r="B15" s="6"/>
      <c r="C15" s="11"/>
      <c r="D15" s="8"/>
      <c r="E15" s="9"/>
    </row>
    <row r="16" spans="1:5" x14ac:dyDescent="0.15">
      <c r="B16" s="6"/>
      <c r="C16" s="11"/>
      <c r="D16" s="8"/>
      <c r="E16" s="9"/>
    </row>
    <row r="17" spans="2:5" x14ac:dyDescent="0.15">
      <c r="B17" s="6"/>
      <c r="C17" s="11"/>
      <c r="D17" s="8"/>
      <c r="E17" s="9"/>
    </row>
    <row r="18" spans="2:5" x14ac:dyDescent="0.15">
      <c r="B18" s="6"/>
      <c r="C18" s="11"/>
      <c r="D18" s="8"/>
      <c r="E18" s="9"/>
    </row>
    <row r="19" spans="2:5" x14ac:dyDescent="0.15">
      <c r="B19" s="6"/>
      <c r="C19" s="11"/>
      <c r="D19" s="8"/>
      <c r="E19" s="10"/>
    </row>
    <row r="20" spans="2:5" x14ac:dyDescent="0.15">
      <c r="B20" s="6"/>
      <c r="C20" s="11"/>
      <c r="D20" s="8"/>
      <c r="E20" s="10"/>
    </row>
    <row r="21" spans="2:5" x14ac:dyDescent="0.15">
      <c r="B21" s="6"/>
      <c r="C21" s="11"/>
      <c r="D21" s="8"/>
      <c r="E21" s="9"/>
    </row>
    <row r="22" spans="2:5" x14ac:dyDescent="0.15">
      <c r="B22" s="6"/>
      <c r="C22" s="11"/>
      <c r="D22" s="8"/>
      <c r="E22" s="10"/>
    </row>
    <row r="23" spans="2:5" x14ac:dyDescent="0.15">
      <c r="B23" s="6"/>
      <c r="C23" s="11"/>
      <c r="D23" s="8"/>
      <c r="E23" s="10"/>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G37"/>
  <sheetViews>
    <sheetView workbookViewId="0">
      <selection activeCell="T7" sqref="T7"/>
    </sheetView>
  </sheetViews>
  <sheetFormatPr defaultRowHeight="13.5" x14ac:dyDescent="0.15"/>
  <cols>
    <col min="1" max="87" width="3.5" style="1" customWidth="1"/>
    <col min="88" max="16384" width="9" style="1"/>
  </cols>
  <sheetData>
    <row r="1" spans="1:33" x14ac:dyDescent="0.15">
      <c r="A1" s="23" t="s">
        <v>90</v>
      </c>
    </row>
    <row r="3" spans="1:33" x14ac:dyDescent="0.15">
      <c r="B3" s="1" t="s">
        <v>91</v>
      </c>
    </row>
    <row r="4" spans="1:33" x14ac:dyDescent="0.15">
      <c r="C4" s="24" t="s">
        <v>92</v>
      </c>
      <c r="D4" s="1" t="s">
        <v>93</v>
      </c>
      <c r="K4" s="25" t="s">
        <v>94</v>
      </c>
      <c r="L4" s="315" t="s">
        <v>95</v>
      </c>
      <c r="M4" s="315"/>
      <c r="N4" s="315"/>
      <c r="O4" s="315" t="s">
        <v>186</v>
      </c>
      <c r="P4" s="315"/>
      <c r="Q4" s="315"/>
      <c r="R4" s="26"/>
    </row>
    <row r="5" spans="1:33" x14ac:dyDescent="0.15">
      <c r="C5" s="24" t="s">
        <v>96</v>
      </c>
      <c r="D5" s="1" t="s">
        <v>97</v>
      </c>
      <c r="K5" s="25" t="s">
        <v>94</v>
      </c>
      <c r="L5" s="315" t="s">
        <v>333</v>
      </c>
      <c r="M5" s="315"/>
      <c r="N5" s="315"/>
      <c r="O5" s="315"/>
      <c r="P5" s="315"/>
      <c r="Q5" s="315"/>
      <c r="R5" s="315"/>
      <c r="S5" s="315"/>
      <c r="T5" s="315"/>
      <c r="U5" s="315"/>
      <c r="V5" s="315"/>
      <c r="W5" s="25" t="s">
        <v>98</v>
      </c>
      <c r="X5" s="313" t="str">
        <f>VLOOKUP(L5,要件項目ID,2,0)</f>
        <v>FT11-01</v>
      </c>
      <c r="Y5" s="313"/>
      <c r="Z5" s="27"/>
      <c r="AA5" s="27"/>
      <c r="AB5" s="27"/>
      <c r="AC5" s="27"/>
      <c r="AD5" s="27"/>
      <c r="AE5" s="26"/>
      <c r="AF5" s="26"/>
      <c r="AG5" s="26"/>
    </row>
    <row r="6" spans="1:33" x14ac:dyDescent="0.15">
      <c r="C6" s="24" t="s">
        <v>99</v>
      </c>
      <c r="D6" s="1" t="s">
        <v>100</v>
      </c>
      <c r="K6" s="25" t="s">
        <v>101</v>
      </c>
      <c r="L6" s="315" t="s">
        <v>59</v>
      </c>
      <c r="M6" s="315"/>
      <c r="N6" s="315"/>
      <c r="W6" s="25" t="s">
        <v>102</v>
      </c>
      <c r="X6" s="313" t="str">
        <f>VLOOKUP(L6,環境種別ID,2,0)</f>
        <v>C</v>
      </c>
      <c r="Y6" s="313"/>
    </row>
    <row r="7" spans="1:33" x14ac:dyDescent="0.15">
      <c r="C7" s="24" t="s">
        <v>103</v>
      </c>
      <c r="D7" s="1" t="s">
        <v>104</v>
      </c>
      <c r="K7" s="25"/>
    </row>
    <row r="8" spans="1:33" x14ac:dyDescent="0.15">
      <c r="D8" s="1" t="s">
        <v>105</v>
      </c>
      <c r="K8" s="25" t="s">
        <v>101</v>
      </c>
      <c r="L8" s="315" t="s">
        <v>106</v>
      </c>
      <c r="M8" s="315"/>
      <c r="N8" s="315"/>
    </row>
    <row r="9" spans="1:33" x14ac:dyDescent="0.15">
      <c r="D9" s="1" t="s">
        <v>107</v>
      </c>
      <c r="K9" s="25" t="s">
        <v>101</v>
      </c>
      <c r="L9" s="314" t="s">
        <v>108</v>
      </c>
      <c r="M9" s="314"/>
      <c r="N9" s="314"/>
    </row>
    <row r="10" spans="1:33" x14ac:dyDescent="0.15">
      <c r="D10" s="1" t="s">
        <v>109</v>
      </c>
      <c r="K10" s="25" t="s">
        <v>110</v>
      </c>
      <c r="L10" s="315" t="s">
        <v>111</v>
      </c>
      <c r="M10" s="315"/>
      <c r="N10" s="315"/>
      <c r="O10" s="315"/>
      <c r="P10" s="315"/>
      <c r="Q10" s="315"/>
      <c r="S10" s="313" t="s">
        <v>112</v>
      </c>
      <c r="T10" s="313"/>
    </row>
    <row r="11" spans="1:33" x14ac:dyDescent="0.15">
      <c r="D11" s="1" t="s">
        <v>113</v>
      </c>
      <c r="K11" s="25" t="s">
        <v>110</v>
      </c>
      <c r="L11" s="314" t="s">
        <v>114</v>
      </c>
      <c r="M11" s="314"/>
      <c r="N11" s="314"/>
    </row>
    <row r="12" spans="1:33" x14ac:dyDescent="0.15">
      <c r="D12" s="1" t="s">
        <v>115</v>
      </c>
      <c r="K12" s="25" t="s">
        <v>110</v>
      </c>
      <c r="L12" s="314" t="s">
        <v>116</v>
      </c>
      <c r="M12" s="314"/>
      <c r="N12" s="314"/>
    </row>
    <row r="14" spans="1:33" x14ac:dyDescent="0.15">
      <c r="B14" s="1" t="s">
        <v>127</v>
      </c>
    </row>
    <row r="15" spans="1:33" x14ac:dyDescent="0.15">
      <c r="C15" s="24" t="s">
        <v>118</v>
      </c>
      <c r="D15" s="1" t="s">
        <v>128</v>
      </c>
    </row>
    <row r="16" spans="1:33" x14ac:dyDescent="0.15">
      <c r="C16" s="24" t="s">
        <v>96</v>
      </c>
      <c r="D16" s="1" t="s">
        <v>189</v>
      </c>
    </row>
    <row r="17" spans="2:16" x14ac:dyDescent="0.15">
      <c r="C17" s="24"/>
      <c r="D17" s="1" t="s">
        <v>190</v>
      </c>
    </row>
    <row r="18" spans="2:16" x14ac:dyDescent="0.15">
      <c r="C18" s="24"/>
      <c r="D18" s="1" t="s">
        <v>191</v>
      </c>
    </row>
    <row r="19" spans="2:16" x14ac:dyDescent="0.15">
      <c r="C19" s="24" t="s">
        <v>99</v>
      </c>
      <c r="D19" s="1" t="s">
        <v>188</v>
      </c>
    </row>
    <row r="20" spans="2:16" x14ac:dyDescent="0.15">
      <c r="C20" s="24"/>
    </row>
    <row r="21" spans="2:16" x14ac:dyDescent="0.15">
      <c r="B21" s="1" t="s">
        <v>117</v>
      </c>
    </row>
    <row r="22" spans="2:16" x14ac:dyDescent="0.15">
      <c r="C22" s="24" t="s">
        <v>118</v>
      </c>
      <c r="K22" s="25" t="s">
        <v>110</v>
      </c>
      <c r="L22" s="313"/>
      <c r="M22" s="313"/>
      <c r="N22" s="25" t="s">
        <v>119</v>
      </c>
      <c r="O22" s="313"/>
      <c r="P22" s="313"/>
    </row>
    <row r="23" spans="2:16" x14ac:dyDescent="0.15">
      <c r="C23" s="24" t="s">
        <v>120</v>
      </c>
      <c r="K23" s="25" t="s">
        <v>110</v>
      </c>
      <c r="L23" s="313"/>
      <c r="M23" s="313"/>
      <c r="N23" s="25" t="s">
        <v>119</v>
      </c>
      <c r="O23" s="313"/>
      <c r="P23" s="313"/>
    </row>
    <row r="24" spans="2:16" x14ac:dyDescent="0.15">
      <c r="C24" s="24" t="s">
        <v>121</v>
      </c>
      <c r="K24" s="25" t="s">
        <v>110</v>
      </c>
      <c r="L24" s="313"/>
      <c r="M24" s="313"/>
      <c r="N24" s="25" t="s">
        <v>119</v>
      </c>
      <c r="O24" s="313"/>
      <c r="P24" s="313"/>
    </row>
    <row r="25" spans="2:16" x14ac:dyDescent="0.15">
      <c r="C25" s="24" t="s">
        <v>122</v>
      </c>
      <c r="K25" s="25" t="s">
        <v>110</v>
      </c>
      <c r="L25" s="313"/>
      <c r="M25" s="313"/>
      <c r="N25" s="25" t="s">
        <v>119</v>
      </c>
      <c r="O25" s="313"/>
      <c r="P25" s="313"/>
    </row>
    <row r="26" spans="2:16" x14ac:dyDescent="0.15">
      <c r="C26" s="24" t="s">
        <v>123</v>
      </c>
      <c r="K26" s="25" t="s">
        <v>110</v>
      </c>
      <c r="L26" s="313"/>
      <c r="M26" s="313"/>
      <c r="N26" s="25" t="s">
        <v>119</v>
      </c>
      <c r="O26" s="313"/>
      <c r="P26" s="313"/>
    </row>
    <row r="27" spans="2:16" x14ac:dyDescent="0.15">
      <c r="C27" s="24" t="s">
        <v>124</v>
      </c>
      <c r="K27" s="25" t="s">
        <v>110</v>
      </c>
      <c r="L27" s="313"/>
      <c r="M27" s="313"/>
      <c r="N27" s="25" t="s">
        <v>119</v>
      </c>
      <c r="O27" s="313"/>
      <c r="P27" s="313"/>
    </row>
    <row r="28" spans="2:16" x14ac:dyDescent="0.15">
      <c r="C28" s="24" t="s">
        <v>125</v>
      </c>
      <c r="K28" s="25" t="s">
        <v>110</v>
      </c>
      <c r="L28" s="313"/>
      <c r="M28" s="313"/>
      <c r="N28" s="25" t="s">
        <v>119</v>
      </c>
      <c r="O28" s="313"/>
      <c r="P28" s="313"/>
    </row>
    <row r="29" spans="2:16" x14ac:dyDescent="0.15">
      <c r="C29" s="24" t="s">
        <v>126</v>
      </c>
      <c r="K29" s="25" t="s">
        <v>110</v>
      </c>
      <c r="L29" s="313"/>
      <c r="M29" s="313"/>
      <c r="N29" s="25" t="s">
        <v>119</v>
      </c>
      <c r="O29" s="313"/>
      <c r="P29" s="313"/>
    </row>
    <row r="32" spans="2:16" x14ac:dyDescent="0.15">
      <c r="B32" s="1" t="s">
        <v>129</v>
      </c>
    </row>
    <row r="33" spans="3:3" x14ac:dyDescent="0.15">
      <c r="C33" s="24" t="s">
        <v>92</v>
      </c>
    </row>
    <row r="37" spans="3:3" x14ac:dyDescent="0.15">
      <c r="C37" s="24" t="s">
        <v>96</v>
      </c>
    </row>
  </sheetData>
  <mergeCells count="28">
    <mergeCell ref="L12:N12"/>
    <mergeCell ref="L4:N4"/>
    <mergeCell ref="O4:Q4"/>
    <mergeCell ref="L5:V5"/>
    <mergeCell ref="X5:Y5"/>
    <mergeCell ref="L6:N6"/>
    <mergeCell ref="X6:Y6"/>
    <mergeCell ref="L8:N8"/>
    <mergeCell ref="L9:N9"/>
    <mergeCell ref="L10:Q10"/>
    <mergeCell ref="S10:T10"/>
    <mergeCell ref="L11:N11"/>
    <mergeCell ref="L22:M22"/>
    <mergeCell ref="O22:P22"/>
    <mergeCell ref="L23:M23"/>
    <mergeCell ref="O23:P23"/>
    <mergeCell ref="L24:M24"/>
    <mergeCell ref="O24:P24"/>
    <mergeCell ref="L28:M28"/>
    <mergeCell ref="O28:P28"/>
    <mergeCell ref="L29:M29"/>
    <mergeCell ref="O29:P29"/>
    <mergeCell ref="L25:M25"/>
    <mergeCell ref="O25:P25"/>
    <mergeCell ref="L26:M26"/>
    <mergeCell ref="O26:P26"/>
    <mergeCell ref="L27:M27"/>
    <mergeCell ref="O27:P27"/>
  </mergeCells>
  <phoneticPr fontId="2"/>
  <dataValidations count="7">
    <dataValidation type="list" allowBlank="1" showInputMessage="1" showErrorMessage="1" sqref="L5:V5">
      <formula1>要件項目</formula1>
    </dataValidation>
    <dataValidation type="list" allowBlank="1" showInputMessage="1" showErrorMessage="1" sqref="L12:N12">
      <formula1>HDD_SSD</formula1>
    </dataValidation>
    <dataValidation type="list" allowBlank="1" showInputMessage="1" showErrorMessage="1" sqref="L9:N9">
      <formula1>Officeバージョン</formula1>
    </dataValidation>
    <dataValidation type="list" allowBlank="1" showInputMessage="1" showErrorMessage="1" sqref="L8:N8">
      <formula1>OS環境</formula1>
    </dataValidation>
    <dataValidation type="list" allowBlank="1" showInputMessage="1" showErrorMessage="1" sqref="L6:N6">
      <formula1>環境種別</formula1>
    </dataValidation>
    <dataValidation type="list" allowBlank="1" showInputMessage="1" showErrorMessage="1" sqref="O4:R4">
      <formula1>バージョン</formula1>
    </dataValidation>
    <dataValidation type="list" allowBlank="1" showInputMessage="1" showErrorMessage="1" sqref="L4:N4">
      <formula1>確認アプリ</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E121"/>
  <sheetViews>
    <sheetView zoomScaleNormal="100" workbookViewId="0"/>
  </sheetViews>
  <sheetFormatPr defaultRowHeight="13.5" x14ac:dyDescent="0.15"/>
  <cols>
    <col min="1" max="4" width="5.5" customWidth="1"/>
    <col min="5" max="5" width="39.125" customWidth="1"/>
  </cols>
  <sheetData>
    <row r="1" spans="1:5" ht="17.25" x14ac:dyDescent="0.15">
      <c r="A1" s="124" t="s">
        <v>193</v>
      </c>
    </row>
    <row r="2" spans="1:5" ht="14.25" thickBot="1" x14ac:dyDescent="0.2">
      <c r="A2" s="316" t="s">
        <v>194</v>
      </c>
      <c r="B2" s="316"/>
      <c r="C2" s="316"/>
      <c r="D2" s="316"/>
      <c r="E2" s="316"/>
    </row>
    <row r="3" spans="1:5" ht="14.25" thickTop="1" x14ac:dyDescent="0.15">
      <c r="A3" s="125" t="s">
        <v>174</v>
      </c>
      <c r="B3" s="126"/>
      <c r="C3" s="126"/>
      <c r="D3" s="126"/>
      <c r="E3" s="31"/>
    </row>
    <row r="4" spans="1:5" x14ac:dyDescent="0.15">
      <c r="A4" s="127"/>
      <c r="B4" s="128" t="s">
        <v>195</v>
      </c>
      <c r="C4" s="128"/>
      <c r="D4" s="128"/>
      <c r="E4" s="129"/>
    </row>
    <row r="5" spans="1:5" x14ac:dyDescent="0.15">
      <c r="A5" s="127"/>
      <c r="B5" s="128" t="s">
        <v>196</v>
      </c>
      <c r="C5" s="128"/>
      <c r="D5" s="128"/>
      <c r="E5" s="129"/>
    </row>
    <row r="6" spans="1:5" x14ac:dyDescent="0.15">
      <c r="A6" s="131"/>
      <c r="B6" s="128" t="s">
        <v>197</v>
      </c>
      <c r="C6" s="128"/>
      <c r="D6" s="128"/>
      <c r="E6" s="129"/>
    </row>
    <row r="7" spans="1:5" x14ac:dyDescent="0.15">
      <c r="A7" s="132" t="s">
        <v>198</v>
      </c>
      <c r="B7" s="128"/>
      <c r="C7" s="128"/>
      <c r="D7" s="128"/>
      <c r="E7" s="129"/>
    </row>
    <row r="8" spans="1:5" x14ac:dyDescent="0.15">
      <c r="A8" s="133"/>
      <c r="B8" s="132" t="s">
        <v>199</v>
      </c>
      <c r="C8" s="128"/>
      <c r="D8" s="128"/>
      <c r="E8" s="129"/>
    </row>
    <row r="9" spans="1:5" x14ac:dyDescent="0.15">
      <c r="A9" s="133"/>
      <c r="B9" s="133"/>
      <c r="C9" s="154" t="s">
        <v>200</v>
      </c>
      <c r="D9" s="157"/>
      <c r="E9" s="156"/>
    </row>
    <row r="10" spans="1:5" x14ac:dyDescent="0.15">
      <c r="A10" s="133"/>
      <c r="B10" s="133"/>
      <c r="C10" s="153"/>
      <c r="D10" s="162" t="s">
        <v>292</v>
      </c>
      <c r="E10" s="156"/>
    </row>
    <row r="11" spans="1:5" x14ac:dyDescent="0.15">
      <c r="A11" s="133"/>
      <c r="B11" s="133"/>
      <c r="C11" s="153"/>
      <c r="D11" s="162" t="s">
        <v>293</v>
      </c>
      <c r="E11" s="156"/>
    </row>
    <row r="12" spans="1:5" x14ac:dyDescent="0.15">
      <c r="A12" s="133"/>
      <c r="B12" s="133"/>
      <c r="C12" s="160"/>
      <c r="D12" s="162" t="s">
        <v>294</v>
      </c>
      <c r="E12" s="156"/>
    </row>
    <row r="13" spans="1:5" x14ac:dyDescent="0.15">
      <c r="A13" s="133"/>
      <c r="B13" s="133"/>
      <c r="C13" s="134" t="s">
        <v>201</v>
      </c>
      <c r="D13" s="128"/>
      <c r="E13" s="129"/>
    </row>
    <row r="14" spans="1:5" s="163" customFormat="1" x14ac:dyDescent="0.15">
      <c r="A14" s="178"/>
      <c r="B14" s="178"/>
      <c r="C14" s="181" t="s">
        <v>301</v>
      </c>
      <c r="D14" s="180"/>
      <c r="E14" s="179"/>
    </row>
    <row r="15" spans="1:5" x14ac:dyDescent="0.15">
      <c r="A15" s="132" t="s">
        <v>202</v>
      </c>
      <c r="B15" s="128"/>
      <c r="C15" s="128"/>
      <c r="D15" s="128"/>
      <c r="E15" s="129"/>
    </row>
    <row r="16" spans="1:5" x14ac:dyDescent="0.15">
      <c r="A16" s="133"/>
      <c r="B16" s="132" t="s">
        <v>203</v>
      </c>
      <c r="C16" s="128"/>
      <c r="D16" s="128"/>
      <c r="E16" s="129"/>
    </row>
    <row r="17" spans="1:5" x14ac:dyDescent="0.15">
      <c r="A17" s="133"/>
      <c r="B17" s="133"/>
      <c r="C17" s="134" t="s">
        <v>204</v>
      </c>
      <c r="D17" s="128"/>
      <c r="E17" s="129"/>
    </row>
    <row r="18" spans="1:5" x14ac:dyDescent="0.15">
      <c r="A18" s="133"/>
      <c r="B18" s="135"/>
      <c r="C18" s="134" t="s">
        <v>205</v>
      </c>
      <c r="D18" s="128"/>
      <c r="E18" s="129"/>
    </row>
    <row r="19" spans="1:5" x14ac:dyDescent="0.15">
      <c r="A19" s="133"/>
      <c r="B19" s="132" t="s">
        <v>206</v>
      </c>
      <c r="C19" s="128"/>
      <c r="D19" s="128"/>
      <c r="E19" s="129"/>
    </row>
    <row r="20" spans="1:5" x14ac:dyDescent="0.15">
      <c r="A20" s="133"/>
      <c r="B20" s="133"/>
      <c r="C20" s="134" t="s">
        <v>204</v>
      </c>
      <c r="D20" s="128"/>
      <c r="E20" s="129"/>
    </row>
    <row r="21" spans="1:5" x14ac:dyDescent="0.15">
      <c r="A21" s="135"/>
      <c r="B21" s="135"/>
      <c r="C21" s="134" t="s">
        <v>205</v>
      </c>
      <c r="D21" s="128"/>
      <c r="E21" s="129"/>
    </row>
    <row r="22" spans="1:5" x14ac:dyDescent="0.15">
      <c r="A22" s="132" t="s">
        <v>207</v>
      </c>
      <c r="B22" s="128"/>
      <c r="C22" s="128"/>
      <c r="D22" s="128"/>
      <c r="E22" s="129"/>
    </row>
    <row r="23" spans="1:5" x14ac:dyDescent="0.15">
      <c r="A23" s="133"/>
      <c r="B23" s="132" t="s">
        <v>208</v>
      </c>
      <c r="C23" s="128"/>
      <c r="D23" s="128"/>
      <c r="E23" s="129"/>
    </row>
    <row r="24" spans="1:5" x14ac:dyDescent="0.15">
      <c r="A24" s="133"/>
      <c r="B24" s="133"/>
      <c r="C24" s="134" t="s">
        <v>209</v>
      </c>
      <c r="D24" s="128"/>
      <c r="E24" s="129"/>
    </row>
    <row r="25" spans="1:5" x14ac:dyDescent="0.15">
      <c r="A25" s="133"/>
      <c r="B25" s="133"/>
      <c r="C25" s="134" t="s">
        <v>210</v>
      </c>
      <c r="D25" s="136"/>
      <c r="E25" s="129"/>
    </row>
    <row r="26" spans="1:5" x14ac:dyDescent="0.15">
      <c r="A26" s="133"/>
      <c r="B26" s="133"/>
      <c r="C26" s="134" t="s">
        <v>211</v>
      </c>
      <c r="D26" s="128"/>
      <c r="E26" s="129"/>
    </row>
    <row r="27" spans="1:5" x14ac:dyDescent="0.15">
      <c r="A27" s="133"/>
      <c r="B27" s="132" t="s">
        <v>212</v>
      </c>
      <c r="C27" s="128"/>
      <c r="D27" s="128"/>
      <c r="E27" s="129"/>
    </row>
    <row r="28" spans="1:5" x14ac:dyDescent="0.15">
      <c r="A28" s="133"/>
      <c r="B28" s="133"/>
      <c r="C28" s="132" t="s">
        <v>213</v>
      </c>
      <c r="D28" s="128"/>
      <c r="E28" s="129"/>
    </row>
    <row r="29" spans="1:5" x14ac:dyDescent="0.15">
      <c r="A29" s="133"/>
      <c r="B29" s="133"/>
      <c r="C29" s="133"/>
      <c r="D29" s="134" t="s">
        <v>214</v>
      </c>
      <c r="E29" s="129"/>
    </row>
    <row r="30" spans="1:5" x14ac:dyDescent="0.15">
      <c r="A30" s="133"/>
      <c r="B30" s="127"/>
      <c r="C30" s="132" t="s">
        <v>215</v>
      </c>
      <c r="D30" s="128"/>
      <c r="E30" s="129"/>
    </row>
    <row r="31" spans="1:5" x14ac:dyDescent="0.15">
      <c r="A31" s="133"/>
      <c r="B31" s="127"/>
      <c r="C31" s="133"/>
      <c r="D31" s="134" t="s">
        <v>216</v>
      </c>
      <c r="E31" s="129"/>
    </row>
    <row r="32" spans="1:5" x14ac:dyDescent="0.15">
      <c r="A32" s="133"/>
      <c r="B32" s="131"/>
      <c r="C32" s="133"/>
      <c r="D32" s="134" t="s">
        <v>217</v>
      </c>
      <c r="E32" s="129"/>
    </row>
    <row r="33" spans="1:5" x14ac:dyDescent="0.15">
      <c r="A33" s="133"/>
      <c r="B33" s="132" t="s">
        <v>218</v>
      </c>
      <c r="C33" s="128"/>
      <c r="D33" s="128"/>
      <c r="E33" s="129"/>
    </row>
    <row r="34" spans="1:5" x14ac:dyDescent="0.15">
      <c r="A34" s="133"/>
      <c r="B34" s="133"/>
      <c r="C34" s="134" t="s">
        <v>219</v>
      </c>
      <c r="D34" s="128"/>
      <c r="E34" s="129"/>
    </row>
    <row r="35" spans="1:5" x14ac:dyDescent="0.15">
      <c r="A35" s="133"/>
      <c r="B35" s="133"/>
      <c r="C35" s="134" t="s">
        <v>220</v>
      </c>
      <c r="D35" s="128"/>
      <c r="E35" s="129"/>
    </row>
    <row r="36" spans="1:5" x14ac:dyDescent="0.15">
      <c r="A36" s="133"/>
      <c r="B36" s="133"/>
      <c r="C36" s="134" t="s">
        <v>221</v>
      </c>
      <c r="D36" s="128"/>
      <c r="E36" s="129"/>
    </row>
    <row r="37" spans="1:5" x14ac:dyDescent="0.15">
      <c r="A37" s="133"/>
      <c r="B37" s="133"/>
      <c r="C37" s="134" t="s">
        <v>222</v>
      </c>
      <c r="D37" s="128"/>
      <c r="E37" s="129"/>
    </row>
    <row r="38" spans="1:5" x14ac:dyDescent="0.15">
      <c r="A38" s="133"/>
      <c r="B38" s="135"/>
      <c r="C38" s="134" t="s">
        <v>223</v>
      </c>
      <c r="D38" s="128"/>
      <c r="E38" s="129"/>
    </row>
    <row r="39" spans="1:5" x14ac:dyDescent="0.15">
      <c r="A39" s="133"/>
      <c r="B39" s="132" t="s">
        <v>224</v>
      </c>
      <c r="C39" s="128"/>
      <c r="D39" s="128"/>
      <c r="E39" s="129"/>
    </row>
    <row r="40" spans="1:5" x14ac:dyDescent="0.15">
      <c r="A40" s="133"/>
      <c r="B40" s="133"/>
      <c r="C40" s="134" t="s">
        <v>225</v>
      </c>
      <c r="D40" s="128"/>
      <c r="E40" s="129"/>
    </row>
    <row r="41" spans="1:5" x14ac:dyDescent="0.15">
      <c r="A41" s="133"/>
      <c r="B41" s="135"/>
      <c r="C41" s="134" t="s">
        <v>226</v>
      </c>
      <c r="D41" s="128"/>
      <c r="E41" s="129"/>
    </row>
    <row r="42" spans="1:5" x14ac:dyDescent="0.15">
      <c r="A42" s="133"/>
      <c r="B42" s="132" t="s">
        <v>227</v>
      </c>
      <c r="C42" s="128"/>
      <c r="D42" s="128"/>
      <c r="E42" s="129"/>
    </row>
    <row r="43" spans="1:5" x14ac:dyDescent="0.15">
      <c r="A43" s="133"/>
      <c r="B43" s="127"/>
      <c r="C43" s="134" t="s">
        <v>228</v>
      </c>
      <c r="D43" s="128"/>
      <c r="E43" s="129"/>
    </row>
    <row r="44" spans="1:5" x14ac:dyDescent="0.15">
      <c r="A44" s="133"/>
      <c r="B44" s="127"/>
      <c r="C44" s="134" t="s">
        <v>229</v>
      </c>
      <c r="D44" s="128"/>
      <c r="E44" s="129"/>
    </row>
    <row r="45" spans="1:5" x14ac:dyDescent="0.15">
      <c r="A45" s="133"/>
      <c r="B45" s="134" t="s">
        <v>230</v>
      </c>
      <c r="C45" s="128"/>
      <c r="D45" s="128"/>
      <c r="E45" s="129"/>
    </row>
    <row r="46" spans="1:5" x14ac:dyDescent="0.15">
      <c r="A46" s="133"/>
      <c r="B46" s="134" t="s">
        <v>231</v>
      </c>
      <c r="C46" s="128"/>
      <c r="D46" s="128"/>
      <c r="E46" s="129"/>
    </row>
    <row r="47" spans="1:5" x14ac:dyDescent="0.15">
      <c r="A47" s="133"/>
      <c r="B47" s="132" t="s">
        <v>232</v>
      </c>
      <c r="C47" s="128"/>
      <c r="D47" s="128"/>
      <c r="E47" s="129"/>
    </row>
    <row r="48" spans="1:5" x14ac:dyDescent="0.15">
      <c r="A48" s="133"/>
      <c r="B48" s="133"/>
      <c r="C48" s="134" t="s">
        <v>233</v>
      </c>
      <c r="D48" s="128"/>
      <c r="E48" s="129"/>
    </row>
    <row r="49" spans="1:5" x14ac:dyDescent="0.15">
      <c r="A49" s="133"/>
      <c r="B49" s="133"/>
      <c r="C49" s="134" t="s">
        <v>234</v>
      </c>
      <c r="D49" s="128"/>
      <c r="E49" s="129"/>
    </row>
    <row r="50" spans="1:5" x14ac:dyDescent="0.15">
      <c r="A50" s="133"/>
      <c r="B50" s="133"/>
      <c r="C50" s="134" t="s">
        <v>235</v>
      </c>
      <c r="D50" s="128"/>
      <c r="E50" s="129"/>
    </row>
    <row r="51" spans="1:5" x14ac:dyDescent="0.15">
      <c r="A51" s="133"/>
      <c r="B51" s="127"/>
      <c r="C51" s="134" t="s">
        <v>236</v>
      </c>
      <c r="D51" s="128"/>
      <c r="E51" s="129"/>
    </row>
    <row r="52" spans="1:5" s="152" customFormat="1" x14ac:dyDescent="0.15">
      <c r="A52" s="153"/>
      <c r="B52" s="161"/>
      <c r="C52" s="159" t="s">
        <v>295</v>
      </c>
      <c r="D52" s="155"/>
      <c r="E52" s="156"/>
    </row>
    <row r="53" spans="1:5" x14ac:dyDescent="0.15">
      <c r="A53" s="133"/>
      <c r="B53" s="158"/>
      <c r="C53" s="134" t="s">
        <v>296</v>
      </c>
      <c r="D53" s="136"/>
      <c r="E53" s="129"/>
    </row>
    <row r="54" spans="1:5" x14ac:dyDescent="0.15">
      <c r="A54" s="133"/>
      <c r="B54" s="137" t="s">
        <v>237</v>
      </c>
      <c r="C54" s="138"/>
      <c r="D54" s="138"/>
      <c r="E54" s="139"/>
    </row>
    <row r="55" spans="1:5" x14ac:dyDescent="0.15">
      <c r="A55" s="133"/>
      <c r="B55" s="134" t="s">
        <v>238</v>
      </c>
      <c r="C55" s="128"/>
      <c r="D55" s="128"/>
      <c r="E55" s="129"/>
    </row>
    <row r="56" spans="1:5" s="142" customFormat="1" x14ac:dyDescent="0.15">
      <c r="A56" s="141"/>
      <c r="B56" s="134" t="s">
        <v>239</v>
      </c>
      <c r="C56" s="136"/>
      <c r="D56" s="136"/>
      <c r="E56" s="129"/>
    </row>
    <row r="57" spans="1:5" s="142" customFormat="1" x14ac:dyDescent="0.15">
      <c r="A57" s="141"/>
      <c r="B57" s="134" t="s">
        <v>240</v>
      </c>
      <c r="C57" s="136"/>
      <c r="D57" s="136"/>
      <c r="E57" s="129"/>
    </row>
    <row r="58" spans="1:5" s="142" customFormat="1" x14ac:dyDescent="0.15">
      <c r="A58" s="141"/>
      <c r="B58" s="134" t="s">
        <v>241</v>
      </c>
      <c r="C58" s="136"/>
      <c r="D58" s="136"/>
      <c r="E58" s="129"/>
    </row>
    <row r="59" spans="1:5" s="143" customFormat="1" x14ac:dyDescent="0.15">
      <c r="A59" s="133"/>
      <c r="B59" s="134" t="s">
        <v>242</v>
      </c>
      <c r="C59" s="136"/>
      <c r="D59" s="136"/>
      <c r="E59" s="129"/>
    </row>
    <row r="60" spans="1:5" x14ac:dyDescent="0.15">
      <c r="A60" s="132" t="s">
        <v>243</v>
      </c>
      <c r="B60" s="128"/>
      <c r="C60" s="128"/>
      <c r="D60" s="128"/>
      <c r="E60" s="129"/>
    </row>
    <row r="61" spans="1:5" s="143" customFormat="1" x14ac:dyDescent="0.15">
      <c r="A61" s="133"/>
      <c r="B61" s="182" t="s">
        <v>302</v>
      </c>
      <c r="C61" s="136"/>
      <c r="D61" s="136"/>
      <c r="E61" s="129"/>
    </row>
    <row r="62" spans="1:5" s="147" customFormat="1" x14ac:dyDescent="0.15">
      <c r="A62" s="145"/>
      <c r="B62" s="145"/>
      <c r="C62" s="183" t="s">
        <v>303</v>
      </c>
      <c r="D62" s="138"/>
      <c r="E62" s="139"/>
    </row>
    <row r="63" spans="1:5" s="147" customFormat="1" x14ac:dyDescent="0.15">
      <c r="A63" s="145"/>
      <c r="B63" s="145"/>
      <c r="C63" s="145"/>
      <c r="D63" s="140" t="s">
        <v>244</v>
      </c>
      <c r="E63" s="139"/>
    </row>
    <row r="64" spans="1:5" s="147" customFormat="1" x14ac:dyDescent="0.15">
      <c r="A64" s="145"/>
      <c r="B64" s="145"/>
      <c r="C64" s="145"/>
      <c r="D64" s="146" t="s">
        <v>245</v>
      </c>
      <c r="E64" s="148"/>
    </row>
    <row r="65" spans="1:5" s="147" customFormat="1" x14ac:dyDescent="0.15">
      <c r="A65" s="145"/>
      <c r="B65" s="145"/>
      <c r="C65" s="145"/>
      <c r="D65" s="140" t="s">
        <v>246</v>
      </c>
      <c r="E65" s="139"/>
    </row>
    <row r="66" spans="1:5" x14ac:dyDescent="0.15">
      <c r="A66" s="133"/>
      <c r="B66" s="133"/>
      <c r="C66" s="132" t="s">
        <v>247</v>
      </c>
      <c r="D66" s="128"/>
      <c r="E66" s="129"/>
    </row>
    <row r="67" spans="1:5" x14ac:dyDescent="0.15">
      <c r="A67" s="133"/>
      <c r="B67" s="133"/>
      <c r="C67" s="133"/>
      <c r="D67" s="132" t="s">
        <v>248</v>
      </c>
      <c r="E67" s="129"/>
    </row>
    <row r="68" spans="1:5" x14ac:dyDescent="0.15">
      <c r="A68" s="133"/>
      <c r="B68" s="133"/>
      <c r="C68" s="133"/>
      <c r="D68" s="133"/>
      <c r="E68" s="130" t="s">
        <v>248</v>
      </c>
    </row>
    <row r="69" spans="1:5" x14ac:dyDescent="0.15">
      <c r="A69" s="133"/>
      <c r="B69" s="133"/>
      <c r="C69" s="133"/>
      <c r="D69" s="132" t="s">
        <v>249</v>
      </c>
      <c r="E69" s="129"/>
    </row>
    <row r="70" spans="1:5" x14ac:dyDescent="0.15">
      <c r="A70" s="133"/>
      <c r="B70" s="133"/>
      <c r="C70" s="133"/>
      <c r="D70" s="133"/>
      <c r="E70" s="130" t="s">
        <v>250</v>
      </c>
    </row>
    <row r="71" spans="1:5" x14ac:dyDescent="0.15">
      <c r="A71" s="133"/>
      <c r="B71" s="133"/>
      <c r="C71" s="133"/>
      <c r="D71" s="133"/>
      <c r="E71" s="130" t="s">
        <v>251</v>
      </c>
    </row>
    <row r="72" spans="1:5" x14ac:dyDescent="0.15">
      <c r="A72" s="133"/>
      <c r="B72" s="133"/>
      <c r="C72" s="133"/>
      <c r="D72" s="132" t="s">
        <v>252</v>
      </c>
      <c r="E72" s="129"/>
    </row>
    <row r="73" spans="1:5" x14ac:dyDescent="0.15">
      <c r="A73" s="133"/>
      <c r="B73" s="133"/>
      <c r="C73" s="133"/>
      <c r="D73" s="133"/>
      <c r="E73" s="130" t="s">
        <v>253</v>
      </c>
    </row>
    <row r="74" spans="1:5" x14ac:dyDescent="0.15">
      <c r="A74" s="133"/>
      <c r="B74" s="133"/>
      <c r="C74" s="133"/>
      <c r="D74" s="133"/>
      <c r="E74" s="130" t="s">
        <v>254</v>
      </c>
    </row>
    <row r="75" spans="1:5" x14ac:dyDescent="0.15">
      <c r="A75" s="133"/>
      <c r="B75" s="133"/>
      <c r="C75" s="133"/>
      <c r="D75" s="132" t="s">
        <v>255</v>
      </c>
      <c r="E75" s="129"/>
    </row>
    <row r="76" spans="1:5" x14ac:dyDescent="0.15">
      <c r="A76" s="133"/>
      <c r="B76" s="133"/>
      <c r="C76" s="133"/>
      <c r="D76" s="133"/>
      <c r="E76" s="130" t="s">
        <v>256</v>
      </c>
    </row>
    <row r="77" spans="1:5" x14ac:dyDescent="0.15">
      <c r="A77" s="133"/>
      <c r="B77" s="133"/>
      <c r="C77" s="133"/>
      <c r="D77" s="133"/>
      <c r="E77" s="130" t="s">
        <v>257</v>
      </c>
    </row>
    <row r="78" spans="1:5" x14ac:dyDescent="0.15">
      <c r="A78" s="127"/>
      <c r="B78" s="144"/>
      <c r="C78" s="135"/>
      <c r="D78" s="134" t="s">
        <v>258</v>
      </c>
      <c r="E78" s="129"/>
    </row>
    <row r="79" spans="1:5" s="152" customFormat="1" x14ac:dyDescent="0.15">
      <c r="A79" s="127"/>
      <c r="B79" s="165" t="s">
        <v>259</v>
      </c>
      <c r="C79" s="175"/>
      <c r="D79" s="166"/>
      <c r="E79" s="167"/>
    </row>
    <row r="80" spans="1:5" s="152" customFormat="1" x14ac:dyDescent="0.15">
      <c r="A80" s="127"/>
      <c r="B80" s="169"/>
      <c r="C80" s="177" t="s">
        <v>297</v>
      </c>
      <c r="D80" s="166"/>
      <c r="E80" s="170"/>
    </row>
    <row r="81" spans="1:5" s="152" customFormat="1" x14ac:dyDescent="0.15">
      <c r="A81" s="127"/>
      <c r="B81" s="164"/>
      <c r="C81" s="174"/>
      <c r="D81" s="173" t="s">
        <v>260</v>
      </c>
      <c r="E81" s="167"/>
    </row>
    <row r="82" spans="1:5" s="152" customFormat="1" x14ac:dyDescent="0.15">
      <c r="A82" s="127"/>
      <c r="B82" s="169"/>
      <c r="C82" s="176"/>
      <c r="D82" s="168" t="s">
        <v>244</v>
      </c>
      <c r="E82" s="170"/>
    </row>
    <row r="83" spans="1:5" s="152" customFormat="1" x14ac:dyDescent="0.15">
      <c r="A83" s="127"/>
      <c r="B83" s="169"/>
      <c r="C83" s="176"/>
      <c r="D83" s="165" t="s">
        <v>245</v>
      </c>
      <c r="E83" s="171"/>
    </row>
    <row r="84" spans="1:5" s="152" customFormat="1" x14ac:dyDescent="0.15">
      <c r="A84" s="127"/>
      <c r="B84" s="164"/>
      <c r="C84" s="172"/>
      <c r="D84" s="168" t="s">
        <v>298</v>
      </c>
      <c r="E84" s="167"/>
    </row>
    <row r="85" spans="1:5" s="152" customFormat="1" x14ac:dyDescent="0.15">
      <c r="A85" s="127"/>
      <c r="B85" s="165" t="s">
        <v>299</v>
      </c>
      <c r="C85" s="166"/>
      <c r="D85" s="166"/>
      <c r="E85" s="167"/>
    </row>
    <row r="86" spans="1:5" s="152" customFormat="1" x14ac:dyDescent="0.15">
      <c r="A86" s="127"/>
      <c r="B86" s="164"/>
      <c r="C86" s="165" t="s">
        <v>300</v>
      </c>
      <c r="D86" s="166"/>
      <c r="E86" s="167"/>
    </row>
    <row r="87" spans="1:5" s="152" customFormat="1" x14ac:dyDescent="0.15">
      <c r="A87" s="127"/>
      <c r="B87" s="169"/>
      <c r="C87" s="169"/>
      <c r="D87" s="168" t="s">
        <v>244</v>
      </c>
      <c r="E87" s="170"/>
    </row>
    <row r="88" spans="1:5" s="152" customFormat="1" x14ac:dyDescent="0.15">
      <c r="A88" s="127"/>
      <c r="B88" s="169"/>
      <c r="C88" s="169"/>
      <c r="D88" s="168" t="s">
        <v>298</v>
      </c>
      <c r="E88" s="170"/>
    </row>
    <row r="89" spans="1:5" x14ac:dyDescent="0.15">
      <c r="A89" s="132" t="s">
        <v>130</v>
      </c>
      <c r="B89" s="136"/>
      <c r="C89" s="136"/>
      <c r="D89" s="136"/>
      <c r="E89" s="129"/>
    </row>
    <row r="90" spans="1:5" x14ac:dyDescent="0.15">
      <c r="A90" s="133"/>
      <c r="B90" s="130" t="s">
        <v>242</v>
      </c>
      <c r="C90" s="136"/>
      <c r="D90" s="136"/>
      <c r="E90" s="129"/>
    </row>
    <row r="91" spans="1:5" x14ac:dyDescent="0.15">
      <c r="A91" s="133"/>
      <c r="B91" s="130" t="s">
        <v>261</v>
      </c>
      <c r="C91" s="136"/>
      <c r="D91" s="136"/>
      <c r="E91" s="129"/>
    </row>
    <row r="92" spans="1:5" x14ac:dyDescent="0.15">
      <c r="A92" s="133"/>
      <c r="B92" s="130" t="s">
        <v>262</v>
      </c>
      <c r="C92" s="136"/>
      <c r="D92" s="136"/>
      <c r="E92" s="129"/>
    </row>
    <row r="93" spans="1:5" x14ac:dyDescent="0.15">
      <c r="A93" s="132" t="s">
        <v>263</v>
      </c>
      <c r="B93" s="128"/>
      <c r="C93" s="128"/>
      <c r="D93" s="128"/>
      <c r="E93" s="129"/>
    </row>
    <row r="94" spans="1:5" x14ac:dyDescent="0.15">
      <c r="A94" s="133"/>
      <c r="B94" s="132" t="s">
        <v>264</v>
      </c>
      <c r="C94" s="128"/>
      <c r="D94" s="128"/>
      <c r="E94" s="129"/>
    </row>
    <row r="95" spans="1:5" x14ac:dyDescent="0.15">
      <c r="A95" s="133"/>
      <c r="B95" s="132" t="s">
        <v>265</v>
      </c>
      <c r="C95" s="128"/>
      <c r="D95" s="128"/>
      <c r="E95" s="129"/>
    </row>
    <row r="96" spans="1:5" x14ac:dyDescent="0.15">
      <c r="A96" s="133"/>
      <c r="B96" s="133"/>
      <c r="C96" s="134" t="s">
        <v>266</v>
      </c>
      <c r="D96" s="128"/>
      <c r="E96" s="129"/>
    </row>
    <row r="97" spans="1:5" x14ac:dyDescent="0.15">
      <c r="A97" s="133"/>
      <c r="B97" s="135"/>
      <c r="C97" s="134" t="s">
        <v>267</v>
      </c>
      <c r="D97" s="128"/>
      <c r="E97" s="129"/>
    </row>
    <row r="98" spans="1:5" x14ac:dyDescent="0.15">
      <c r="A98" s="133"/>
      <c r="B98" s="132" t="s">
        <v>268</v>
      </c>
      <c r="C98" s="136"/>
      <c r="D98" s="136"/>
      <c r="E98" s="129"/>
    </row>
    <row r="99" spans="1:5" x14ac:dyDescent="0.15">
      <c r="A99" s="132" t="s">
        <v>269</v>
      </c>
      <c r="B99" s="128"/>
      <c r="C99" s="128"/>
      <c r="D99" s="128"/>
      <c r="E99" s="129"/>
    </row>
    <row r="100" spans="1:5" x14ac:dyDescent="0.15">
      <c r="A100" s="133"/>
      <c r="B100" s="132" t="s">
        <v>270</v>
      </c>
      <c r="C100" s="128"/>
      <c r="D100" s="128"/>
      <c r="E100" s="129"/>
    </row>
    <row r="101" spans="1:5" x14ac:dyDescent="0.15">
      <c r="A101" s="133"/>
      <c r="B101" s="133"/>
      <c r="C101" s="134" t="s">
        <v>271</v>
      </c>
      <c r="D101" s="128"/>
      <c r="E101" s="129"/>
    </row>
    <row r="102" spans="1:5" x14ac:dyDescent="0.15">
      <c r="A102" s="133"/>
      <c r="B102" s="133"/>
      <c r="C102" s="134" t="s">
        <v>272</v>
      </c>
      <c r="D102" s="128"/>
      <c r="E102" s="129"/>
    </row>
    <row r="103" spans="1:5" x14ac:dyDescent="0.15">
      <c r="A103" s="133"/>
      <c r="B103" s="135"/>
      <c r="C103" s="134" t="s">
        <v>273</v>
      </c>
      <c r="D103" s="128"/>
      <c r="E103" s="129"/>
    </row>
    <row r="104" spans="1:5" x14ac:dyDescent="0.15">
      <c r="A104" s="133"/>
      <c r="B104" s="132" t="s">
        <v>274</v>
      </c>
      <c r="C104" s="128"/>
      <c r="D104" s="128"/>
      <c r="E104" s="129"/>
    </row>
    <row r="105" spans="1:5" x14ac:dyDescent="0.15">
      <c r="A105" s="133"/>
      <c r="B105" s="133"/>
      <c r="C105" s="130" t="s">
        <v>275</v>
      </c>
      <c r="D105" s="128"/>
      <c r="E105" s="129"/>
    </row>
    <row r="106" spans="1:5" x14ac:dyDescent="0.15">
      <c r="A106" s="133"/>
      <c r="B106" s="135"/>
      <c r="C106" s="130" t="s">
        <v>276</v>
      </c>
      <c r="D106" s="128"/>
      <c r="E106" s="129"/>
    </row>
    <row r="107" spans="1:5" x14ac:dyDescent="0.15">
      <c r="A107" s="133"/>
      <c r="B107" s="132" t="s">
        <v>277</v>
      </c>
      <c r="C107" s="128"/>
      <c r="D107" s="128"/>
      <c r="E107" s="129"/>
    </row>
    <row r="108" spans="1:5" x14ac:dyDescent="0.15">
      <c r="A108" s="133"/>
      <c r="B108" s="133"/>
      <c r="C108" s="134" t="s">
        <v>278</v>
      </c>
      <c r="D108" s="128"/>
      <c r="E108" s="129"/>
    </row>
    <row r="109" spans="1:5" x14ac:dyDescent="0.15">
      <c r="A109" s="133"/>
      <c r="B109" s="133"/>
      <c r="C109" s="134" t="s">
        <v>279</v>
      </c>
      <c r="D109" s="128"/>
      <c r="E109" s="129"/>
    </row>
    <row r="110" spans="1:5" x14ac:dyDescent="0.15">
      <c r="A110" s="133"/>
      <c r="B110" s="135"/>
      <c r="C110" s="134" t="s">
        <v>280</v>
      </c>
      <c r="D110" s="128"/>
      <c r="E110" s="129"/>
    </row>
    <row r="111" spans="1:5" x14ac:dyDescent="0.15">
      <c r="A111" s="133"/>
      <c r="B111" s="132" t="s">
        <v>281</v>
      </c>
      <c r="C111" s="128"/>
      <c r="D111" s="128"/>
      <c r="E111" s="129"/>
    </row>
    <row r="112" spans="1:5" x14ac:dyDescent="0.15">
      <c r="A112" s="133"/>
      <c r="B112" s="133"/>
      <c r="C112" s="134" t="s">
        <v>282</v>
      </c>
      <c r="D112" s="128"/>
      <c r="E112" s="129"/>
    </row>
    <row r="113" spans="1:5" x14ac:dyDescent="0.15">
      <c r="A113" s="135"/>
      <c r="B113" s="135"/>
      <c r="C113" s="134" t="s">
        <v>283</v>
      </c>
      <c r="D113" s="128"/>
      <c r="E113" s="129"/>
    </row>
    <row r="114" spans="1:5" x14ac:dyDescent="0.15">
      <c r="A114" s="132" t="s">
        <v>284</v>
      </c>
      <c r="B114" s="128"/>
      <c r="C114" s="128"/>
      <c r="D114" s="128"/>
      <c r="E114" s="129"/>
    </row>
    <row r="115" spans="1:5" x14ac:dyDescent="0.15">
      <c r="A115" s="133"/>
      <c r="B115" s="132" t="s">
        <v>285</v>
      </c>
      <c r="C115" s="128"/>
      <c r="D115" s="128"/>
      <c r="E115" s="129"/>
    </row>
    <row r="116" spans="1:5" x14ac:dyDescent="0.15">
      <c r="A116" s="133"/>
      <c r="B116" s="133"/>
      <c r="C116" s="134" t="s">
        <v>286</v>
      </c>
      <c r="D116" s="128"/>
      <c r="E116" s="129"/>
    </row>
    <row r="117" spans="1:5" x14ac:dyDescent="0.15">
      <c r="A117" s="133"/>
      <c r="B117" s="133"/>
      <c r="C117" s="134" t="s">
        <v>287</v>
      </c>
      <c r="D117" s="128"/>
      <c r="E117" s="129"/>
    </row>
    <row r="118" spans="1:5" x14ac:dyDescent="0.15">
      <c r="A118" s="133"/>
      <c r="B118" s="135"/>
      <c r="C118" s="134" t="s">
        <v>288</v>
      </c>
      <c r="D118" s="128"/>
      <c r="E118" s="129"/>
    </row>
    <row r="119" spans="1:5" x14ac:dyDescent="0.15">
      <c r="A119" s="133"/>
      <c r="B119" s="132" t="s">
        <v>289</v>
      </c>
      <c r="C119" s="128"/>
      <c r="D119" s="128"/>
      <c r="E119" s="129"/>
    </row>
    <row r="120" spans="1:5" x14ac:dyDescent="0.15">
      <c r="A120" s="133"/>
      <c r="B120" s="133"/>
      <c r="C120" s="134" t="s">
        <v>290</v>
      </c>
      <c r="D120" s="128"/>
      <c r="E120" s="129"/>
    </row>
    <row r="121" spans="1:5" x14ac:dyDescent="0.15">
      <c r="A121" s="135"/>
      <c r="B121" s="135"/>
      <c r="C121" s="134" t="s">
        <v>291</v>
      </c>
      <c r="D121" s="128"/>
      <c r="E121" s="129"/>
    </row>
  </sheetData>
  <mergeCells count="1">
    <mergeCell ref="A2:E2"/>
  </mergeCells>
  <phoneticPr fontId="2"/>
  <pageMargins left="0.7" right="0.7" top="0.75" bottom="0.75" header="0.3" footer="0.3"/>
  <pageSetup paperSize="9" scale="60" orientation="portrait" r:id="rId1"/>
  <rowBreaks count="1" manualBreakCount="1">
    <brk id="98"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0"/>
  <sheetViews>
    <sheetView workbookViewId="0">
      <selection activeCell="D18" sqref="D18"/>
    </sheetView>
  </sheetViews>
  <sheetFormatPr defaultRowHeight="13.5" x14ac:dyDescent="0.15"/>
  <cols>
    <col min="1" max="1" width="5.25" customWidth="1"/>
    <col min="2" max="2" width="18.375" customWidth="1"/>
    <col min="3" max="3" width="36.875" bestFit="1" customWidth="1"/>
    <col min="4" max="4" width="50.875" bestFit="1" customWidth="1"/>
    <col min="6" max="6" width="11" customWidth="1"/>
    <col min="12" max="12" width="2.5" customWidth="1"/>
  </cols>
  <sheetData>
    <row r="1" spans="1:20" ht="13.5" customHeight="1" x14ac:dyDescent="0.15">
      <c r="A1" s="320" t="s">
        <v>168</v>
      </c>
      <c r="B1" s="321"/>
      <c r="C1" s="50" t="s">
        <v>160</v>
      </c>
      <c r="D1" s="51" t="s">
        <v>161</v>
      </c>
      <c r="E1" s="337" t="s">
        <v>162</v>
      </c>
      <c r="F1" s="338"/>
      <c r="G1" s="339"/>
      <c r="H1" s="343" t="s">
        <v>163</v>
      </c>
      <c r="I1" s="344"/>
      <c r="J1" s="343" t="s">
        <v>164</v>
      </c>
      <c r="K1" s="349"/>
    </row>
    <row r="2" spans="1:20" x14ac:dyDescent="0.15">
      <c r="A2" s="322"/>
      <c r="B2" s="323"/>
      <c r="C2" s="326" t="s">
        <v>165</v>
      </c>
      <c r="D2" s="53"/>
      <c r="E2" s="340" t="str">
        <f>ルール・事前条件!X5</f>
        <v>FT11-01</v>
      </c>
      <c r="F2" s="341"/>
      <c r="G2" s="342"/>
      <c r="H2" s="345"/>
      <c r="I2" s="346"/>
      <c r="J2" s="350"/>
      <c r="K2" s="351"/>
    </row>
    <row r="3" spans="1:20" ht="13.5" customHeight="1" x14ac:dyDescent="0.15">
      <c r="A3" s="322"/>
      <c r="B3" s="323"/>
      <c r="C3" s="327"/>
      <c r="D3" s="52"/>
      <c r="E3" s="340" t="str">
        <f>ルール・事前条件!L5</f>
        <v>TRAモデル取り込み(共通)</v>
      </c>
      <c r="F3" s="341"/>
      <c r="G3" s="342"/>
      <c r="H3" s="347"/>
      <c r="I3" s="348"/>
      <c r="J3" s="352"/>
      <c r="K3" s="353"/>
    </row>
    <row r="4" spans="1:20" x14ac:dyDescent="0.15">
      <c r="A4" s="322"/>
      <c r="B4" s="323"/>
      <c r="C4" s="51" t="s">
        <v>166</v>
      </c>
      <c r="D4" s="54"/>
      <c r="E4" s="328"/>
      <c r="F4" s="329"/>
      <c r="G4" s="330"/>
      <c r="H4" s="343" t="s">
        <v>167</v>
      </c>
      <c r="I4" s="349"/>
      <c r="J4" s="343" t="s">
        <v>12</v>
      </c>
      <c r="K4" s="349"/>
    </row>
    <row r="5" spans="1:20" x14ac:dyDescent="0.15">
      <c r="A5" s="322"/>
      <c r="B5" s="323"/>
      <c r="C5" s="52"/>
      <c r="D5" s="55"/>
      <c r="E5" s="331"/>
      <c r="F5" s="332"/>
      <c r="G5" s="333"/>
      <c r="H5" s="345"/>
      <c r="I5" s="346"/>
      <c r="J5" s="350"/>
      <c r="K5" s="351"/>
    </row>
    <row r="6" spans="1:20" x14ac:dyDescent="0.15">
      <c r="A6" s="324"/>
      <c r="B6" s="325"/>
      <c r="C6" s="52"/>
      <c r="D6" s="55"/>
      <c r="E6" s="334"/>
      <c r="F6" s="335"/>
      <c r="G6" s="336"/>
      <c r="H6" s="347"/>
      <c r="I6" s="348"/>
      <c r="J6" s="352"/>
      <c r="K6" s="353"/>
    </row>
    <row r="8" spans="1:20" x14ac:dyDescent="0.15">
      <c r="A8" s="28" t="s">
        <v>131</v>
      </c>
    </row>
    <row r="9" spans="1:20" ht="14.25" thickBot="1" x14ac:dyDescent="0.2">
      <c r="A9" s="56" t="s">
        <v>132</v>
      </c>
      <c r="B9" s="317" t="s">
        <v>133</v>
      </c>
      <c r="C9" s="318"/>
      <c r="D9" s="56" t="s">
        <v>134</v>
      </c>
      <c r="E9" s="57" t="s">
        <v>135</v>
      </c>
      <c r="F9" s="57" t="s">
        <v>136</v>
      </c>
      <c r="G9" s="57" t="s">
        <v>137</v>
      </c>
      <c r="H9" s="57" t="s">
        <v>138</v>
      </c>
      <c r="I9" s="57" t="s">
        <v>139</v>
      </c>
      <c r="J9" s="57" t="s">
        <v>140</v>
      </c>
      <c r="K9" s="57" t="s">
        <v>141</v>
      </c>
      <c r="M9" s="57" t="s">
        <v>304</v>
      </c>
      <c r="N9" s="57" t="s">
        <v>23</v>
      </c>
      <c r="O9" s="57" t="s">
        <v>33</v>
      </c>
      <c r="P9" s="57" t="s">
        <v>305</v>
      </c>
      <c r="Q9" s="57" t="s">
        <v>306</v>
      </c>
      <c r="R9" s="57" t="s">
        <v>307</v>
      </c>
      <c r="S9" s="57" t="s">
        <v>64</v>
      </c>
      <c r="T9" s="57" t="s">
        <v>310</v>
      </c>
    </row>
    <row r="10" spans="1:20" s="95" customFormat="1" ht="14.25" thickTop="1" x14ac:dyDescent="0.15">
      <c r="A10" s="91">
        <v>1</v>
      </c>
      <c r="B10" s="188" t="s">
        <v>312</v>
      </c>
      <c r="C10" s="149"/>
      <c r="D10" s="92" t="s">
        <v>313</v>
      </c>
      <c r="E10" s="93">
        <f>'テスト項目-観点1'!H2</f>
        <v>186</v>
      </c>
      <c r="F10" s="93">
        <f>'テスト項目-観点1'!J2</f>
        <v>335</v>
      </c>
      <c r="G10" s="93">
        <f>'テスト項目-観点1'!R2</f>
        <v>183</v>
      </c>
      <c r="H10" s="94">
        <f>IF(E10&lt;&gt;"",IF(E10&lt;&gt;0,G10/E10,0),0)</f>
        <v>0.9838709677419355</v>
      </c>
      <c r="I10" s="93"/>
      <c r="J10" s="93">
        <f>'テスト項目-観点1'!S2</f>
        <v>171</v>
      </c>
      <c r="K10" s="94">
        <f>IF(E10&lt;&gt;"",IF(E10&lt;&gt;0,J10/E10,0),0)</f>
        <v>0.91935483870967738</v>
      </c>
      <c r="M10" s="184">
        <f>E10-COUNTA('テスト項目-観点1'!$P$4:$P$1196)</f>
        <v>2</v>
      </c>
      <c r="N10" s="184">
        <f>COUNTIF('テスト項目-観点1'!$P$4:$P$1196,N$9)</f>
        <v>171</v>
      </c>
      <c r="O10" s="184">
        <f>COUNTIF('テスト項目-観点1'!$P$4:$P$1196,O$9)</f>
        <v>9</v>
      </c>
      <c r="P10" s="184">
        <f>COUNTIF('テスト項目-観点1'!$P$4:$P$1196,P$9)</f>
        <v>1</v>
      </c>
      <c r="Q10" s="184">
        <f>COUNTIF('テスト項目-観点1'!$P$4:$P$1196,Q$9)</f>
        <v>3</v>
      </c>
      <c r="R10" s="184">
        <f>COUNTIF('テスト項目-観点1'!$P$4:$P$1196,R$9)</f>
        <v>0</v>
      </c>
      <c r="S10" s="184">
        <f>COUNTIF('テスト項目-観点1'!$P$4:$P$1196,S$9)</f>
        <v>0</v>
      </c>
      <c r="T10" s="184">
        <f>COUNTIF('テスト項目-観点1'!$X$4:$X$1196,"○")</f>
        <v>2</v>
      </c>
    </row>
    <row r="11" spans="1:20" s="95" customFormat="1" x14ac:dyDescent="0.15">
      <c r="A11" s="96">
        <v>2</v>
      </c>
      <c r="B11" s="97"/>
      <c r="C11" s="98"/>
      <c r="D11" s="30"/>
      <c r="E11" s="93">
        <f>'テスト項目-観点2'!H2</f>
        <v>0</v>
      </c>
      <c r="F11" s="93">
        <f>'テスト項目-観点2'!J2</f>
        <v>0</v>
      </c>
      <c r="G11" s="93">
        <f>'テスト項目-観点2'!R2</f>
        <v>0</v>
      </c>
      <c r="H11" s="94">
        <f t="shared" ref="H11:H18" si="0">IF(E11&lt;&gt;"",IF(E11&lt;&gt;0,G11/E11,0),0)</f>
        <v>0</v>
      </c>
      <c r="I11" s="93"/>
      <c r="J11" s="93">
        <f>'テスト項目-観点2'!S2</f>
        <v>0</v>
      </c>
      <c r="K11" s="94">
        <f t="shared" ref="K11:K20" si="1">IF(E11&lt;&gt;"",IF(E11&lt;&gt;0,J11/E11,0),0)</f>
        <v>0</v>
      </c>
      <c r="M11" s="93">
        <f>E11-COUNTA('テスト項目-観点2'!$P$4:$P$961)</f>
        <v>0</v>
      </c>
      <c r="N11" s="93">
        <f>COUNTIF('テスト項目-観点2'!$P$4:$P$961,N$9)</f>
        <v>0</v>
      </c>
      <c r="O11" s="93">
        <f>COUNTIF('テスト項目-観点2'!$P$4:$P$961,O$9)</f>
        <v>0</v>
      </c>
      <c r="P11" s="93">
        <f>COUNTIF('テスト項目-観点2'!$P$4:$P$961,P$9)</f>
        <v>0</v>
      </c>
      <c r="Q11" s="93">
        <f>COUNTIF('テスト項目-観点2'!$P$4:$P$961,Q$9)</f>
        <v>0</v>
      </c>
      <c r="R11" s="93">
        <f>COUNTIF('テスト項目-観点2'!$P$4:$P$961,R$9)</f>
        <v>0</v>
      </c>
      <c r="S11" s="93">
        <f>COUNTIF('テスト項目-観点2'!$P$4:$P$961,S$9)</f>
        <v>0</v>
      </c>
      <c r="T11" s="93">
        <f>COUNTIF('テスト項目-観点2'!$X$4:$X$961,"○")</f>
        <v>0</v>
      </c>
    </row>
    <row r="12" spans="1:20" s="95" customFormat="1" x14ac:dyDescent="0.15">
      <c r="A12" s="96">
        <v>3</v>
      </c>
      <c r="B12" s="97"/>
      <c r="C12" s="98"/>
      <c r="D12" s="30"/>
      <c r="E12" s="93">
        <f>'テスト項目-観点3'!H2</f>
        <v>0</v>
      </c>
      <c r="F12" s="93">
        <f>'テスト項目-観点3'!J2</f>
        <v>0</v>
      </c>
      <c r="G12" s="93">
        <f>'テスト項目-観点3'!R2</f>
        <v>0</v>
      </c>
      <c r="H12" s="94">
        <f t="shared" si="0"/>
        <v>0</v>
      </c>
      <c r="I12" s="93"/>
      <c r="J12" s="93">
        <f>'テスト項目-観点3'!S2</f>
        <v>0</v>
      </c>
      <c r="K12" s="94">
        <f t="shared" si="1"/>
        <v>0</v>
      </c>
      <c r="M12" s="93">
        <f>E12-COUNTA('テスト項目-観点3'!$P$4:$P$961)</f>
        <v>0</v>
      </c>
      <c r="N12" s="93">
        <f>COUNTIF('テスト項目-観点3'!$P$4:$P$961,N$9)</f>
        <v>0</v>
      </c>
      <c r="O12" s="93">
        <f>COUNTIF('テスト項目-観点3'!$P$4:$P$961,O$9)</f>
        <v>0</v>
      </c>
      <c r="P12" s="93">
        <f>COUNTIF('テスト項目-観点3'!$P$4:$P$961,P$9)</f>
        <v>0</v>
      </c>
      <c r="Q12" s="93">
        <f>COUNTIF('テスト項目-観点3'!$P$4:$P$961,Q$9)</f>
        <v>0</v>
      </c>
      <c r="R12" s="93">
        <f>COUNTIF('テスト項目-観点3'!$P$4:$P$961,R$9)</f>
        <v>0</v>
      </c>
      <c r="S12" s="93">
        <f>COUNTIF('テスト項目-観点3'!$P$4:$P$961,S$9)</f>
        <v>0</v>
      </c>
      <c r="T12" s="93">
        <f>COUNTIF('テスト項目-観点3'!$X$4:$X$961,"○")</f>
        <v>0</v>
      </c>
    </row>
    <row r="13" spans="1:20" s="95" customFormat="1" x14ac:dyDescent="0.15">
      <c r="A13" s="96">
        <v>4</v>
      </c>
      <c r="B13" s="97"/>
      <c r="C13" s="98"/>
      <c r="D13" s="30"/>
      <c r="E13" s="93">
        <f>'テスト項目-観点4'!H2</f>
        <v>0</v>
      </c>
      <c r="F13" s="93">
        <f>'テスト項目-観点4'!J2</f>
        <v>0</v>
      </c>
      <c r="G13" s="93">
        <f>'テスト項目-観点4'!R2</f>
        <v>0</v>
      </c>
      <c r="H13" s="94">
        <f t="shared" si="0"/>
        <v>0</v>
      </c>
      <c r="I13" s="93"/>
      <c r="J13" s="93">
        <f>'テスト項目-観点4'!S2</f>
        <v>0</v>
      </c>
      <c r="K13" s="94">
        <f t="shared" si="1"/>
        <v>0</v>
      </c>
      <c r="M13" s="93">
        <f>E13-COUNTA('テスト項目-観点4'!$P$4:$P$999)</f>
        <v>0</v>
      </c>
      <c r="N13" s="93">
        <f>COUNTIF('テスト項目-観点4'!$P$4:$P$999,N$9)</f>
        <v>0</v>
      </c>
      <c r="O13" s="93">
        <f>COUNTIF('テスト項目-観点4'!$P$4:$P$999,O$9)</f>
        <v>0</v>
      </c>
      <c r="P13" s="93">
        <f>COUNTIF('テスト項目-観点4'!$P$4:$P$999,P$9)</f>
        <v>0</v>
      </c>
      <c r="Q13" s="93">
        <f>COUNTIF('テスト項目-観点4'!$P$4:$P$999,Q$9)</f>
        <v>0</v>
      </c>
      <c r="R13" s="93">
        <f>COUNTIF('テスト項目-観点4'!$P$4:$P$999,R$9)</f>
        <v>0</v>
      </c>
      <c r="S13" s="93">
        <f>COUNTIF('テスト項目-観点4'!$P$4:$P$999,S$9)</f>
        <v>0</v>
      </c>
      <c r="T13" s="93">
        <f>COUNTIF('テスト項目-観点4'!$X$4:$X$999,"○")</f>
        <v>0</v>
      </c>
    </row>
    <row r="14" spans="1:20" s="95" customFormat="1" x14ac:dyDescent="0.15">
      <c r="A14" s="96">
        <v>5</v>
      </c>
      <c r="B14" s="97"/>
      <c r="C14" s="98"/>
      <c r="D14" s="30"/>
      <c r="E14" s="93">
        <f>'テスト項目-観点5'!H2</f>
        <v>0</v>
      </c>
      <c r="F14" s="93">
        <f>'テスト項目-観点5'!J2</f>
        <v>0</v>
      </c>
      <c r="G14" s="93">
        <f>'テスト項目-観点5'!R2</f>
        <v>0</v>
      </c>
      <c r="H14" s="94">
        <f t="shared" si="0"/>
        <v>0</v>
      </c>
      <c r="I14" s="93"/>
      <c r="J14" s="93">
        <f>'テスト項目-観点5'!S2</f>
        <v>0</v>
      </c>
      <c r="K14" s="94">
        <f t="shared" si="1"/>
        <v>0</v>
      </c>
      <c r="M14" s="93">
        <f>E14-COUNTA('テスト項目-観点5'!$P$4:$P$999)</f>
        <v>0</v>
      </c>
      <c r="N14" s="93">
        <f>COUNTIF('テスト項目-観点5'!$P$4:$P$999,N$9)</f>
        <v>0</v>
      </c>
      <c r="O14" s="93">
        <f>COUNTIF('テスト項目-観点5'!$P$4:$P$999,O$9)</f>
        <v>0</v>
      </c>
      <c r="P14" s="93">
        <f>COUNTIF('テスト項目-観点5'!$P$4:$P$999,P$9)</f>
        <v>0</v>
      </c>
      <c r="Q14" s="93">
        <f>COUNTIF('テスト項目-観点5'!$P$4:$P$999,Q$9)</f>
        <v>0</v>
      </c>
      <c r="R14" s="93">
        <f>COUNTIF('テスト項目-観点5'!$P$4:$P$999,R$9)</f>
        <v>0</v>
      </c>
      <c r="S14" s="93">
        <f>COUNTIF('テスト項目-観点5'!$P$4:$P$999,S$9)</f>
        <v>0</v>
      </c>
      <c r="T14" s="93">
        <f>COUNTIF('テスト項目-観点5'!$X$4:$X$999,"○")</f>
        <v>0</v>
      </c>
    </row>
    <row r="15" spans="1:20" s="95" customFormat="1" x14ac:dyDescent="0.15">
      <c r="A15" s="96">
        <v>6</v>
      </c>
      <c r="B15" s="97"/>
      <c r="C15" s="98"/>
      <c r="D15" s="30"/>
      <c r="E15" s="93">
        <f>'テスト項目-観点6'!H2</f>
        <v>0</v>
      </c>
      <c r="F15" s="93">
        <f>'テスト項目-観点6'!J2</f>
        <v>0</v>
      </c>
      <c r="G15" s="93">
        <f>'テスト項目-観点6'!R2</f>
        <v>0</v>
      </c>
      <c r="H15" s="94">
        <f t="shared" si="0"/>
        <v>0</v>
      </c>
      <c r="I15" s="93"/>
      <c r="J15" s="93">
        <f>'テスト項目-観点6'!S2</f>
        <v>0</v>
      </c>
      <c r="K15" s="94">
        <f t="shared" si="1"/>
        <v>0</v>
      </c>
      <c r="M15" s="93">
        <f>E15-COUNTA('テスト項目-観点6'!$P$4:$P$970)</f>
        <v>0</v>
      </c>
      <c r="N15" s="93">
        <f>COUNTIF('テスト項目-観点6'!$P$4:$P$970,N$9)</f>
        <v>0</v>
      </c>
      <c r="O15" s="93">
        <f>COUNTIF('テスト項目-観点6'!$P$4:$P$970,O$9)</f>
        <v>0</v>
      </c>
      <c r="P15" s="93">
        <f>COUNTIF('テスト項目-観点6'!$P$4:$P$970,P$9)</f>
        <v>0</v>
      </c>
      <c r="Q15" s="93">
        <f>COUNTIF('テスト項目-観点6'!$P$4:$P$970,Q$9)</f>
        <v>0</v>
      </c>
      <c r="R15" s="93">
        <f>COUNTIF('テスト項目-観点6'!$P$4:$P$970,R$9)</f>
        <v>0</v>
      </c>
      <c r="S15" s="93">
        <f>COUNTIF('テスト項目-観点6'!$P$4:$P$970,S$9)</f>
        <v>0</v>
      </c>
      <c r="T15" s="93">
        <f>COUNTIF('テスト項目-観点6'!$X$4:$X$975,"○")</f>
        <v>0</v>
      </c>
    </row>
    <row r="16" spans="1:20" s="95" customFormat="1" x14ac:dyDescent="0.15">
      <c r="A16" s="96">
        <v>7</v>
      </c>
      <c r="B16" s="97"/>
      <c r="C16" s="98"/>
      <c r="D16" s="30"/>
      <c r="E16" s="93">
        <f>'テスト項目-観点7'!H2</f>
        <v>0</v>
      </c>
      <c r="F16" s="93">
        <f>'テスト項目-観点7'!J2</f>
        <v>0</v>
      </c>
      <c r="G16" s="93">
        <f>'テスト項目-観点7'!R2</f>
        <v>0</v>
      </c>
      <c r="H16" s="94">
        <f t="shared" si="0"/>
        <v>0</v>
      </c>
      <c r="I16" s="93"/>
      <c r="J16" s="93">
        <f>'テスト項目-観点7'!S2</f>
        <v>0</v>
      </c>
      <c r="K16" s="94">
        <f t="shared" si="1"/>
        <v>0</v>
      </c>
      <c r="M16" s="93">
        <f>E16-COUNTA('テスト項目-観点7'!$P$4:$P$999)</f>
        <v>0</v>
      </c>
      <c r="N16" s="93">
        <f>COUNTIF('テスト項目-観点7'!$P$4:$P$999,N$9)</f>
        <v>0</v>
      </c>
      <c r="O16" s="93">
        <f>COUNTIF('テスト項目-観点7'!$P$4:$P$999,O$9)</f>
        <v>0</v>
      </c>
      <c r="P16" s="93">
        <f>COUNTIF('テスト項目-観点7'!$P$4:$P$999,P$9)</f>
        <v>0</v>
      </c>
      <c r="Q16" s="93">
        <f>COUNTIF('テスト項目-観点7'!$P$4:$P$999,Q$9)</f>
        <v>0</v>
      </c>
      <c r="R16" s="93">
        <f>COUNTIF('テスト項目-観点7'!$P$4:$P$999,R$9)</f>
        <v>0</v>
      </c>
      <c r="S16" s="93">
        <f>COUNTIF('テスト項目-観点7'!$P$4:$P$999,S$9)</f>
        <v>0</v>
      </c>
      <c r="T16" s="93">
        <f>COUNTIF('テスト項目-観点7'!$X$4:$X$999,"○")</f>
        <v>0</v>
      </c>
    </row>
    <row r="17" spans="1:20" s="95" customFormat="1" x14ac:dyDescent="0.15">
      <c r="A17" s="96">
        <v>8</v>
      </c>
      <c r="B17" s="97"/>
      <c r="C17" s="98"/>
      <c r="D17" s="30"/>
      <c r="E17" s="93">
        <f>'テスト項目-観点8'!H2</f>
        <v>0</v>
      </c>
      <c r="F17" s="93">
        <f>'テスト項目-観点8'!J2</f>
        <v>0</v>
      </c>
      <c r="G17" s="93">
        <f>'テスト項目-観点8'!R2</f>
        <v>0</v>
      </c>
      <c r="H17" s="94">
        <f t="shared" si="0"/>
        <v>0</v>
      </c>
      <c r="I17" s="93"/>
      <c r="J17" s="93">
        <f>'テスト項目-観点8'!S2</f>
        <v>0</v>
      </c>
      <c r="K17" s="94">
        <f t="shared" si="1"/>
        <v>0</v>
      </c>
      <c r="M17" s="93">
        <f>E17-COUNTA('テスト項目-観点8'!$P$4:$P$976)</f>
        <v>0</v>
      </c>
      <c r="N17" s="93">
        <f>COUNTIF('テスト項目-観点8'!$P$4:$P$976,N$9)</f>
        <v>0</v>
      </c>
      <c r="O17" s="93">
        <f>COUNTIF('テスト項目-観点8'!$P$4:$P$976,O$9)</f>
        <v>0</v>
      </c>
      <c r="P17" s="93">
        <f>COUNTIF('テスト項目-観点8'!$P$4:$P$976,P$9)</f>
        <v>0</v>
      </c>
      <c r="Q17" s="93">
        <f>COUNTIF('テスト項目-観点8'!$P$4:$P$976,Q$9)</f>
        <v>0</v>
      </c>
      <c r="R17" s="93">
        <f>COUNTIF('テスト項目-観点8'!$P$4:$P$976,R$9)</f>
        <v>0</v>
      </c>
      <c r="S17" s="93">
        <f>COUNTIF('テスト項目-観点8'!$P$4:$P$976,S$9)</f>
        <v>0</v>
      </c>
      <c r="T17" s="93">
        <f>COUNTIF('テスト項目-観点8'!$X$4:$X$999,"○")</f>
        <v>0</v>
      </c>
    </row>
    <row r="18" spans="1:20" s="95" customFormat="1" x14ac:dyDescent="0.15">
      <c r="A18" s="96">
        <v>9</v>
      </c>
      <c r="B18" s="97"/>
      <c r="C18" s="98"/>
      <c r="D18" s="30"/>
      <c r="E18" s="93">
        <f>'テスト項目-観点9'!H2</f>
        <v>0</v>
      </c>
      <c r="F18" s="93">
        <f>'テスト項目-観点9'!J2</f>
        <v>0</v>
      </c>
      <c r="G18" s="93">
        <f>'テスト項目-観点9'!R2</f>
        <v>0</v>
      </c>
      <c r="H18" s="94">
        <f t="shared" si="0"/>
        <v>0</v>
      </c>
      <c r="I18" s="93"/>
      <c r="J18" s="93">
        <f>'テスト項目-観点9'!S2</f>
        <v>0</v>
      </c>
      <c r="K18" s="94">
        <f t="shared" si="1"/>
        <v>0</v>
      </c>
      <c r="M18" s="93">
        <f>E18-COUNTA('テスト項目-観点9'!$P$4:$P$999)</f>
        <v>0</v>
      </c>
      <c r="N18" s="93">
        <f>COUNTIF('テスト項目-観点9'!$P$4:$P$999,N$9)</f>
        <v>0</v>
      </c>
      <c r="O18" s="93">
        <f>COUNTIF('テスト項目-観点9'!$P$4:$P$999,O$9)</f>
        <v>0</v>
      </c>
      <c r="P18" s="93">
        <f>COUNTIF('テスト項目-観点9'!$P$4:$P$999,P$9)</f>
        <v>0</v>
      </c>
      <c r="Q18" s="93">
        <f>COUNTIF('テスト項目-観点9'!$P$4:$P$999,Q$9)</f>
        <v>0</v>
      </c>
      <c r="R18" s="93">
        <f>COUNTIF('テスト項目-観点9'!$P$4:$P$999,R$9)</f>
        <v>0</v>
      </c>
      <c r="S18" s="93">
        <f>COUNTIF('テスト項目-観点9'!$P$4:$P$999,S$9)</f>
        <v>0</v>
      </c>
      <c r="T18" s="93">
        <f>COUNTIF('テスト項目-観点9'!$X$4:$X$999,"○")</f>
        <v>0</v>
      </c>
    </row>
    <row r="19" spans="1:20" s="95" customFormat="1" ht="14.25" thickBot="1" x14ac:dyDescent="0.2">
      <c r="A19" s="96">
        <v>10</v>
      </c>
      <c r="B19" s="99"/>
      <c r="C19" s="100"/>
      <c r="D19" s="30"/>
      <c r="E19" s="93">
        <f>'テスト項目-観点10'!H2</f>
        <v>0</v>
      </c>
      <c r="F19" s="93">
        <f>'テスト項目-観点10'!J2</f>
        <v>0</v>
      </c>
      <c r="G19" s="93">
        <f>'テスト項目-観点10'!R2</f>
        <v>0</v>
      </c>
      <c r="H19" s="150">
        <f>IF(E19&lt;&gt;"",IF(E19&lt;&gt;0,G19/E19,0),0)</f>
        <v>0</v>
      </c>
      <c r="I19" s="101"/>
      <c r="J19" s="101">
        <f>'テスト項目-観点10'!S2</f>
        <v>0</v>
      </c>
      <c r="K19" s="150">
        <f t="shared" si="1"/>
        <v>0</v>
      </c>
      <c r="M19" s="101">
        <f>E19-COUNTA('テスト項目-観点10'!$P$4:$P$999)</f>
        <v>0</v>
      </c>
      <c r="N19" s="101">
        <f>COUNTIF('テスト項目-観点10'!$P$4:$P$999,N$9)</f>
        <v>0</v>
      </c>
      <c r="O19" s="101">
        <f>COUNTIF('テスト項目-観点10'!$P$4:$P$999,O$9)</f>
        <v>0</v>
      </c>
      <c r="P19" s="101">
        <f>COUNTIF('テスト項目-観点10'!$P$4:$P$999,P$9)</f>
        <v>0</v>
      </c>
      <c r="Q19" s="101">
        <f>COUNTIF('テスト項目-観点10'!$P$4:$P$999,Q$9)</f>
        <v>0</v>
      </c>
      <c r="R19" s="101">
        <f>COUNTIF('テスト項目-観点10'!$P$4:$P$999,R$9)</f>
        <v>0</v>
      </c>
      <c r="S19" s="101">
        <f>COUNTIF('テスト項目-観点10'!$P$4:$P$999,S$9)</f>
        <v>0</v>
      </c>
      <c r="T19" s="101">
        <f>COUNTIF('テスト項目-観点10'!$X$4:$X$999,"○")</f>
        <v>0</v>
      </c>
    </row>
    <row r="20" spans="1:20" ht="14.25" thickTop="1" x14ac:dyDescent="0.15">
      <c r="A20" s="319" t="s">
        <v>142</v>
      </c>
      <c r="B20" s="319"/>
      <c r="C20" s="319"/>
      <c r="D20" s="319"/>
      <c r="E20" s="29">
        <f>SUM(E10:E19)</f>
        <v>186</v>
      </c>
      <c r="F20" s="29">
        <f>SUM(F10:F19)</f>
        <v>335</v>
      </c>
      <c r="G20" s="29">
        <f>SUM(G10:G19)</f>
        <v>183</v>
      </c>
      <c r="H20" s="151">
        <f>IF(E20&lt;&gt;"",IF(E20&lt;&gt;0,G20/E20,0),0)</f>
        <v>0.9838709677419355</v>
      </c>
      <c r="I20" s="29">
        <f>SUM(I10:I19)</f>
        <v>0</v>
      </c>
      <c r="J20" s="29">
        <f>SUM(J10:J19)</f>
        <v>171</v>
      </c>
      <c r="K20" s="151">
        <f t="shared" si="1"/>
        <v>0.91935483870967738</v>
      </c>
      <c r="M20" s="29">
        <f>SUM(M10:M19)</f>
        <v>2</v>
      </c>
      <c r="N20" s="29">
        <f t="shared" ref="N20:S20" si="2">SUM(N10:N19)</f>
        <v>171</v>
      </c>
      <c r="O20" s="29">
        <f t="shared" si="2"/>
        <v>9</v>
      </c>
      <c r="P20" s="29">
        <f t="shared" si="2"/>
        <v>1</v>
      </c>
      <c r="Q20" s="29">
        <f t="shared" si="2"/>
        <v>3</v>
      </c>
      <c r="R20" s="29">
        <f t="shared" si="2"/>
        <v>0</v>
      </c>
      <c r="S20" s="29">
        <f t="shared" si="2"/>
        <v>0</v>
      </c>
      <c r="T20" s="29">
        <f>SUM(T10:T19)</f>
        <v>2</v>
      </c>
    </row>
  </sheetData>
  <mergeCells count="17">
    <mergeCell ref="H1:I1"/>
    <mergeCell ref="H2:I3"/>
    <mergeCell ref="J1:K1"/>
    <mergeCell ref="J2:K3"/>
    <mergeCell ref="H5:I6"/>
    <mergeCell ref="J4:K4"/>
    <mergeCell ref="J5:K6"/>
    <mergeCell ref="H4:I4"/>
    <mergeCell ref="B9:C9"/>
    <mergeCell ref="A20:D20"/>
    <mergeCell ref="A1:B6"/>
    <mergeCell ref="C2:C3"/>
    <mergeCell ref="E4:G4"/>
    <mergeCell ref="E5:G6"/>
    <mergeCell ref="E1:G1"/>
    <mergeCell ref="E2:G2"/>
    <mergeCell ref="E3:G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339"/>
  <sheetViews>
    <sheetView tabSelected="1" zoomScale="70" zoomScaleNormal="70" workbookViewId="0">
      <pane xSplit="6" ySplit="3" topLeftCell="J330" activePane="bottomRight" state="frozen"/>
      <selection pane="topRight" activeCell="G1" sqref="G1"/>
      <selection pane="bottomLeft" activeCell="A4" sqref="A4"/>
      <selection pane="bottomRight" activeCell="S338" sqref="S338:S339"/>
    </sheetView>
  </sheetViews>
  <sheetFormatPr defaultRowHeight="13.5" x14ac:dyDescent="0.15"/>
  <cols>
    <col min="1" max="1" width="2.5" style="43" customWidth="1"/>
    <col min="2" max="2" width="17.625" style="43" bestFit="1"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1:24" s="1" customFormat="1" x14ac:dyDescent="0.15">
      <c r="B1" s="32" t="s">
        <v>133</v>
      </c>
      <c r="C1" s="32">
        <f>テスト観点一覧!A10</f>
        <v>1</v>
      </c>
      <c r="D1" s="33" t="s">
        <v>1059</v>
      </c>
      <c r="E1" s="34" t="str">
        <f>IF(テスト観点一覧!C10&lt;&gt;"",テスト観点一覧!C10,"")</f>
        <v/>
      </c>
      <c r="F1" s="49"/>
      <c r="G1" s="35"/>
      <c r="H1" s="69" t="s">
        <v>181</v>
      </c>
      <c r="J1" s="69" t="s">
        <v>182</v>
      </c>
      <c r="R1" s="69" t="s">
        <v>184</v>
      </c>
      <c r="S1" s="69" t="s">
        <v>185</v>
      </c>
    </row>
    <row r="2" spans="1:24" s="1" customFormat="1" x14ac:dyDescent="0.15">
      <c r="D2" s="35"/>
      <c r="F2" s="35"/>
      <c r="G2" s="35"/>
      <c r="H2" s="69">
        <f>COUNTA(E4:E339)</f>
        <v>186</v>
      </c>
      <c r="J2" s="69">
        <f>COUNTA(J4:J339)</f>
        <v>335</v>
      </c>
      <c r="R2" s="69">
        <f>COUNTA(R4:R339)</f>
        <v>183</v>
      </c>
      <c r="S2" s="69">
        <f>COUNTA(S4:S339)</f>
        <v>171</v>
      </c>
    </row>
    <row r="3" spans="1:24" s="1" customFormat="1" ht="27" x14ac:dyDescent="0.15">
      <c r="B3" s="58" t="s">
        <v>143</v>
      </c>
      <c r="C3" s="62" t="s">
        <v>172</v>
      </c>
      <c r="D3" s="63" t="s">
        <v>1060</v>
      </c>
      <c r="E3" s="62" t="s">
        <v>169</v>
      </c>
      <c r="F3" s="63" t="s">
        <v>170</v>
      </c>
      <c r="G3" s="63" t="s">
        <v>171</v>
      </c>
      <c r="H3" s="58" t="s">
        <v>144</v>
      </c>
      <c r="I3" s="58" t="s">
        <v>148</v>
      </c>
      <c r="J3" s="64" t="s">
        <v>183</v>
      </c>
      <c r="K3" s="64" t="s">
        <v>145</v>
      </c>
      <c r="L3" s="58" t="s">
        <v>146</v>
      </c>
      <c r="M3" s="58" t="s">
        <v>736</v>
      </c>
      <c r="N3" s="58" t="s">
        <v>149</v>
      </c>
      <c r="O3" s="58" t="s">
        <v>192</v>
      </c>
      <c r="P3" s="64" t="s">
        <v>151</v>
      </c>
      <c r="Q3" s="58" t="s">
        <v>152</v>
      </c>
      <c r="R3" s="64" t="s">
        <v>153</v>
      </c>
      <c r="S3" s="64" t="s">
        <v>154</v>
      </c>
      <c r="T3" s="64" t="s">
        <v>155</v>
      </c>
      <c r="U3" s="64" t="s">
        <v>156</v>
      </c>
      <c r="V3" s="64" t="s">
        <v>157</v>
      </c>
      <c r="W3" s="64" t="s">
        <v>158</v>
      </c>
      <c r="X3" s="64" t="s">
        <v>309</v>
      </c>
    </row>
    <row r="4" spans="1:24" s="259" customFormat="1" ht="67.5" x14ac:dyDescent="0.15">
      <c r="B4" s="269" t="str">
        <f>IF(E4&lt;&gt;"",CONCATENATE(ルール・事前条件!X$6,"-",ルール・事前条件!X$5,"-",TEXT(C$1,"00"),"-",TEXT(C4,"00"),"-",TEXT(E4,"00")),"")</f>
        <v>C-FT11-01-01-01-01</v>
      </c>
      <c r="C4" s="264">
        <v>1</v>
      </c>
      <c r="D4" s="247" t="s">
        <v>1061</v>
      </c>
      <c r="E4" s="264">
        <v>1</v>
      </c>
      <c r="F4" s="279" t="s">
        <v>318</v>
      </c>
      <c r="G4" s="279" t="s">
        <v>1385</v>
      </c>
      <c r="H4" s="279" t="s">
        <v>532</v>
      </c>
      <c r="I4" s="279" t="s">
        <v>418</v>
      </c>
      <c r="J4" s="281">
        <v>1</v>
      </c>
      <c r="K4" s="263"/>
      <c r="L4" s="263" t="s">
        <v>317</v>
      </c>
      <c r="M4" s="279" t="s">
        <v>319</v>
      </c>
      <c r="N4" s="263"/>
      <c r="O4" s="279" t="s">
        <v>532</v>
      </c>
      <c r="P4" s="269" t="s">
        <v>414</v>
      </c>
      <c r="Q4" s="269" t="s">
        <v>564</v>
      </c>
      <c r="R4" s="271">
        <v>42912</v>
      </c>
      <c r="S4" s="271">
        <v>42912</v>
      </c>
      <c r="T4" s="269" t="s">
        <v>566</v>
      </c>
      <c r="U4" s="269"/>
      <c r="V4" s="269"/>
      <c r="W4" s="269"/>
      <c r="X4" s="269"/>
    </row>
    <row r="5" spans="1:24" s="105" customFormat="1" ht="81" x14ac:dyDescent="0.15">
      <c r="B5" s="281" t="str">
        <f>IF(E5&lt;&gt;"",CONCATENATE(ルール・事前条件!X$6,"-",ルール・事前条件!X$5,"-",TEXT(C$1,"00"),"-",TEXT(C5,"00"),"-",TEXT(E5,"00")),"")</f>
        <v>C-FT11-01-01-01-02</v>
      </c>
      <c r="C5" s="46">
        <v>1</v>
      </c>
      <c r="D5" s="255"/>
      <c r="E5" s="190">
        <v>2</v>
      </c>
      <c r="F5" s="279" t="s">
        <v>196</v>
      </c>
      <c r="G5" s="263" t="s">
        <v>1306</v>
      </c>
      <c r="H5" s="211" t="s">
        <v>532</v>
      </c>
      <c r="I5" s="263" t="s">
        <v>1319</v>
      </c>
      <c r="J5" s="281">
        <v>1</v>
      </c>
      <c r="K5" s="252"/>
      <c r="L5" s="263" t="s">
        <v>640</v>
      </c>
      <c r="M5" s="263" t="s">
        <v>1306</v>
      </c>
      <c r="N5" s="252"/>
      <c r="O5" s="211" t="s">
        <v>532</v>
      </c>
      <c r="P5" s="268" t="s">
        <v>414</v>
      </c>
      <c r="Q5" s="281" t="s">
        <v>1329</v>
      </c>
      <c r="R5" s="283">
        <v>43173</v>
      </c>
      <c r="S5" s="283">
        <v>43178</v>
      </c>
      <c r="T5" s="281" t="s">
        <v>1332</v>
      </c>
      <c r="U5" s="281" t="s">
        <v>1406</v>
      </c>
      <c r="V5" s="281"/>
      <c r="W5" s="269" t="s">
        <v>1407</v>
      </c>
      <c r="X5" s="281"/>
    </row>
    <row r="6" spans="1:24" ht="94.5" x14ac:dyDescent="0.15">
      <c r="A6" s="197"/>
      <c r="B6" s="269" t="str">
        <f>IF(E6&lt;&gt;"",CONCATENATE(ルール・事前条件!X$6,"-",ルール・事前条件!X$5,"-",TEXT(C$1,"00"),"-",TEXT(C6,"00"),"-",TEXT(E6,"00")),"")</f>
        <v>C-FT11-01-01-02-01</v>
      </c>
      <c r="C6" s="190">
        <v>2</v>
      </c>
      <c r="D6" s="73" t="s">
        <v>1062</v>
      </c>
      <c r="E6" s="60">
        <v>1</v>
      </c>
      <c r="F6" s="266" t="s">
        <v>318</v>
      </c>
      <c r="G6" s="266" t="s">
        <v>320</v>
      </c>
      <c r="H6" s="266" t="s">
        <v>531</v>
      </c>
      <c r="I6" s="266" t="s">
        <v>418</v>
      </c>
      <c r="J6" s="261">
        <v>1</v>
      </c>
      <c r="K6" s="262"/>
      <c r="L6" s="263" t="s">
        <v>317</v>
      </c>
      <c r="M6" s="266" t="s">
        <v>465</v>
      </c>
      <c r="N6" s="262"/>
      <c r="O6" s="266" t="s">
        <v>531</v>
      </c>
      <c r="P6" s="268" t="s">
        <v>414</v>
      </c>
      <c r="Q6" s="268" t="s">
        <v>564</v>
      </c>
      <c r="R6" s="212">
        <v>42912</v>
      </c>
      <c r="S6" s="212">
        <v>42912</v>
      </c>
      <c r="T6" s="268" t="s">
        <v>568</v>
      </c>
      <c r="U6" s="269"/>
      <c r="V6" s="269"/>
      <c r="W6" s="269"/>
      <c r="X6" s="269"/>
    </row>
    <row r="7" spans="1:24" ht="81" x14ac:dyDescent="0.15">
      <c r="A7" s="197"/>
      <c r="B7" s="269" t="str">
        <f>IF(E7&lt;&gt;"",CONCATENATE(ルール・事前条件!X$6,"-",ルール・事前条件!X$5,"-",TEXT(C$1,"00"),"-",TEXT(C7,"00"),"-",TEXT(E7,"00")),"")</f>
        <v>C-FT11-01-01-03-01</v>
      </c>
      <c r="C7" s="61">
        <v>3</v>
      </c>
      <c r="D7" s="73" t="s">
        <v>1063</v>
      </c>
      <c r="E7" s="264">
        <v>1</v>
      </c>
      <c r="F7" s="266" t="s">
        <v>318</v>
      </c>
      <c r="G7" s="266" t="s">
        <v>320</v>
      </c>
      <c r="H7" s="266" t="s">
        <v>321</v>
      </c>
      <c r="I7" s="266" t="s">
        <v>418</v>
      </c>
      <c r="J7" s="261">
        <v>1</v>
      </c>
      <c r="K7" s="262"/>
      <c r="L7" s="263" t="s">
        <v>317</v>
      </c>
      <c r="M7" s="266" t="s">
        <v>320</v>
      </c>
      <c r="N7" s="193"/>
      <c r="O7" s="266" t="s">
        <v>321</v>
      </c>
      <c r="P7" s="269" t="s">
        <v>415</v>
      </c>
      <c r="Q7" s="269" t="s">
        <v>411</v>
      </c>
      <c r="R7" s="271">
        <v>42810</v>
      </c>
      <c r="S7" s="271">
        <v>42810</v>
      </c>
      <c r="T7" s="269" t="s">
        <v>413</v>
      </c>
      <c r="U7" s="269"/>
      <c r="V7" s="269"/>
      <c r="W7" s="269"/>
      <c r="X7" s="269"/>
    </row>
    <row r="8" spans="1:24" ht="81" x14ac:dyDescent="0.15">
      <c r="A8" s="197"/>
      <c r="B8" s="269" t="str">
        <f>IF(E8&lt;&gt;"",CONCATENATE(ルール・事前条件!X$6,"-",ルール・事前条件!X$5,"-",TEXT(C$1,"00"),"-",TEXT(C8,"00"),"-",TEXT(E8,"00")),"")</f>
        <v>C-FT11-01-01-04-01</v>
      </c>
      <c r="C8" s="189">
        <v>4</v>
      </c>
      <c r="D8" s="73" t="s">
        <v>1064</v>
      </c>
      <c r="E8" s="60">
        <v>1</v>
      </c>
      <c r="F8" s="266" t="s">
        <v>318</v>
      </c>
      <c r="G8" s="266" t="s">
        <v>330</v>
      </c>
      <c r="H8" s="266" t="s">
        <v>332</v>
      </c>
      <c r="I8" s="266" t="s">
        <v>418</v>
      </c>
      <c r="J8" s="261">
        <v>1</v>
      </c>
      <c r="K8" s="262"/>
      <c r="L8" s="263" t="s">
        <v>331</v>
      </c>
      <c r="M8" s="266" t="s">
        <v>330</v>
      </c>
      <c r="N8" s="262"/>
      <c r="O8" s="262" t="s">
        <v>332</v>
      </c>
      <c r="P8" s="269" t="s">
        <v>415</v>
      </c>
      <c r="Q8" s="269" t="s">
        <v>411</v>
      </c>
      <c r="R8" s="271">
        <v>42810</v>
      </c>
      <c r="S8" s="271">
        <v>42810</v>
      </c>
      <c r="T8" s="269" t="s">
        <v>413</v>
      </c>
      <c r="U8" s="269"/>
      <c r="V8" s="269"/>
      <c r="W8" s="269"/>
      <c r="X8" s="269"/>
    </row>
    <row r="9" spans="1:24" ht="40.5" x14ac:dyDescent="0.15">
      <c r="A9" s="197"/>
      <c r="B9" s="269" t="str">
        <f>IF(E9&lt;&gt;"",CONCATENATE(ルール・事前条件!X$6,"-",ルール・事前条件!X$5,"-",TEXT(C$1,"00"),"-",TEXT(C9,"00"),"-",TEXT(E9,"00")),"")</f>
        <v>C-FT11-01-01-05-01</v>
      </c>
      <c r="C9" s="61">
        <v>5</v>
      </c>
      <c r="D9" s="73" t="s">
        <v>1065</v>
      </c>
      <c r="E9" s="264">
        <v>1</v>
      </c>
      <c r="F9" s="266" t="s">
        <v>318</v>
      </c>
      <c r="G9" s="360" t="s">
        <v>326</v>
      </c>
      <c r="H9" s="360" t="s">
        <v>315</v>
      </c>
      <c r="I9" s="266" t="s">
        <v>418</v>
      </c>
      <c r="J9" s="261">
        <v>1</v>
      </c>
      <c r="K9" s="262"/>
      <c r="L9" s="263" t="s">
        <v>431</v>
      </c>
      <c r="M9" s="262" t="s">
        <v>327</v>
      </c>
      <c r="N9" s="262"/>
      <c r="O9" s="262"/>
      <c r="P9" s="354" t="s">
        <v>415</v>
      </c>
      <c r="Q9" s="354" t="s">
        <v>411</v>
      </c>
      <c r="R9" s="358">
        <v>42810</v>
      </c>
      <c r="S9" s="358">
        <v>42810</v>
      </c>
      <c r="T9" s="354" t="s">
        <v>413</v>
      </c>
      <c r="U9" s="354"/>
      <c r="V9" s="354"/>
      <c r="W9" s="354"/>
      <c r="X9" s="354"/>
    </row>
    <row r="10" spans="1:24" ht="54" x14ac:dyDescent="0.15">
      <c r="A10" s="197"/>
      <c r="B10" s="270" t="str">
        <f>IF(E10&lt;&gt;"",CONCATENATE(ルール・事前条件!X$6,"-",ルール・事前条件!X$5,"-",TEXT(C$1,"00"),"-",TEXT(C10,"00"),"-",TEXT(E10,"00")),"")</f>
        <v/>
      </c>
      <c r="C10" s="46">
        <v>5</v>
      </c>
      <c r="D10" s="74"/>
      <c r="E10" s="61"/>
      <c r="F10" s="273"/>
      <c r="G10" s="361"/>
      <c r="H10" s="361"/>
      <c r="I10" s="273"/>
      <c r="J10" s="261">
        <v>2</v>
      </c>
      <c r="K10" s="262"/>
      <c r="L10" s="263" t="s">
        <v>316</v>
      </c>
      <c r="M10" s="262" t="s">
        <v>328</v>
      </c>
      <c r="N10" s="262"/>
      <c r="O10" s="262" t="s">
        <v>329</v>
      </c>
      <c r="P10" s="355"/>
      <c r="Q10" s="355"/>
      <c r="R10" s="359"/>
      <c r="S10" s="359"/>
      <c r="T10" s="355"/>
      <c r="U10" s="355"/>
      <c r="V10" s="355"/>
      <c r="W10" s="355"/>
      <c r="X10" s="355"/>
    </row>
    <row r="11" spans="1:24" ht="40.5" x14ac:dyDescent="0.15">
      <c r="A11" s="197"/>
      <c r="B11" s="269" t="str">
        <f>IF(E11&lt;&gt;"",CONCATENATE(ルール・事前条件!X$6,"-",ルール・事前条件!X$5,"-",TEXT(C$1,"00"),"-",TEXT(C11,"00"),"-",TEXT(E11,"00")),"")</f>
        <v>C-FT11-01-01-06-01</v>
      </c>
      <c r="C11" s="61">
        <v>6</v>
      </c>
      <c r="D11" s="73" t="s">
        <v>1066</v>
      </c>
      <c r="E11" s="60">
        <v>1</v>
      </c>
      <c r="F11" s="266" t="s">
        <v>318</v>
      </c>
      <c r="G11" s="360" t="s">
        <v>323</v>
      </c>
      <c r="H11" s="360" t="s">
        <v>533</v>
      </c>
      <c r="I11" s="266" t="s">
        <v>418</v>
      </c>
      <c r="J11" s="261">
        <v>1</v>
      </c>
      <c r="K11" s="262"/>
      <c r="L11" s="263" t="s">
        <v>432</v>
      </c>
      <c r="M11" s="266" t="s">
        <v>324</v>
      </c>
      <c r="N11" s="262"/>
      <c r="O11" s="262"/>
      <c r="P11" s="362" t="s">
        <v>414</v>
      </c>
      <c r="Q11" s="354" t="s">
        <v>564</v>
      </c>
      <c r="R11" s="358">
        <v>42912</v>
      </c>
      <c r="S11" s="358">
        <v>42912</v>
      </c>
      <c r="T11" s="354" t="s">
        <v>568</v>
      </c>
      <c r="U11" s="354"/>
      <c r="V11" s="354"/>
      <c r="W11" s="354"/>
      <c r="X11" s="354"/>
    </row>
    <row r="12" spans="1:24" ht="54" x14ac:dyDescent="0.15">
      <c r="A12" s="197"/>
      <c r="B12" s="270" t="str">
        <f>IF(E12&lt;&gt;"",CONCATENATE(ルール・事前条件!X$6,"-",ルール・事前条件!X$5,"-",TEXT(C$1,"00"),"-",TEXT(C12,"00"),"-",TEXT(E12,"00")),"")</f>
        <v/>
      </c>
      <c r="C12" s="258">
        <v>6</v>
      </c>
      <c r="D12" s="74"/>
      <c r="E12" s="61"/>
      <c r="F12" s="273"/>
      <c r="G12" s="361"/>
      <c r="H12" s="361"/>
      <c r="I12" s="273"/>
      <c r="J12" s="261">
        <v>2</v>
      </c>
      <c r="K12" s="262"/>
      <c r="L12" s="263" t="s">
        <v>325</v>
      </c>
      <c r="M12" s="262" t="s">
        <v>322</v>
      </c>
      <c r="N12" s="262"/>
      <c r="O12" s="262" t="s">
        <v>567</v>
      </c>
      <c r="P12" s="363"/>
      <c r="Q12" s="355"/>
      <c r="R12" s="359"/>
      <c r="S12" s="359"/>
      <c r="T12" s="355"/>
      <c r="U12" s="355"/>
      <c r="V12" s="355"/>
      <c r="W12" s="355"/>
      <c r="X12" s="355"/>
    </row>
    <row r="13" spans="1:24" ht="40.5" x14ac:dyDescent="0.15">
      <c r="A13" s="197"/>
      <c r="B13" s="269" t="str">
        <f>IF(E13&lt;&gt;"",CONCATENATE(ルール・事前条件!X$6,"-",ルール・事前条件!X$5,"-",TEXT(C$1,"00"),"-",TEXT(C13,"00"),"-",TEXT(E13,"00")),"")</f>
        <v>C-FT11-01-01-07-01</v>
      </c>
      <c r="C13" s="60">
        <v>7</v>
      </c>
      <c r="D13" s="73" t="s">
        <v>1067</v>
      </c>
      <c r="E13" s="264">
        <v>1</v>
      </c>
      <c r="F13" s="266" t="s">
        <v>318</v>
      </c>
      <c r="G13" s="360" t="s">
        <v>335</v>
      </c>
      <c r="H13" s="360" t="s">
        <v>336</v>
      </c>
      <c r="I13" s="266" t="s">
        <v>418</v>
      </c>
      <c r="J13" s="261">
        <v>1</v>
      </c>
      <c r="K13" s="262"/>
      <c r="L13" s="263" t="s">
        <v>432</v>
      </c>
      <c r="M13" s="266" t="s">
        <v>324</v>
      </c>
      <c r="N13" s="262"/>
      <c r="O13" s="262"/>
      <c r="P13" s="354" t="s">
        <v>415</v>
      </c>
      <c r="Q13" s="354" t="s">
        <v>411</v>
      </c>
      <c r="R13" s="358">
        <v>42810</v>
      </c>
      <c r="S13" s="358">
        <v>42810</v>
      </c>
      <c r="T13" s="354" t="s">
        <v>413</v>
      </c>
      <c r="U13" s="354"/>
      <c r="V13" s="354"/>
      <c r="W13" s="354"/>
      <c r="X13" s="354"/>
    </row>
    <row r="14" spans="1:24" ht="54" x14ac:dyDescent="0.15">
      <c r="A14" s="197"/>
      <c r="B14" s="270" t="str">
        <f>IF(E14&lt;&gt;"",CONCATENATE(ルール・事前条件!X$6,"-",ルール・事前条件!X$5,"-",TEXT(C$1,"00"),"-",TEXT(C14,"00"),"-",TEXT(E14,"00")),"")</f>
        <v/>
      </c>
      <c r="C14" s="46">
        <v>7</v>
      </c>
      <c r="D14" s="75"/>
      <c r="E14" s="265"/>
      <c r="F14" s="267"/>
      <c r="G14" s="361"/>
      <c r="H14" s="361"/>
      <c r="I14" s="267"/>
      <c r="J14" s="261">
        <v>2</v>
      </c>
      <c r="K14" s="262"/>
      <c r="L14" s="263" t="s">
        <v>325</v>
      </c>
      <c r="M14" s="262" t="s">
        <v>337</v>
      </c>
      <c r="N14" s="262"/>
      <c r="O14" s="262" t="s">
        <v>338</v>
      </c>
      <c r="P14" s="355"/>
      <c r="Q14" s="355"/>
      <c r="R14" s="359"/>
      <c r="S14" s="359"/>
      <c r="T14" s="355"/>
      <c r="U14" s="355"/>
      <c r="V14" s="355"/>
      <c r="W14" s="355"/>
      <c r="X14" s="355"/>
    </row>
    <row r="15" spans="1:24" ht="40.5" x14ac:dyDescent="0.15">
      <c r="A15" s="197"/>
      <c r="B15" s="269" t="str">
        <f>IF(E15&lt;&gt;"",CONCATENATE(ルール・事前条件!X$6,"-",ルール・事前条件!X$5,"-",TEXT(C$1,"00"),"-",TEXT(C15,"00"),"-",TEXT(E15,"00")),"")</f>
        <v>C-FT11-01-01-08-01</v>
      </c>
      <c r="C15" s="61">
        <v>8</v>
      </c>
      <c r="D15" s="191" t="s">
        <v>1068</v>
      </c>
      <c r="E15" s="61">
        <v>1</v>
      </c>
      <c r="F15" s="266" t="s">
        <v>318</v>
      </c>
      <c r="G15" s="360" t="s">
        <v>323</v>
      </c>
      <c r="H15" s="360" t="s">
        <v>339</v>
      </c>
      <c r="I15" s="266" t="s">
        <v>418</v>
      </c>
      <c r="J15" s="261">
        <v>1</v>
      </c>
      <c r="K15" s="262"/>
      <c r="L15" s="263" t="s">
        <v>432</v>
      </c>
      <c r="M15" s="266" t="s">
        <v>324</v>
      </c>
      <c r="N15" s="262"/>
      <c r="O15" s="262"/>
      <c r="P15" s="354" t="s">
        <v>415</v>
      </c>
      <c r="Q15" s="354" t="s">
        <v>411</v>
      </c>
      <c r="R15" s="358">
        <v>42810</v>
      </c>
      <c r="S15" s="358">
        <v>42810</v>
      </c>
      <c r="T15" s="354" t="s">
        <v>413</v>
      </c>
      <c r="U15" s="354"/>
      <c r="V15" s="354"/>
      <c r="W15" s="354"/>
      <c r="X15" s="354"/>
    </row>
    <row r="16" spans="1:24" ht="67.5" x14ac:dyDescent="0.15">
      <c r="A16" s="197"/>
      <c r="B16" s="270" t="str">
        <f>IF(E16&lt;&gt;"",CONCATENATE(ルール・事前条件!X$6,"-",ルール・事前条件!X$5,"-",TEXT(C$1,"00"),"-",TEXT(C16,"00"),"-",TEXT(E16,"00")),"")</f>
        <v/>
      </c>
      <c r="C16" s="46">
        <v>8</v>
      </c>
      <c r="D16" s="75"/>
      <c r="E16" s="265"/>
      <c r="F16" s="273"/>
      <c r="G16" s="361"/>
      <c r="H16" s="361"/>
      <c r="I16" s="273"/>
      <c r="J16" s="261">
        <v>2</v>
      </c>
      <c r="K16" s="262"/>
      <c r="L16" s="263" t="s">
        <v>325</v>
      </c>
      <c r="M16" s="262" t="s">
        <v>322</v>
      </c>
      <c r="N16" s="262"/>
      <c r="O16" s="262" t="s">
        <v>340</v>
      </c>
      <c r="P16" s="355"/>
      <c r="Q16" s="355"/>
      <c r="R16" s="359"/>
      <c r="S16" s="359"/>
      <c r="T16" s="355"/>
      <c r="U16" s="355"/>
      <c r="V16" s="355"/>
      <c r="W16" s="355"/>
      <c r="X16" s="355"/>
    </row>
    <row r="17" spans="1:24" ht="40.5" x14ac:dyDescent="0.15">
      <c r="A17" s="197"/>
      <c r="B17" s="269" t="str">
        <f>IF(E17&lt;&gt;"",CONCATENATE(ルール・事前条件!X$6,"-",ルール・事前条件!X$5,"-",TEXT(C$1,"00"),"-",TEXT(C17,"00"),"-",TEXT(E17,"00")),"")</f>
        <v>C-FT11-01-01-09-01</v>
      </c>
      <c r="C17" s="61">
        <v>9</v>
      </c>
      <c r="D17" s="191" t="s">
        <v>1069</v>
      </c>
      <c r="E17" s="192">
        <v>1</v>
      </c>
      <c r="F17" s="266" t="s">
        <v>318</v>
      </c>
      <c r="G17" s="360" t="s">
        <v>341</v>
      </c>
      <c r="H17" s="360" t="s">
        <v>332</v>
      </c>
      <c r="I17" s="266" t="s">
        <v>419</v>
      </c>
      <c r="J17" s="261">
        <v>1</v>
      </c>
      <c r="K17" s="262"/>
      <c r="L17" s="263" t="s">
        <v>433</v>
      </c>
      <c r="M17" s="262" t="s">
        <v>342</v>
      </c>
      <c r="N17" s="262"/>
      <c r="O17" s="262"/>
      <c r="P17" s="354" t="s">
        <v>415</v>
      </c>
      <c r="Q17" s="354" t="s">
        <v>411</v>
      </c>
      <c r="R17" s="358">
        <v>42810</v>
      </c>
      <c r="S17" s="358">
        <v>42810</v>
      </c>
      <c r="T17" s="354" t="s">
        <v>413</v>
      </c>
      <c r="U17" s="354"/>
      <c r="V17" s="354"/>
      <c r="W17" s="354"/>
      <c r="X17" s="354"/>
    </row>
    <row r="18" spans="1:24" ht="54" x14ac:dyDescent="0.15">
      <c r="A18" s="197"/>
      <c r="B18" s="270" t="str">
        <f>IF(E18&lt;&gt;"",CONCATENATE(ルール・事前条件!X$6,"-",ルール・事前条件!X$5,"-",TEXT(C$1,"00"),"-",TEXT(C18,"00"),"-",TEXT(E18,"00")),"")</f>
        <v/>
      </c>
      <c r="C18" s="258">
        <v>9</v>
      </c>
      <c r="D18" s="74"/>
      <c r="E18" s="61"/>
      <c r="F18" s="273"/>
      <c r="G18" s="361"/>
      <c r="H18" s="361"/>
      <c r="I18" s="273"/>
      <c r="J18" s="261">
        <v>2</v>
      </c>
      <c r="K18" s="262"/>
      <c r="L18" s="263" t="s">
        <v>325</v>
      </c>
      <c r="M18" s="262" t="s">
        <v>341</v>
      </c>
      <c r="N18" s="262"/>
      <c r="O18" s="262" t="s">
        <v>332</v>
      </c>
      <c r="P18" s="355"/>
      <c r="Q18" s="355"/>
      <c r="R18" s="359"/>
      <c r="S18" s="359"/>
      <c r="T18" s="355"/>
      <c r="U18" s="355"/>
      <c r="V18" s="355"/>
      <c r="W18" s="355"/>
      <c r="X18" s="355"/>
    </row>
    <row r="19" spans="1:24" ht="67.5" x14ac:dyDescent="0.15">
      <c r="A19" s="197"/>
      <c r="B19" s="269" t="str">
        <f>IF(E19&lt;&gt;"",CONCATENATE(ルール・事前条件!X$6,"-",ルール・事前条件!X$5,"-",TEXT(C$1,"00"),"-",TEXT(C19,"00"),"-",TEXT(E19,"00")),"")</f>
        <v>C-FT11-01-01-10-01</v>
      </c>
      <c r="C19" s="60">
        <v>10</v>
      </c>
      <c r="D19" s="73" t="s">
        <v>1279</v>
      </c>
      <c r="E19" s="60">
        <v>1</v>
      </c>
      <c r="F19" s="266" t="s">
        <v>343</v>
      </c>
      <c r="G19" s="360" t="s">
        <v>417</v>
      </c>
      <c r="H19" s="360" t="s">
        <v>344</v>
      </c>
      <c r="I19" s="266" t="s">
        <v>420</v>
      </c>
      <c r="J19" s="261">
        <v>1</v>
      </c>
      <c r="K19" s="262"/>
      <c r="L19" s="263" t="s">
        <v>433</v>
      </c>
      <c r="M19" s="262" t="s">
        <v>342</v>
      </c>
      <c r="N19" s="262"/>
      <c r="O19" s="262"/>
      <c r="P19" s="354" t="s">
        <v>415</v>
      </c>
      <c r="Q19" s="354" t="s">
        <v>411</v>
      </c>
      <c r="R19" s="358">
        <v>42810</v>
      </c>
      <c r="S19" s="358">
        <v>42810</v>
      </c>
      <c r="T19" s="354" t="s">
        <v>413</v>
      </c>
      <c r="U19" s="354"/>
      <c r="V19" s="354"/>
      <c r="W19" s="354"/>
      <c r="X19" s="354"/>
    </row>
    <row r="20" spans="1:24" ht="54" x14ac:dyDescent="0.15">
      <c r="A20" s="197"/>
      <c r="B20" s="270" t="str">
        <f>IF(E20&lt;&gt;"",CONCATENATE(ルール・事前条件!X$6,"-",ルール・事前条件!X$5,"-",TEXT(C$1,"00"),"-",TEXT(C20,"00"),"-",TEXT(E20,"00")),"")</f>
        <v/>
      </c>
      <c r="C20" s="46">
        <v>10</v>
      </c>
      <c r="D20" s="74"/>
      <c r="E20" s="61"/>
      <c r="F20" s="273"/>
      <c r="G20" s="361"/>
      <c r="H20" s="361"/>
      <c r="I20" s="273"/>
      <c r="J20" s="261">
        <v>2</v>
      </c>
      <c r="K20" s="262"/>
      <c r="L20" s="263" t="s">
        <v>325</v>
      </c>
      <c r="M20" s="262" t="s">
        <v>416</v>
      </c>
      <c r="N20" s="262"/>
      <c r="O20" s="262" t="s">
        <v>345</v>
      </c>
      <c r="P20" s="355"/>
      <c r="Q20" s="355"/>
      <c r="R20" s="359"/>
      <c r="S20" s="359"/>
      <c r="T20" s="355"/>
      <c r="U20" s="355"/>
      <c r="V20" s="355"/>
      <c r="W20" s="355"/>
      <c r="X20" s="355"/>
    </row>
    <row r="21" spans="1:24" ht="54" x14ac:dyDescent="0.15">
      <c r="A21" s="197"/>
      <c r="B21" s="269" t="str">
        <f>IF(E21&lt;&gt;"",CONCATENATE(ルール・事前条件!X$6,"-",ルール・事前条件!X$5,"-",TEXT(C$1,"00"),"-",TEXT(C21,"00"),"-",TEXT(E21,"00")),"")</f>
        <v>C-FT11-01-01-11-01</v>
      </c>
      <c r="C21" s="61">
        <v>11</v>
      </c>
      <c r="D21" s="73" t="s">
        <v>1070</v>
      </c>
      <c r="E21" s="264">
        <v>1</v>
      </c>
      <c r="F21" s="266" t="s">
        <v>318</v>
      </c>
      <c r="G21" s="360" t="s">
        <v>346</v>
      </c>
      <c r="H21" s="360" t="s">
        <v>347</v>
      </c>
      <c r="I21" s="266" t="s">
        <v>421</v>
      </c>
      <c r="J21" s="261">
        <v>1</v>
      </c>
      <c r="K21" s="262"/>
      <c r="L21" s="263" t="s">
        <v>433</v>
      </c>
      <c r="M21" s="262" t="s">
        <v>504</v>
      </c>
      <c r="N21" s="262"/>
      <c r="O21" s="262"/>
      <c r="P21" s="354" t="s">
        <v>415</v>
      </c>
      <c r="Q21" s="354" t="s">
        <v>411</v>
      </c>
      <c r="R21" s="358">
        <v>42810</v>
      </c>
      <c r="S21" s="358">
        <v>42810</v>
      </c>
      <c r="T21" s="354" t="s">
        <v>413</v>
      </c>
      <c r="U21" s="354"/>
      <c r="V21" s="354"/>
      <c r="W21" s="354"/>
      <c r="X21" s="354"/>
    </row>
    <row r="22" spans="1:24" ht="54" x14ac:dyDescent="0.15">
      <c r="A22" s="197"/>
      <c r="B22" s="270" t="str">
        <f>IF(E22&lt;&gt;"",CONCATENATE(ルール・事前条件!X$6,"-",ルール・事前条件!X$5,"-",TEXT(C$1,"00"),"-",TEXT(C22,"00"),"-",TEXT(E22,"00")),"")</f>
        <v/>
      </c>
      <c r="C22" s="46">
        <v>11</v>
      </c>
      <c r="D22" s="74"/>
      <c r="E22" s="61"/>
      <c r="F22" s="273"/>
      <c r="G22" s="361"/>
      <c r="H22" s="361"/>
      <c r="I22" s="273"/>
      <c r="J22" s="261">
        <v>2</v>
      </c>
      <c r="K22" s="262"/>
      <c r="L22" s="263" t="s">
        <v>325</v>
      </c>
      <c r="M22" s="262" t="s">
        <v>486</v>
      </c>
      <c r="N22" s="262"/>
      <c r="O22" s="262" t="s">
        <v>348</v>
      </c>
      <c r="P22" s="355"/>
      <c r="Q22" s="355"/>
      <c r="R22" s="359"/>
      <c r="S22" s="359"/>
      <c r="T22" s="355"/>
      <c r="U22" s="355"/>
      <c r="V22" s="355"/>
      <c r="W22" s="355"/>
      <c r="X22" s="355"/>
    </row>
    <row r="23" spans="1:24" ht="40.5" x14ac:dyDescent="0.15">
      <c r="A23" s="197"/>
      <c r="B23" s="269" t="str">
        <f>IF(E23&lt;&gt;"",CONCATENATE(ルール・事前条件!X$6,"-",ルール・事前条件!X$5,"-",TEXT(C$1,"00"),"-",TEXT(C23,"00"),"-",TEXT(E23,"00")),"")</f>
        <v>C-FT11-01-01-12-01</v>
      </c>
      <c r="C23" s="61">
        <v>12</v>
      </c>
      <c r="D23" s="73" t="s">
        <v>1071</v>
      </c>
      <c r="E23" s="60">
        <v>1</v>
      </c>
      <c r="F23" s="266" t="s">
        <v>318</v>
      </c>
      <c r="G23" s="360" t="s">
        <v>349</v>
      </c>
      <c r="H23" s="360" t="s">
        <v>350</v>
      </c>
      <c r="I23" s="266" t="s">
        <v>423</v>
      </c>
      <c r="J23" s="261">
        <v>1</v>
      </c>
      <c r="K23" s="262"/>
      <c r="L23" s="263" t="s">
        <v>433</v>
      </c>
      <c r="M23" s="262" t="s">
        <v>342</v>
      </c>
      <c r="N23" s="262"/>
      <c r="O23" s="262"/>
      <c r="P23" s="354" t="s">
        <v>415</v>
      </c>
      <c r="Q23" s="354" t="s">
        <v>411</v>
      </c>
      <c r="R23" s="358">
        <v>42810</v>
      </c>
      <c r="S23" s="358">
        <v>42810</v>
      </c>
      <c r="T23" s="354" t="s">
        <v>413</v>
      </c>
      <c r="U23" s="354"/>
      <c r="V23" s="354"/>
      <c r="W23" s="354"/>
      <c r="X23" s="354"/>
    </row>
    <row r="24" spans="1:24" ht="54" x14ac:dyDescent="0.15">
      <c r="A24" s="197"/>
      <c r="B24" s="270" t="str">
        <f>IF(E24&lt;&gt;"",CONCATENATE(ルール・事前条件!X$6,"-",ルール・事前条件!X$5,"-",TEXT(C$1,"00"),"-",TEXT(C24,"00"),"-",TEXT(E24,"00")),"")</f>
        <v/>
      </c>
      <c r="C24" s="258">
        <v>12</v>
      </c>
      <c r="D24" s="74"/>
      <c r="E24" s="61"/>
      <c r="F24" s="273"/>
      <c r="G24" s="361"/>
      <c r="H24" s="361"/>
      <c r="I24" s="273"/>
      <c r="J24" s="261">
        <v>2</v>
      </c>
      <c r="K24" s="262"/>
      <c r="L24" s="263" t="s">
        <v>325</v>
      </c>
      <c r="M24" s="262" t="s">
        <v>351</v>
      </c>
      <c r="N24" s="262"/>
      <c r="O24" s="262" t="s">
        <v>352</v>
      </c>
      <c r="P24" s="355"/>
      <c r="Q24" s="355"/>
      <c r="R24" s="359"/>
      <c r="S24" s="359"/>
      <c r="T24" s="355"/>
      <c r="U24" s="355"/>
      <c r="V24" s="355"/>
      <c r="W24" s="355"/>
      <c r="X24" s="355"/>
    </row>
    <row r="25" spans="1:24" ht="162" x14ac:dyDescent="0.15">
      <c r="A25" s="197"/>
      <c r="B25" s="269" t="str">
        <f>IF(E25&lt;&gt;"",CONCATENATE(ルール・事前条件!X$6,"-",ルール・事前条件!X$5,"-",TEXT(C$1,"00"),"-",TEXT(C25,"00"),"-",TEXT(E25,"00")),"")</f>
        <v>C-FT11-01-01-13-01</v>
      </c>
      <c r="C25" s="60">
        <v>13</v>
      </c>
      <c r="D25" s="73" t="s">
        <v>1072</v>
      </c>
      <c r="E25" s="264">
        <v>1</v>
      </c>
      <c r="F25" s="266" t="s">
        <v>318</v>
      </c>
      <c r="G25" s="360" t="s">
        <v>744</v>
      </c>
      <c r="H25" s="360" t="s">
        <v>469</v>
      </c>
      <c r="I25" s="266" t="s">
        <v>423</v>
      </c>
      <c r="J25" s="261">
        <v>1</v>
      </c>
      <c r="K25" s="262"/>
      <c r="L25" s="263" t="s">
        <v>431</v>
      </c>
      <c r="M25" s="262" t="s">
        <v>745</v>
      </c>
      <c r="N25" s="262"/>
      <c r="O25" s="262"/>
      <c r="P25" s="354" t="s">
        <v>415</v>
      </c>
      <c r="Q25" s="354" t="s">
        <v>411</v>
      </c>
      <c r="R25" s="358">
        <v>42810</v>
      </c>
      <c r="S25" s="358">
        <v>42810</v>
      </c>
      <c r="T25" s="354" t="s">
        <v>413</v>
      </c>
      <c r="U25" s="354"/>
      <c r="V25" s="354"/>
      <c r="W25" s="354" t="s">
        <v>746</v>
      </c>
      <c r="X25" s="354"/>
    </row>
    <row r="26" spans="1:24" ht="101.25" customHeight="1" x14ac:dyDescent="0.15">
      <c r="A26" s="197"/>
      <c r="B26" s="270" t="str">
        <f>IF(E26&lt;&gt;"",CONCATENATE(ルール・事前条件!X$6,"-",ルール・事前条件!X$5,"-",TEXT(C$1,"00"),"-",TEXT(C26,"00"),"-",TEXT(E26,"00")),"")</f>
        <v/>
      </c>
      <c r="C26" s="46">
        <v>13</v>
      </c>
      <c r="D26" s="75"/>
      <c r="E26" s="265"/>
      <c r="F26" s="267"/>
      <c r="G26" s="361"/>
      <c r="H26" s="361"/>
      <c r="I26" s="273"/>
      <c r="J26" s="261">
        <v>2</v>
      </c>
      <c r="K26" s="262"/>
      <c r="L26" s="263" t="s">
        <v>353</v>
      </c>
      <c r="M26" s="262" t="s">
        <v>507</v>
      </c>
      <c r="N26" s="262"/>
      <c r="O26" s="262" t="s">
        <v>619</v>
      </c>
      <c r="P26" s="355"/>
      <c r="Q26" s="355"/>
      <c r="R26" s="359"/>
      <c r="S26" s="359"/>
      <c r="T26" s="355"/>
      <c r="U26" s="355"/>
      <c r="V26" s="355"/>
      <c r="W26" s="355"/>
      <c r="X26" s="355"/>
    </row>
    <row r="27" spans="1:24" ht="135" x14ac:dyDescent="0.15">
      <c r="A27" s="197"/>
      <c r="B27" s="269" t="str">
        <f>IF(E27&lt;&gt;"",CONCATENATE(ルール・事前条件!X$6,"-",ルール・事前条件!X$5,"-",TEXT(C$1,"00"),"-",TEXT(C27,"00"),"-",TEXT(E27,"00")),"")</f>
        <v>C-FT11-01-01-14-01</v>
      </c>
      <c r="C27" s="61">
        <v>14</v>
      </c>
      <c r="D27" s="191" t="s">
        <v>1073</v>
      </c>
      <c r="E27" s="61">
        <v>1</v>
      </c>
      <c r="F27" s="266" t="s">
        <v>318</v>
      </c>
      <c r="G27" s="360" t="s">
        <v>747</v>
      </c>
      <c r="H27" s="360" t="s">
        <v>960</v>
      </c>
      <c r="I27" s="266" t="s">
        <v>424</v>
      </c>
      <c r="J27" s="261">
        <v>1</v>
      </c>
      <c r="K27" s="262"/>
      <c r="L27" s="263" t="s">
        <v>431</v>
      </c>
      <c r="M27" s="262" t="s">
        <v>748</v>
      </c>
      <c r="N27" s="262"/>
      <c r="O27" s="262"/>
      <c r="P27" s="362" t="s">
        <v>414</v>
      </c>
      <c r="Q27" s="354" t="s">
        <v>564</v>
      </c>
      <c r="R27" s="358">
        <v>42912</v>
      </c>
      <c r="S27" s="358">
        <v>42926</v>
      </c>
      <c r="T27" s="354" t="s">
        <v>717</v>
      </c>
      <c r="U27" s="354" t="s">
        <v>595</v>
      </c>
      <c r="V27" s="354" t="s">
        <v>718</v>
      </c>
      <c r="W27" s="354" t="s">
        <v>749</v>
      </c>
      <c r="X27" s="354"/>
    </row>
    <row r="28" spans="1:24" ht="51.75" customHeight="1" x14ac:dyDescent="0.15">
      <c r="A28" s="197"/>
      <c r="B28" s="270" t="str">
        <f>IF(E28&lt;&gt;"",CONCATENATE(ルール・事前条件!X$6,"-",ルール・事前条件!X$5,"-",TEXT(C$1,"00"),"-",TEXT(C28,"00"),"-",TEXT(E28,"00")),"")</f>
        <v/>
      </c>
      <c r="C28" s="46">
        <v>14</v>
      </c>
      <c r="D28" s="74"/>
      <c r="E28" s="61"/>
      <c r="F28" s="273"/>
      <c r="G28" s="361"/>
      <c r="H28" s="361"/>
      <c r="I28" s="273"/>
      <c r="J28" s="261">
        <v>2</v>
      </c>
      <c r="K28" s="262"/>
      <c r="L28" s="263" t="s">
        <v>353</v>
      </c>
      <c r="M28" s="262" t="s">
        <v>594</v>
      </c>
      <c r="N28" s="262"/>
      <c r="O28" s="262" t="s">
        <v>960</v>
      </c>
      <c r="P28" s="363"/>
      <c r="Q28" s="355"/>
      <c r="R28" s="359"/>
      <c r="S28" s="359"/>
      <c r="T28" s="355"/>
      <c r="U28" s="355"/>
      <c r="V28" s="355"/>
      <c r="W28" s="355"/>
      <c r="X28" s="355"/>
    </row>
    <row r="29" spans="1:24" ht="27" x14ac:dyDescent="0.15">
      <c r="A29" s="197"/>
      <c r="B29" s="269" t="str">
        <f>IF(E29&lt;&gt;"",CONCATENATE(ルール・事前条件!X$6,"-",ルール・事前条件!X$5,"-",TEXT(C$1,"00"),"-",TEXT(C29,"00"),"-",TEXT(E29,"00")),"")</f>
        <v>C-FT11-01-01-15-01</v>
      </c>
      <c r="C29" s="61">
        <v>15</v>
      </c>
      <c r="D29" s="73" t="s">
        <v>1074</v>
      </c>
      <c r="E29" s="264">
        <v>1</v>
      </c>
      <c r="F29" s="266" t="s">
        <v>318</v>
      </c>
      <c r="G29" s="360" t="s">
        <v>354</v>
      </c>
      <c r="H29" s="360" t="s">
        <v>621</v>
      </c>
      <c r="I29" s="266" t="s">
        <v>424</v>
      </c>
      <c r="J29" s="261">
        <v>1</v>
      </c>
      <c r="K29" s="262"/>
      <c r="L29" s="263" t="s">
        <v>431</v>
      </c>
      <c r="M29" s="262" t="s">
        <v>596</v>
      </c>
      <c r="N29" s="262"/>
      <c r="O29" s="262"/>
      <c r="P29" s="362" t="s">
        <v>414</v>
      </c>
      <c r="Q29" s="354" t="s">
        <v>564</v>
      </c>
      <c r="R29" s="358">
        <v>42912</v>
      </c>
      <c r="S29" s="358">
        <v>42920</v>
      </c>
      <c r="T29" s="354" t="s">
        <v>568</v>
      </c>
      <c r="U29" s="354" t="s">
        <v>598</v>
      </c>
      <c r="V29" s="354" t="s">
        <v>700</v>
      </c>
      <c r="W29" s="354" t="s">
        <v>622</v>
      </c>
      <c r="X29" s="354"/>
    </row>
    <row r="30" spans="1:24" ht="94.5" x14ac:dyDescent="0.15">
      <c r="A30" s="197"/>
      <c r="B30" s="270" t="str">
        <f>IF(E30&lt;&gt;"",CONCATENATE(ルール・事前条件!X$6,"-",ルール・事前条件!X$5,"-",TEXT(C$1,"00"),"-",TEXT(C30,"00"),"-",TEXT(E30,"00")),"")</f>
        <v/>
      </c>
      <c r="C30" s="258">
        <v>15</v>
      </c>
      <c r="D30" s="74"/>
      <c r="E30" s="61"/>
      <c r="F30" s="273"/>
      <c r="G30" s="361"/>
      <c r="H30" s="361"/>
      <c r="I30" s="273"/>
      <c r="J30" s="261">
        <v>2</v>
      </c>
      <c r="K30" s="262"/>
      <c r="L30" s="263" t="s">
        <v>353</v>
      </c>
      <c r="M30" s="262" t="s">
        <v>597</v>
      </c>
      <c r="N30" s="262"/>
      <c r="O30" s="262" t="s">
        <v>699</v>
      </c>
      <c r="P30" s="363"/>
      <c r="Q30" s="355"/>
      <c r="R30" s="359"/>
      <c r="S30" s="359"/>
      <c r="T30" s="355"/>
      <c r="U30" s="355"/>
      <c r="V30" s="355"/>
      <c r="W30" s="355"/>
      <c r="X30" s="355"/>
    </row>
    <row r="31" spans="1:24" ht="145.5" customHeight="1" x14ac:dyDescent="0.15">
      <c r="A31" s="197"/>
      <c r="B31" s="269" t="str">
        <f>IF(E31&lt;&gt;"",CONCATENATE(ルール・事前条件!X$6,"-",ルール・事前条件!X$5,"-",TEXT(C$1,"00"),"-",TEXT(C31,"00"),"-",TEXT(E31,"00")),"")</f>
        <v>C-FT11-01-01-17-01</v>
      </c>
      <c r="C31" s="60">
        <v>17</v>
      </c>
      <c r="D31" s="73" t="s">
        <v>1075</v>
      </c>
      <c r="E31" s="264">
        <v>1</v>
      </c>
      <c r="F31" s="266" t="s">
        <v>318</v>
      </c>
      <c r="G31" s="360" t="s">
        <v>750</v>
      </c>
      <c r="H31" s="360" t="s">
        <v>355</v>
      </c>
      <c r="I31" s="266" t="s">
        <v>593</v>
      </c>
      <c r="J31" s="261">
        <v>1</v>
      </c>
      <c r="K31" s="262"/>
      <c r="L31" s="263" t="s">
        <v>431</v>
      </c>
      <c r="M31" s="262" t="s">
        <v>751</v>
      </c>
      <c r="N31" s="262"/>
      <c r="O31" s="262"/>
      <c r="P31" s="354" t="s">
        <v>414</v>
      </c>
      <c r="Q31" s="354" t="s">
        <v>584</v>
      </c>
      <c r="R31" s="358">
        <v>42914</v>
      </c>
      <c r="S31" s="358">
        <v>42914</v>
      </c>
      <c r="T31" s="354" t="s">
        <v>587</v>
      </c>
      <c r="U31" s="354"/>
      <c r="V31" s="354" t="s">
        <v>591</v>
      </c>
      <c r="W31" s="354" t="s">
        <v>749</v>
      </c>
      <c r="X31" s="354"/>
    </row>
    <row r="32" spans="1:24" ht="50.25" customHeight="1" x14ac:dyDescent="0.15">
      <c r="A32" s="197"/>
      <c r="B32" s="270" t="str">
        <f>IF(E32&lt;&gt;"",CONCATENATE(ルール・事前条件!X$6,"-",ルール・事前条件!X$5,"-",TEXT(C$1,"00"),"-",TEXT(C32,"00"),"-",TEXT(E32,"00")),"")</f>
        <v/>
      </c>
      <c r="C32" s="46">
        <v>17</v>
      </c>
      <c r="D32" s="74"/>
      <c r="E32" s="61"/>
      <c r="F32" s="273"/>
      <c r="G32" s="361"/>
      <c r="H32" s="361"/>
      <c r="I32" s="273"/>
      <c r="J32" s="261">
        <v>2</v>
      </c>
      <c r="K32" s="262"/>
      <c r="L32" s="263" t="s">
        <v>353</v>
      </c>
      <c r="M32" s="262" t="s">
        <v>506</v>
      </c>
      <c r="N32" s="262"/>
      <c r="O32" s="262" t="s">
        <v>590</v>
      </c>
      <c r="P32" s="355"/>
      <c r="Q32" s="355"/>
      <c r="R32" s="359"/>
      <c r="S32" s="359"/>
      <c r="T32" s="355"/>
      <c r="U32" s="355"/>
      <c r="V32" s="355"/>
      <c r="W32" s="355"/>
      <c r="X32" s="355"/>
    </row>
    <row r="33" spans="1:24" ht="81" x14ac:dyDescent="0.15">
      <c r="A33" s="197"/>
      <c r="B33" s="269" t="str">
        <f>IF(E33&lt;&gt;"",CONCATENATE(ルール・事前条件!X$6,"-",ルール・事前条件!X$5,"-",TEXT(C$1,"00"),"-",TEXT(C33,"00"),"-",TEXT(E33,"00")),"")</f>
        <v>C-FT11-01-01-18-01</v>
      </c>
      <c r="C33" s="61">
        <v>18</v>
      </c>
      <c r="D33" s="73" t="s">
        <v>1076</v>
      </c>
      <c r="E33" s="60">
        <v>1</v>
      </c>
      <c r="F33" s="266" t="s">
        <v>318</v>
      </c>
      <c r="G33" s="360" t="s">
        <v>623</v>
      </c>
      <c r="H33" s="360" t="s">
        <v>675</v>
      </c>
      <c r="I33" s="266" t="s">
        <v>593</v>
      </c>
      <c r="J33" s="261">
        <v>1</v>
      </c>
      <c r="K33" s="262"/>
      <c r="L33" s="263" t="s">
        <v>431</v>
      </c>
      <c r="M33" s="262" t="s">
        <v>356</v>
      </c>
      <c r="N33" s="262"/>
      <c r="O33" s="262"/>
      <c r="P33" s="354" t="s">
        <v>414</v>
      </c>
      <c r="Q33" s="354" t="s">
        <v>584</v>
      </c>
      <c r="R33" s="358">
        <v>42914</v>
      </c>
      <c r="S33" s="358">
        <v>42914</v>
      </c>
      <c r="T33" s="354" t="s">
        <v>587</v>
      </c>
      <c r="U33" s="354"/>
      <c r="V33" s="354" t="s">
        <v>591</v>
      </c>
      <c r="W33" s="354" t="s">
        <v>677</v>
      </c>
      <c r="X33" s="354"/>
    </row>
    <row r="34" spans="1:24" ht="50.25" customHeight="1" x14ac:dyDescent="0.15">
      <c r="A34" s="197"/>
      <c r="B34" s="270" t="str">
        <f>IF(E34&lt;&gt;"",CONCATENATE(ルール・事前条件!X$6,"-",ルール・事前条件!X$5,"-",TEXT(C$1,"00"),"-",TEXT(C34,"00"),"-",TEXT(E34,"00")),"")</f>
        <v/>
      </c>
      <c r="C34" s="46">
        <v>18</v>
      </c>
      <c r="D34" s="74"/>
      <c r="E34" s="61"/>
      <c r="F34" s="273"/>
      <c r="G34" s="361"/>
      <c r="H34" s="361"/>
      <c r="I34" s="273"/>
      <c r="J34" s="261">
        <v>2</v>
      </c>
      <c r="K34" s="262"/>
      <c r="L34" s="263" t="s">
        <v>353</v>
      </c>
      <c r="M34" s="262" t="s">
        <v>624</v>
      </c>
      <c r="N34" s="262"/>
      <c r="O34" s="262" t="s">
        <v>676</v>
      </c>
      <c r="P34" s="355"/>
      <c r="Q34" s="355"/>
      <c r="R34" s="359"/>
      <c r="S34" s="359"/>
      <c r="T34" s="355"/>
      <c r="U34" s="355"/>
      <c r="V34" s="355"/>
      <c r="W34" s="355"/>
      <c r="X34" s="355"/>
    </row>
    <row r="35" spans="1:24" ht="173.25" customHeight="1" x14ac:dyDescent="0.15">
      <c r="A35" s="197"/>
      <c r="B35" s="269" t="str">
        <f>IF(E35&lt;&gt;"",CONCATENATE(ルール・事前条件!X$6,"-",ルール・事前条件!X$5,"-",TEXT(C$1,"00"),"-",TEXT(C35,"00"),"-",TEXT(E35,"00")),"")</f>
        <v>C-FT11-01-01-20-01</v>
      </c>
      <c r="C35" s="60">
        <v>20</v>
      </c>
      <c r="D35" s="73" t="s">
        <v>1077</v>
      </c>
      <c r="E35" s="264">
        <v>1</v>
      </c>
      <c r="F35" s="266" t="s">
        <v>318</v>
      </c>
      <c r="G35" s="372" t="s">
        <v>1455</v>
      </c>
      <c r="H35" s="372" t="s">
        <v>1439</v>
      </c>
      <c r="I35" s="266" t="s">
        <v>1361</v>
      </c>
      <c r="J35" s="261">
        <v>1</v>
      </c>
      <c r="K35" s="262"/>
      <c r="L35" s="263" t="s">
        <v>431</v>
      </c>
      <c r="M35" s="262" t="s">
        <v>1356</v>
      </c>
      <c r="N35" s="262"/>
      <c r="O35" s="262"/>
      <c r="P35" s="362" t="s">
        <v>414</v>
      </c>
      <c r="Q35" s="354" t="s">
        <v>1456</v>
      </c>
      <c r="R35" s="358">
        <v>43657</v>
      </c>
      <c r="S35" s="358">
        <v>43657</v>
      </c>
      <c r="T35" s="354" t="s">
        <v>1457</v>
      </c>
      <c r="U35" s="354" t="s">
        <v>599</v>
      </c>
      <c r="V35" s="354" t="s">
        <v>1005</v>
      </c>
      <c r="W35" s="354" t="s">
        <v>1442</v>
      </c>
      <c r="X35" s="354" t="s">
        <v>738</v>
      </c>
    </row>
    <row r="36" spans="1:24" ht="81" x14ac:dyDescent="0.15">
      <c r="A36" s="197"/>
      <c r="B36" s="270" t="str">
        <f>IF(E36&lt;&gt;"",CONCATENATE(ルール・事前条件!X$6,"-",ルール・事前条件!X$5,"-",TEXT(C$1,"00"),"-",TEXT(C36,"00"),"-",TEXT(E36,"00")),"")</f>
        <v/>
      </c>
      <c r="C36" s="258">
        <v>20</v>
      </c>
      <c r="D36" s="74"/>
      <c r="E36" s="61"/>
      <c r="F36" s="273"/>
      <c r="G36" s="373"/>
      <c r="H36" s="373"/>
      <c r="I36" s="273"/>
      <c r="J36" s="261">
        <v>2</v>
      </c>
      <c r="K36" s="262"/>
      <c r="L36" s="263" t="s">
        <v>353</v>
      </c>
      <c r="M36" s="262" t="s">
        <v>1454</v>
      </c>
      <c r="N36" s="262"/>
      <c r="O36" s="262" t="s">
        <v>1440</v>
      </c>
      <c r="P36" s="363"/>
      <c r="Q36" s="355"/>
      <c r="R36" s="359"/>
      <c r="S36" s="359"/>
      <c r="T36" s="355"/>
      <c r="U36" s="355"/>
      <c r="V36" s="355"/>
      <c r="W36" s="355"/>
      <c r="X36" s="355"/>
    </row>
    <row r="37" spans="1:24" ht="173.25" customHeight="1" x14ac:dyDescent="0.15">
      <c r="A37" s="197"/>
      <c r="B37" s="269" t="str">
        <f>IF(E37&lt;&gt;"",CONCATENATE(ルール・事前条件!X$6,"-",ルール・事前条件!X$5,"-",TEXT(C$1,"00"),"-",TEXT(C37,"00"),"-",TEXT(E37,"00")),"")</f>
        <v>C-FT11-01-01-20-02</v>
      </c>
      <c r="C37" s="258">
        <v>20</v>
      </c>
      <c r="D37" s="191"/>
      <c r="E37" s="264">
        <v>2</v>
      </c>
      <c r="F37" s="266" t="s">
        <v>318</v>
      </c>
      <c r="G37" s="373"/>
      <c r="H37" s="373"/>
      <c r="I37" s="266" t="s">
        <v>1357</v>
      </c>
      <c r="J37" s="261">
        <v>1</v>
      </c>
      <c r="K37" s="262"/>
      <c r="L37" s="263" t="s">
        <v>431</v>
      </c>
      <c r="M37" s="262" t="s">
        <v>1359</v>
      </c>
      <c r="N37" s="262"/>
      <c r="O37" s="262"/>
      <c r="P37" s="362" t="s">
        <v>414</v>
      </c>
      <c r="Q37" s="354" t="s">
        <v>1456</v>
      </c>
      <c r="R37" s="358">
        <v>43657</v>
      </c>
      <c r="S37" s="358">
        <v>43657</v>
      </c>
      <c r="T37" s="354" t="s">
        <v>1457</v>
      </c>
      <c r="U37" s="354"/>
      <c r="V37" s="354"/>
      <c r="W37" s="354" t="s">
        <v>1443</v>
      </c>
      <c r="X37" s="354"/>
    </row>
    <row r="38" spans="1:24" ht="81" x14ac:dyDescent="0.15">
      <c r="A38" s="197"/>
      <c r="B38" s="270" t="str">
        <f>IF(E38&lt;&gt;"",CONCATENATE(ルール・事前条件!X$6,"-",ルール・事前条件!X$5,"-",TEXT(C$1,"00"),"-",TEXT(C38,"00"),"-",TEXT(E38,"00")),"")</f>
        <v/>
      </c>
      <c r="C38" s="258">
        <v>20</v>
      </c>
      <c r="D38" s="74"/>
      <c r="E38" s="61"/>
      <c r="F38" s="273"/>
      <c r="G38" s="373"/>
      <c r="H38" s="373"/>
      <c r="I38" s="273"/>
      <c r="J38" s="261">
        <v>2</v>
      </c>
      <c r="K38" s="262"/>
      <c r="L38" s="263" t="s">
        <v>353</v>
      </c>
      <c r="M38" s="262" t="s">
        <v>1454</v>
      </c>
      <c r="N38" s="262"/>
      <c r="O38" s="262" t="s">
        <v>1440</v>
      </c>
      <c r="P38" s="363"/>
      <c r="Q38" s="355"/>
      <c r="R38" s="359"/>
      <c r="S38" s="359"/>
      <c r="T38" s="355"/>
      <c r="U38" s="355"/>
      <c r="V38" s="355"/>
      <c r="W38" s="355"/>
      <c r="X38" s="355"/>
    </row>
    <row r="39" spans="1:24" ht="173.25" customHeight="1" x14ac:dyDescent="0.15">
      <c r="A39" s="197"/>
      <c r="B39" s="269" t="str">
        <f>IF(E39&lt;&gt;"",CONCATENATE(ルール・事前条件!X$6,"-",ルール・事前条件!X$5,"-",TEXT(C$1,"00"),"-",TEXT(C39,"00"),"-",TEXT(E39,"00")),"")</f>
        <v>C-FT11-01-01-20-03</v>
      </c>
      <c r="C39" s="258">
        <v>20</v>
      </c>
      <c r="D39" s="191"/>
      <c r="E39" s="264">
        <v>3</v>
      </c>
      <c r="F39" s="266" t="s">
        <v>318</v>
      </c>
      <c r="G39" s="373"/>
      <c r="H39" s="373"/>
      <c r="I39" s="266" t="s">
        <v>1358</v>
      </c>
      <c r="J39" s="261">
        <v>1</v>
      </c>
      <c r="K39" s="262"/>
      <c r="L39" s="263" t="s">
        <v>431</v>
      </c>
      <c r="M39" s="262" t="s">
        <v>1360</v>
      </c>
      <c r="N39" s="262"/>
      <c r="O39" s="262"/>
      <c r="P39" s="362" t="s">
        <v>414</v>
      </c>
      <c r="Q39" s="354" t="s">
        <v>1456</v>
      </c>
      <c r="R39" s="358">
        <v>43657</v>
      </c>
      <c r="S39" s="358">
        <v>43657</v>
      </c>
      <c r="T39" s="354" t="s">
        <v>1457</v>
      </c>
      <c r="U39" s="354"/>
      <c r="V39" s="354"/>
      <c r="W39" s="354" t="s">
        <v>1443</v>
      </c>
      <c r="X39" s="354"/>
    </row>
    <row r="40" spans="1:24" ht="67.5" x14ac:dyDescent="0.15">
      <c r="A40" s="197"/>
      <c r="B40" s="270" t="str">
        <f>IF(E40&lt;&gt;"",CONCATENATE(ルール・事前条件!X$6,"-",ルール・事前条件!X$5,"-",TEXT(C$1,"00"),"-",TEXT(C40,"00"),"-",TEXT(E40,"00")),"")</f>
        <v/>
      </c>
      <c r="C40" s="46">
        <v>20</v>
      </c>
      <c r="D40" s="75"/>
      <c r="E40" s="61"/>
      <c r="F40" s="273"/>
      <c r="G40" s="374"/>
      <c r="H40" s="374"/>
      <c r="I40" s="273"/>
      <c r="J40" s="261">
        <v>2</v>
      </c>
      <c r="K40" s="262"/>
      <c r="L40" s="263" t="s">
        <v>353</v>
      </c>
      <c r="M40" s="262" t="s">
        <v>1454</v>
      </c>
      <c r="N40" s="262"/>
      <c r="O40" s="262" t="s">
        <v>1441</v>
      </c>
      <c r="P40" s="363"/>
      <c r="Q40" s="355"/>
      <c r="R40" s="359"/>
      <c r="S40" s="359"/>
      <c r="T40" s="355"/>
      <c r="U40" s="355"/>
      <c r="V40" s="355"/>
      <c r="W40" s="355"/>
      <c r="X40" s="355"/>
    </row>
    <row r="41" spans="1:24" ht="40.5" x14ac:dyDescent="0.15">
      <c r="A41" s="197"/>
      <c r="B41" s="269" t="str">
        <f>IF(E41&lt;&gt;"",CONCATENATE(ルール・事前条件!X$6,"-",ルール・事前条件!X$5,"-",TEXT(C$1,"00"),"-",TEXT(C41,"00"),"-",TEXT(E41,"00")),"")</f>
        <v>C-FT11-01-01-21-01</v>
      </c>
      <c r="C41" s="61">
        <v>21</v>
      </c>
      <c r="D41" s="73" t="s">
        <v>1078</v>
      </c>
      <c r="E41" s="264">
        <v>1</v>
      </c>
      <c r="F41" s="266" t="s">
        <v>318</v>
      </c>
      <c r="G41" s="360" t="s">
        <v>401</v>
      </c>
      <c r="H41" s="360" t="s">
        <v>403</v>
      </c>
      <c r="I41" s="266" t="s">
        <v>425</v>
      </c>
      <c r="J41" s="261">
        <v>1</v>
      </c>
      <c r="K41" s="262"/>
      <c r="L41" s="263" t="s">
        <v>431</v>
      </c>
      <c r="M41" s="262" t="s">
        <v>404</v>
      </c>
      <c r="N41" s="262"/>
      <c r="O41" s="262"/>
      <c r="P41" s="362" t="s">
        <v>414</v>
      </c>
      <c r="Q41" s="354" t="s">
        <v>1456</v>
      </c>
      <c r="R41" s="358">
        <v>43657</v>
      </c>
      <c r="S41" s="358">
        <v>43657</v>
      </c>
      <c r="T41" s="354" t="s">
        <v>1457</v>
      </c>
      <c r="U41" s="354"/>
      <c r="V41" s="354"/>
      <c r="W41" s="354"/>
      <c r="X41" s="354"/>
    </row>
    <row r="42" spans="1:24" ht="40.5" x14ac:dyDescent="0.15">
      <c r="A42" s="197"/>
      <c r="B42" s="270" t="str">
        <f>IF(E42&lt;&gt;"",CONCATENATE(ルール・事前条件!X$6,"-",ルール・事前条件!X$5,"-",TEXT(C$1,"00"),"-",TEXT(C42,"00"),"-",TEXT(E42,"00")),"")</f>
        <v/>
      </c>
      <c r="C42" s="46">
        <v>22</v>
      </c>
      <c r="D42" s="74"/>
      <c r="E42" s="61"/>
      <c r="F42" s="273"/>
      <c r="G42" s="361"/>
      <c r="H42" s="361"/>
      <c r="I42" s="273"/>
      <c r="J42" s="261">
        <v>2</v>
      </c>
      <c r="K42" s="262"/>
      <c r="L42" s="263" t="s">
        <v>353</v>
      </c>
      <c r="M42" s="262" t="s">
        <v>405</v>
      </c>
      <c r="N42" s="262"/>
      <c r="O42" s="262" t="s">
        <v>402</v>
      </c>
      <c r="P42" s="363"/>
      <c r="Q42" s="355"/>
      <c r="R42" s="359"/>
      <c r="S42" s="359"/>
      <c r="T42" s="355"/>
      <c r="U42" s="355"/>
      <c r="V42" s="355"/>
      <c r="W42" s="355"/>
      <c r="X42" s="355"/>
    </row>
    <row r="43" spans="1:24" s="259" customFormat="1" ht="67.5" x14ac:dyDescent="0.15">
      <c r="B43" s="269" t="str">
        <f>IF(E43&lt;&gt;"",CONCATENATE(ルール・事前条件!X$6,"-",ルール・事前条件!X$5,"-",TEXT(C$1,"00"),"-",TEXT(C43,"00"),"-",TEXT(E43,"00")),"")</f>
        <v>C-FT11-01-01-22-01</v>
      </c>
      <c r="C43" s="190">
        <v>22</v>
      </c>
      <c r="D43" s="247" t="s">
        <v>1079</v>
      </c>
      <c r="E43" s="264">
        <v>1</v>
      </c>
      <c r="F43" s="279" t="s">
        <v>357</v>
      </c>
      <c r="G43" s="279" t="s">
        <v>625</v>
      </c>
      <c r="H43" s="279" t="s">
        <v>532</v>
      </c>
      <c r="I43" s="279" t="s">
        <v>423</v>
      </c>
      <c r="J43" s="281">
        <v>1</v>
      </c>
      <c r="K43" s="263"/>
      <c r="L43" s="263" t="s">
        <v>317</v>
      </c>
      <c r="M43" s="279" t="s">
        <v>626</v>
      </c>
      <c r="N43" s="263"/>
      <c r="O43" s="279" t="s">
        <v>532</v>
      </c>
      <c r="P43" s="269" t="s">
        <v>414</v>
      </c>
      <c r="Q43" s="269" t="s">
        <v>564</v>
      </c>
      <c r="R43" s="271">
        <v>42912</v>
      </c>
      <c r="S43" s="271">
        <v>42912</v>
      </c>
      <c r="T43" s="269" t="s">
        <v>568</v>
      </c>
      <c r="U43" s="269"/>
      <c r="V43" s="269"/>
      <c r="W43" s="269" t="s">
        <v>622</v>
      </c>
      <c r="X43" s="269"/>
    </row>
    <row r="44" spans="1:24" s="259" customFormat="1" ht="135" x14ac:dyDescent="0.15">
      <c r="B44" s="269" t="str">
        <f>IF(E44&lt;&gt;"",CONCATENATE(ルール・事前条件!X$6,"-",ルール・事前条件!X$5,"-",TEXT(C$1,"00"),"-",TEXT(C44,"00"),"-",TEXT(E44,"00")),"")</f>
        <v>C-FT11-01-01-24-01</v>
      </c>
      <c r="C44" s="61">
        <v>24</v>
      </c>
      <c r="D44" s="247" t="s">
        <v>1080</v>
      </c>
      <c r="E44" s="60">
        <v>1</v>
      </c>
      <c r="F44" s="279" t="s">
        <v>357</v>
      </c>
      <c r="G44" s="279" t="s">
        <v>1282</v>
      </c>
      <c r="H44" s="279" t="s">
        <v>1293</v>
      </c>
      <c r="I44" s="279" t="s">
        <v>1292</v>
      </c>
      <c r="J44" s="281">
        <v>1</v>
      </c>
      <c r="K44" s="263"/>
      <c r="L44" s="263" t="s">
        <v>317</v>
      </c>
      <c r="M44" s="279" t="s">
        <v>1280</v>
      </c>
      <c r="N44" s="263"/>
      <c r="O44" s="279" t="s">
        <v>1410</v>
      </c>
      <c r="P44" s="269" t="s">
        <v>414</v>
      </c>
      <c r="Q44" s="269" t="s">
        <v>1408</v>
      </c>
      <c r="R44" s="271">
        <v>43136</v>
      </c>
      <c r="S44" s="271">
        <v>43136</v>
      </c>
      <c r="T44" s="269" t="s">
        <v>1411</v>
      </c>
      <c r="U44" s="269"/>
      <c r="V44" s="269"/>
      <c r="W44" s="269" t="s">
        <v>1272</v>
      </c>
      <c r="X44" s="269"/>
    </row>
    <row r="45" spans="1:24" s="259" customFormat="1" ht="94.5" x14ac:dyDescent="0.15">
      <c r="B45" s="269" t="str">
        <f>IF(E45&lt;&gt;"",CONCATENATE(ルール・事前条件!X$6,"-",ルール・事前条件!X$5,"-",TEXT(C$1,"00"),"-",TEXT(C45,"00"),"-",TEXT(E45,"00")),"")</f>
        <v>C-FT11-01-01-25-01</v>
      </c>
      <c r="C45" s="190">
        <v>25</v>
      </c>
      <c r="D45" s="247" t="s">
        <v>1081</v>
      </c>
      <c r="E45" s="264">
        <v>1</v>
      </c>
      <c r="F45" s="279" t="s">
        <v>357</v>
      </c>
      <c r="G45" s="279" t="s">
        <v>426</v>
      </c>
      <c r="H45" s="279" t="s">
        <v>962</v>
      </c>
      <c r="I45" s="279" t="s">
        <v>418</v>
      </c>
      <c r="J45" s="281">
        <v>1</v>
      </c>
      <c r="K45" s="263"/>
      <c r="L45" s="263" t="s">
        <v>317</v>
      </c>
      <c r="M45" s="279" t="s">
        <v>1446</v>
      </c>
      <c r="N45" s="263"/>
      <c r="O45" s="279" t="s">
        <v>1215</v>
      </c>
      <c r="P45" s="269" t="s">
        <v>414</v>
      </c>
      <c r="Q45" s="269" t="s">
        <v>564</v>
      </c>
      <c r="R45" s="271">
        <v>42912</v>
      </c>
      <c r="S45" s="271">
        <v>43005</v>
      </c>
      <c r="T45" s="269" t="s">
        <v>1210</v>
      </c>
      <c r="U45" s="269" t="s">
        <v>600</v>
      </c>
      <c r="V45" s="269" t="s">
        <v>1214</v>
      </c>
      <c r="W45" s="269"/>
      <c r="X45" s="269"/>
    </row>
    <row r="46" spans="1:24" s="259" customFormat="1" ht="67.5" x14ac:dyDescent="0.15">
      <c r="B46" s="269" t="str">
        <f>IF(E46&lt;&gt;"",CONCATENATE(ルール・事前条件!X$6,"-",ルール・事前条件!X$5,"-",TEXT(C$1,"00"),"-",TEXT(C46,"00"),"-",TEXT(E46,"00")),"")</f>
        <v>C-FT11-01-01-26-01</v>
      </c>
      <c r="C46" s="61">
        <v>26</v>
      </c>
      <c r="D46" s="247" t="s">
        <v>1082</v>
      </c>
      <c r="E46" s="60">
        <v>1</v>
      </c>
      <c r="F46" s="279" t="s">
        <v>357</v>
      </c>
      <c r="G46" s="356" t="s">
        <v>1444</v>
      </c>
      <c r="H46" s="356" t="s">
        <v>1447</v>
      </c>
      <c r="I46" s="279"/>
      <c r="J46" s="281">
        <v>1</v>
      </c>
      <c r="K46" s="263"/>
      <c r="L46" s="263" t="s">
        <v>433</v>
      </c>
      <c r="M46" s="263" t="s">
        <v>1463</v>
      </c>
      <c r="N46" s="263"/>
      <c r="O46" s="263"/>
      <c r="P46" s="354" t="s">
        <v>414</v>
      </c>
      <c r="Q46" s="354" t="s">
        <v>1363</v>
      </c>
      <c r="R46" s="358">
        <v>43662</v>
      </c>
      <c r="S46" s="358">
        <v>43662</v>
      </c>
      <c r="T46" s="354" t="s">
        <v>1461</v>
      </c>
      <c r="U46" s="354"/>
      <c r="V46" s="354"/>
      <c r="W46" s="354" t="s">
        <v>1445</v>
      </c>
      <c r="X46" s="354"/>
    </row>
    <row r="47" spans="1:24" s="259" customFormat="1" ht="27" x14ac:dyDescent="0.15">
      <c r="B47" s="270" t="str">
        <f>IF(E47&lt;&gt;"",CONCATENATE(ルール・事前条件!X$6,"-",ルール・事前条件!X$5,"-",TEXT(C$1,"00"),"-",TEXT(C47,"00"),"-",TEXT(E47,"00")),"")</f>
        <v/>
      </c>
      <c r="C47" s="46"/>
      <c r="D47" s="248"/>
      <c r="E47" s="61"/>
      <c r="F47" s="280"/>
      <c r="G47" s="357"/>
      <c r="H47" s="357"/>
      <c r="I47" s="280"/>
      <c r="J47" s="281">
        <v>2</v>
      </c>
      <c r="K47" s="263"/>
      <c r="L47" s="263" t="s">
        <v>325</v>
      </c>
      <c r="M47" s="263" t="s">
        <v>1444</v>
      </c>
      <c r="N47" s="263"/>
      <c r="O47" s="263" t="s">
        <v>1448</v>
      </c>
      <c r="P47" s="355"/>
      <c r="Q47" s="355"/>
      <c r="R47" s="359"/>
      <c r="S47" s="359"/>
      <c r="T47" s="355"/>
      <c r="U47" s="355"/>
      <c r="V47" s="355"/>
      <c r="W47" s="355"/>
      <c r="X47" s="355"/>
    </row>
    <row r="48" spans="1:24" s="259" customFormat="1" ht="51" customHeight="1" x14ac:dyDescent="0.15">
      <c r="B48" s="269" t="str">
        <f>IF(E48&lt;&gt;"",CONCATENATE(ルール・事前条件!X$6,"-",ルール・事前条件!X$5,"-",TEXT(C$1,"00"),"-",TEXT(C48,"00"),"-",TEXT(E48,"00")),"")</f>
        <v>C-FT11-01-01-27-01</v>
      </c>
      <c r="C48" s="61">
        <v>27</v>
      </c>
      <c r="D48" s="247" t="s">
        <v>1083</v>
      </c>
      <c r="E48" s="264">
        <v>1</v>
      </c>
      <c r="F48" s="279" t="s">
        <v>360</v>
      </c>
      <c r="G48" s="356" t="s">
        <v>796</v>
      </c>
      <c r="H48" s="356" t="s">
        <v>795</v>
      </c>
      <c r="I48" s="279"/>
      <c r="J48" s="281">
        <v>1</v>
      </c>
      <c r="K48" s="263"/>
      <c r="L48" s="263" t="s">
        <v>433</v>
      </c>
      <c r="M48" s="263" t="s">
        <v>797</v>
      </c>
      <c r="N48" s="263"/>
      <c r="O48" s="263"/>
      <c r="P48" s="354" t="s">
        <v>446</v>
      </c>
      <c r="Q48" s="354" t="s">
        <v>411</v>
      </c>
      <c r="R48" s="358">
        <v>42816</v>
      </c>
      <c r="S48" s="358">
        <v>42816</v>
      </c>
      <c r="T48" s="354" t="s">
        <v>413</v>
      </c>
      <c r="U48" s="354"/>
      <c r="V48" s="354"/>
      <c r="W48" s="354" t="s">
        <v>794</v>
      </c>
      <c r="X48" s="354"/>
    </row>
    <row r="49" spans="1:24" s="259" customFormat="1" ht="40.5" x14ac:dyDescent="0.15">
      <c r="B49" s="270" t="str">
        <f>IF(E49&lt;&gt;"",CONCATENATE(ルール・事前条件!X$6,"-",ルール・事前条件!X$5,"-",TEXT(C$1,"00"),"-",TEXT(C49,"00"),"-",TEXT(E49,"00")),"")</f>
        <v/>
      </c>
      <c r="C49" s="46"/>
      <c r="D49" s="248"/>
      <c r="E49" s="61"/>
      <c r="F49" s="280"/>
      <c r="G49" s="357"/>
      <c r="H49" s="357"/>
      <c r="I49" s="280"/>
      <c r="J49" s="281">
        <v>2</v>
      </c>
      <c r="K49" s="263"/>
      <c r="L49" s="263" t="s">
        <v>325</v>
      </c>
      <c r="M49" s="263" t="s">
        <v>400</v>
      </c>
      <c r="N49" s="263"/>
      <c r="O49" s="263" t="s">
        <v>798</v>
      </c>
      <c r="P49" s="355"/>
      <c r="Q49" s="355"/>
      <c r="R49" s="359"/>
      <c r="S49" s="359"/>
      <c r="T49" s="355"/>
      <c r="U49" s="355"/>
      <c r="V49" s="355"/>
      <c r="W49" s="355"/>
      <c r="X49" s="355"/>
    </row>
    <row r="50" spans="1:24" s="259" customFormat="1" ht="40.5" x14ac:dyDescent="0.15">
      <c r="B50" s="269" t="str">
        <f>IF(E50&lt;&gt;"",CONCATENATE(ルール・事前条件!X$6,"-",ルール・事前条件!X$5,"-",TEXT(C$1,"00"),"-",TEXT(C50,"00"),"-",TEXT(E50,"00")),"")</f>
        <v>C-FT11-01-01-28-01</v>
      </c>
      <c r="C50" s="61">
        <v>28</v>
      </c>
      <c r="D50" s="247" t="s">
        <v>1084</v>
      </c>
      <c r="E50" s="264">
        <v>1</v>
      </c>
      <c r="F50" s="279" t="s">
        <v>357</v>
      </c>
      <c r="G50" s="356" t="s">
        <v>627</v>
      </c>
      <c r="H50" s="356" t="s">
        <v>628</v>
      </c>
      <c r="I50" s="279" t="s">
        <v>423</v>
      </c>
      <c r="J50" s="281">
        <v>1</v>
      </c>
      <c r="K50" s="263"/>
      <c r="L50" s="263" t="s">
        <v>431</v>
      </c>
      <c r="M50" s="263" t="s">
        <v>429</v>
      </c>
      <c r="N50" s="263"/>
      <c r="O50" s="263"/>
      <c r="P50" s="354" t="s">
        <v>414</v>
      </c>
      <c r="Q50" s="354" t="s">
        <v>564</v>
      </c>
      <c r="R50" s="358">
        <v>42912</v>
      </c>
      <c r="S50" s="358">
        <v>42921</v>
      </c>
      <c r="T50" s="354" t="s">
        <v>568</v>
      </c>
      <c r="U50" s="354" t="s">
        <v>602</v>
      </c>
      <c r="V50" s="354" t="s">
        <v>702</v>
      </c>
      <c r="W50" s="354" t="s">
        <v>622</v>
      </c>
      <c r="X50" s="354"/>
    </row>
    <row r="51" spans="1:24" s="259" customFormat="1" ht="67.5" x14ac:dyDescent="0.15">
      <c r="B51" s="270" t="str">
        <f>IF(E51&lt;&gt;"",CONCATENATE(ルール・事前条件!X$6,"-",ルール・事前条件!X$5,"-",TEXT(C$1,"00"),"-",TEXT(C51,"00"),"-",TEXT(E51,"00")),"")</f>
        <v/>
      </c>
      <c r="C51" s="258">
        <v>28</v>
      </c>
      <c r="D51" s="248"/>
      <c r="E51" s="61"/>
      <c r="F51" s="280"/>
      <c r="G51" s="357"/>
      <c r="H51" s="357"/>
      <c r="I51" s="280"/>
      <c r="J51" s="281">
        <v>2</v>
      </c>
      <c r="K51" s="263"/>
      <c r="L51" s="263" t="s">
        <v>317</v>
      </c>
      <c r="M51" s="263" t="s">
        <v>601</v>
      </c>
      <c r="N51" s="263"/>
      <c r="O51" s="263" t="s">
        <v>701</v>
      </c>
      <c r="P51" s="355"/>
      <c r="Q51" s="355"/>
      <c r="R51" s="359"/>
      <c r="S51" s="359"/>
      <c r="T51" s="355"/>
      <c r="U51" s="355"/>
      <c r="V51" s="355"/>
      <c r="W51" s="355"/>
      <c r="X51" s="355"/>
    </row>
    <row r="52" spans="1:24" s="259" customFormat="1" ht="94.5" x14ac:dyDescent="0.15">
      <c r="B52" s="269" t="str">
        <f>IF(E52&lt;&gt;"",CONCATENATE(ルール・事前条件!X$6,"-",ルール・事前条件!X$5,"-",TEXT(C$1,"00"),"-",TEXT(C52,"00"),"-",TEXT(E52,"00")),"")</f>
        <v>C-FT11-01-01-28-02</v>
      </c>
      <c r="C52" s="258">
        <v>28</v>
      </c>
      <c r="D52" s="260"/>
      <c r="E52" s="264">
        <v>2</v>
      </c>
      <c r="F52" s="279" t="s">
        <v>357</v>
      </c>
      <c r="G52" s="356" t="s">
        <v>1216</v>
      </c>
      <c r="H52" s="356" t="s">
        <v>628</v>
      </c>
      <c r="I52" s="279" t="s">
        <v>1227</v>
      </c>
      <c r="J52" s="281">
        <v>1</v>
      </c>
      <c r="K52" s="263"/>
      <c r="L52" s="263" t="s">
        <v>431</v>
      </c>
      <c r="M52" s="263" t="s">
        <v>1217</v>
      </c>
      <c r="N52" s="263"/>
      <c r="O52" s="263"/>
      <c r="P52" s="354" t="s">
        <v>414</v>
      </c>
      <c r="Q52" s="354" t="s">
        <v>1240</v>
      </c>
      <c r="R52" s="358">
        <v>43091</v>
      </c>
      <c r="S52" s="358">
        <v>43091</v>
      </c>
      <c r="T52" s="354" t="s">
        <v>1241</v>
      </c>
      <c r="U52" s="354"/>
      <c r="V52" s="354"/>
      <c r="W52" s="354" t="s">
        <v>1242</v>
      </c>
      <c r="X52" s="354"/>
    </row>
    <row r="53" spans="1:24" s="259" customFormat="1" ht="67.5" x14ac:dyDescent="0.15">
      <c r="B53" s="270" t="str">
        <f>IF(E53&lt;&gt;"",CONCATENATE(ルール・事前条件!X$6,"-",ルール・事前条件!X$5,"-",TEXT(C$1,"00"),"-",TEXT(C53,"00"),"-",TEXT(E53,"00")),"")</f>
        <v/>
      </c>
      <c r="C53" s="258"/>
      <c r="D53" s="248"/>
      <c r="E53" s="61"/>
      <c r="F53" s="280"/>
      <c r="G53" s="357"/>
      <c r="H53" s="357"/>
      <c r="I53" s="280"/>
      <c r="J53" s="281">
        <v>2</v>
      </c>
      <c r="K53" s="263"/>
      <c r="L53" s="263" t="s">
        <v>317</v>
      </c>
      <c r="M53" s="263" t="s">
        <v>601</v>
      </c>
      <c r="N53" s="263"/>
      <c r="O53" s="263" t="s">
        <v>701</v>
      </c>
      <c r="P53" s="355"/>
      <c r="Q53" s="355"/>
      <c r="R53" s="359"/>
      <c r="S53" s="359"/>
      <c r="T53" s="355"/>
      <c r="U53" s="355"/>
      <c r="V53" s="355"/>
      <c r="W53" s="355"/>
      <c r="X53" s="355"/>
    </row>
    <row r="54" spans="1:24" s="259" customFormat="1" ht="67.5" x14ac:dyDescent="0.15">
      <c r="B54" s="269" t="str">
        <f>IF(E54&lt;&gt;"",CONCATENATE(ルール・事前条件!X$6,"-",ルール・事前条件!X$5,"-",TEXT(C$1,"00"),"-",TEXT(C54,"00"),"-",TEXT(E54,"00")),"")</f>
        <v>C-FT11-01-01-29-01</v>
      </c>
      <c r="C54" s="60">
        <v>29</v>
      </c>
      <c r="D54" s="247" t="s">
        <v>1085</v>
      </c>
      <c r="E54" s="60">
        <v>1</v>
      </c>
      <c r="F54" s="279" t="s">
        <v>361</v>
      </c>
      <c r="G54" s="360" t="s">
        <v>435</v>
      </c>
      <c r="H54" s="360" t="s">
        <v>963</v>
      </c>
      <c r="I54" s="279" t="s">
        <v>418</v>
      </c>
      <c r="J54" s="281">
        <v>1</v>
      </c>
      <c r="K54" s="263"/>
      <c r="L54" s="263" t="s">
        <v>370</v>
      </c>
      <c r="M54" s="263" t="s">
        <v>436</v>
      </c>
      <c r="N54" s="263"/>
      <c r="O54" s="263"/>
      <c r="P54" s="362" t="s">
        <v>414</v>
      </c>
      <c r="Q54" s="354" t="s">
        <v>564</v>
      </c>
      <c r="R54" s="358">
        <v>42912</v>
      </c>
      <c r="S54" s="358">
        <v>43005</v>
      </c>
      <c r="T54" s="354" t="s">
        <v>1210</v>
      </c>
      <c r="U54" s="354" t="s">
        <v>603</v>
      </c>
      <c r="V54" s="354" t="s">
        <v>1214</v>
      </c>
      <c r="W54" s="354"/>
      <c r="X54" s="354"/>
    </row>
    <row r="55" spans="1:24" ht="81" x14ac:dyDescent="0.15">
      <c r="A55" s="197"/>
      <c r="B55" s="270" t="str">
        <f>IF(E55&lt;&gt;"",CONCATENATE(ルール・事前条件!X$6,"-",ルール・事前条件!X$5,"-",TEXT(C$1,"00"),"-",TEXT(C55,"00"),"-",TEXT(E55,"00")),"")</f>
        <v/>
      </c>
      <c r="C55" s="258"/>
      <c r="D55" s="74"/>
      <c r="E55" s="61"/>
      <c r="F55" s="273"/>
      <c r="G55" s="361"/>
      <c r="H55" s="361"/>
      <c r="I55" s="273"/>
      <c r="J55" s="261">
        <v>2</v>
      </c>
      <c r="K55" s="262"/>
      <c r="L55" s="263" t="s">
        <v>317</v>
      </c>
      <c r="M55" s="262" t="s">
        <v>601</v>
      </c>
      <c r="N55" s="262"/>
      <c r="O55" s="262" t="s">
        <v>1213</v>
      </c>
      <c r="P55" s="363"/>
      <c r="Q55" s="355"/>
      <c r="R55" s="359"/>
      <c r="S55" s="359"/>
      <c r="T55" s="355"/>
      <c r="U55" s="355"/>
      <c r="V55" s="355"/>
      <c r="W55" s="355"/>
      <c r="X55" s="355"/>
    </row>
    <row r="56" spans="1:24" ht="94.5" x14ac:dyDescent="0.15">
      <c r="A56" s="197"/>
      <c r="B56" s="269" t="str">
        <f>IF(E56&lt;&gt;"",CONCATENATE(ルール・事前条件!X$6,"-",ルール・事前条件!X$5,"-",TEXT(C$1,"00"),"-",TEXT(C56,"00"),"-",TEXT(E56,"00")),"")</f>
        <v>C-FT11-01-01-30-01</v>
      </c>
      <c r="C56" s="60">
        <v>30</v>
      </c>
      <c r="D56" s="73" t="s">
        <v>1086</v>
      </c>
      <c r="E56" s="264">
        <v>1</v>
      </c>
      <c r="F56" s="266" t="s">
        <v>434</v>
      </c>
      <c r="G56" s="360" t="s">
        <v>818</v>
      </c>
      <c r="H56" s="360" t="s">
        <v>719</v>
      </c>
      <c r="I56" s="266" t="s">
        <v>418</v>
      </c>
      <c r="J56" s="261">
        <v>1</v>
      </c>
      <c r="K56" s="262"/>
      <c r="L56" s="263" t="s">
        <v>370</v>
      </c>
      <c r="M56" s="262" t="s">
        <v>438</v>
      </c>
      <c r="N56" s="262"/>
      <c r="O56" s="262"/>
      <c r="P56" s="362" t="s">
        <v>569</v>
      </c>
      <c r="Q56" s="354" t="s">
        <v>564</v>
      </c>
      <c r="R56" s="358">
        <v>42912</v>
      </c>
      <c r="S56" s="358"/>
      <c r="T56" s="354" t="s">
        <v>1007</v>
      </c>
      <c r="U56" s="354" t="s">
        <v>1009</v>
      </c>
      <c r="V56" s="354" t="s">
        <v>1008</v>
      </c>
      <c r="W56" s="354"/>
      <c r="X56" s="354"/>
    </row>
    <row r="57" spans="1:24" ht="81" x14ac:dyDescent="0.15">
      <c r="A57" s="197"/>
      <c r="B57" s="270" t="str">
        <f>IF(E57&lt;&gt;"",CONCATENATE(ルール・事前条件!X$6,"-",ルール・事前条件!X$5,"-",TEXT(C$1,"00"),"-",TEXT(C57,"00"),"-",TEXT(E57,"00")),"")</f>
        <v/>
      </c>
      <c r="C57" s="258">
        <v>30</v>
      </c>
      <c r="D57" s="74"/>
      <c r="E57" s="61"/>
      <c r="F57" s="273"/>
      <c r="G57" s="361"/>
      <c r="H57" s="361"/>
      <c r="I57" s="273"/>
      <c r="J57" s="261">
        <v>2</v>
      </c>
      <c r="K57" s="262"/>
      <c r="L57" s="263" t="s">
        <v>437</v>
      </c>
      <c r="M57" s="262" t="s">
        <v>604</v>
      </c>
      <c r="N57" s="262"/>
      <c r="O57" s="262" t="s">
        <v>719</v>
      </c>
      <c r="P57" s="363"/>
      <c r="Q57" s="355"/>
      <c r="R57" s="359"/>
      <c r="S57" s="359"/>
      <c r="T57" s="355"/>
      <c r="U57" s="355"/>
      <c r="V57" s="355"/>
      <c r="W57" s="355"/>
      <c r="X57" s="355"/>
    </row>
    <row r="58" spans="1:24" ht="94.5" x14ac:dyDescent="0.15">
      <c r="A58" s="197"/>
      <c r="B58" s="269" t="str">
        <f>IF(E58&lt;&gt;"",CONCATENATE(ルール・事前条件!X$6,"-",ルール・事前条件!X$5,"-",TEXT(C$1,"00"),"-",TEXT(C58,"00"),"-",TEXT(E58,"00")),"")</f>
        <v>C-FT11-01-01-31-01</v>
      </c>
      <c r="C58" s="60">
        <v>31</v>
      </c>
      <c r="D58" s="73" t="s">
        <v>1087</v>
      </c>
      <c r="E58" s="60">
        <v>1</v>
      </c>
      <c r="F58" s="266" t="s">
        <v>360</v>
      </c>
      <c r="G58" s="360" t="s">
        <v>786</v>
      </c>
      <c r="H58" s="360" t="s">
        <v>439</v>
      </c>
      <c r="I58" s="266" t="s">
        <v>418</v>
      </c>
      <c r="J58" s="261">
        <v>1</v>
      </c>
      <c r="K58" s="262"/>
      <c r="L58" s="263" t="s">
        <v>370</v>
      </c>
      <c r="M58" s="262" t="s">
        <v>438</v>
      </c>
      <c r="N58" s="262"/>
      <c r="O58" s="262"/>
      <c r="P58" s="354" t="s">
        <v>448</v>
      </c>
      <c r="Q58" s="354" t="s">
        <v>411</v>
      </c>
      <c r="R58" s="358">
        <v>42816</v>
      </c>
      <c r="S58" s="358">
        <v>42816</v>
      </c>
      <c r="T58" s="354" t="s">
        <v>412</v>
      </c>
      <c r="U58" s="354"/>
      <c r="V58" s="354"/>
      <c r="W58" s="354"/>
      <c r="X58" s="354"/>
    </row>
    <row r="59" spans="1:24" ht="40.5" x14ac:dyDescent="0.15">
      <c r="A59" s="197"/>
      <c r="B59" s="270" t="str">
        <f>IF(E59&lt;&gt;"",CONCATENATE(ルール・事前条件!X$6,"-",ルール・事前条件!X$5,"-",TEXT(C$1,"00"),"-",TEXT(C59,"00"),"-",TEXT(E59,"00")),"")</f>
        <v/>
      </c>
      <c r="C59" s="258"/>
      <c r="D59" s="74"/>
      <c r="E59" s="61"/>
      <c r="F59" s="273"/>
      <c r="G59" s="361"/>
      <c r="H59" s="361"/>
      <c r="I59" s="273"/>
      <c r="J59" s="261">
        <v>2</v>
      </c>
      <c r="K59" s="262"/>
      <c r="L59" s="263" t="s">
        <v>437</v>
      </c>
      <c r="M59" s="262" t="s">
        <v>440</v>
      </c>
      <c r="N59" s="262"/>
      <c r="O59" s="262" t="s">
        <v>439</v>
      </c>
      <c r="P59" s="355"/>
      <c r="Q59" s="355"/>
      <c r="R59" s="359"/>
      <c r="S59" s="359"/>
      <c r="T59" s="355"/>
      <c r="U59" s="355"/>
      <c r="V59" s="355"/>
      <c r="W59" s="355"/>
      <c r="X59" s="355"/>
    </row>
    <row r="60" spans="1:24" ht="149.25" customHeight="1" x14ac:dyDescent="0.15">
      <c r="A60" s="197"/>
      <c r="B60" s="269" t="str">
        <f>IF(E60&lt;&gt;"",CONCATENATE(ルール・事前条件!X$6,"-",ルール・事前条件!X$5,"-",TEXT(C$1,"00"),"-",TEXT(C60,"00"),"-",TEXT(E60,"00")),"")</f>
        <v>C-FT11-01-01-32-01</v>
      </c>
      <c r="C60" s="60">
        <v>32</v>
      </c>
      <c r="D60" s="73" t="s">
        <v>1088</v>
      </c>
      <c r="E60" s="60">
        <v>1</v>
      </c>
      <c r="F60" s="266" t="s">
        <v>361</v>
      </c>
      <c r="G60" s="360" t="s">
        <v>771</v>
      </c>
      <c r="H60" s="360" t="s">
        <v>1212</v>
      </c>
      <c r="I60" s="266" t="s">
        <v>418</v>
      </c>
      <c r="J60" s="261">
        <v>1</v>
      </c>
      <c r="K60" s="262"/>
      <c r="L60" s="263" t="s">
        <v>370</v>
      </c>
      <c r="M60" s="262" t="s">
        <v>772</v>
      </c>
      <c r="N60" s="262"/>
      <c r="O60" s="262"/>
      <c r="P60" s="362" t="s">
        <v>414</v>
      </c>
      <c r="Q60" s="354" t="s">
        <v>564</v>
      </c>
      <c r="R60" s="358">
        <v>43005</v>
      </c>
      <c r="S60" s="358">
        <v>43005</v>
      </c>
      <c r="T60" s="354" t="s">
        <v>1210</v>
      </c>
      <c r="U60" s="354"/>
      <c r="V60" s="354"/>
      <c r="W60" s="354" t="s">
        <v>1017</v>
      </c>
      <c r="X60" s="354"/>
    </row>
    <row r="61" spans="1:24" ht="63.75" customHeight="1" x14ac:dyDescent="0.15">
      <c r="A61" s="197"/>
      <c r="B61" s="270" t="str">
        <f>IF(E61&lt;&gt;"",CONCATENATE(ルール・事前条件!X$6,"-",ルール・事前条件!X$5,"-",TEXT(C$1,"00"),"-",TEXT(C61,"00"),"-",TEXT(E61,"00")),"")</f>
        <v/>
      </c>
      <c r="C61" s="46"/>
      <c r="D61" s="74"/>
      <c r="E61" s="61"/>
      <c r="F61" s="273"/>
      <c r="G61" s="361"/>
      <c r="H61" s="361"/>
      <c r="I61" s="273"/>
      <c r="J61" s="261">
        <v>2</v>
      </c>
      <c r="K61" s="262"/>
      <c r="L61" s="263" t="s">
        <v>317</v>
      </c>
      <c r="M61" s="262" t="s">
        <v>601</v>
      </c>
      <c r="N61" s="262"/>
      <c r="O61" s="262" t="s">
        <v>1212</v>
      </c>
      <c r="P61" s="363"/>
      <c r="Q61" s="355"/>
      <c r="R61" s="359"/>
      <c r="S61" s="359"/>
      <c r="T61" s="355"/>
      <c r="U61" s="355"/>
      <c r="V61" s="355"/>
      <c r="W61" s="355"/>
      <c r="X61" s="355"/>
    </row>
    <row r="62" spans="1:24" ht="81" x14ac:dyDescent="0.15">
      <c r="A62" s="197"/>
      <c r="B62" s="269" t="str">
        <f>IF(E62&lt;&gt;"",CONCATENATE(ルール・事前条件!X$6,"-",ルール・事前条件!X$5,"-",TEXT(C$1,"00"),"-",TEXT(C62,"00"),"-",TEXT(E62,"00")),"")</f>
        <v>C-FT11-01-01-33-01</v>
      </c>
      <c r="C62" s="60">
        <v>33</v>
      </c>
      <c r="D62" s="73" t="s">
        <v>1089</v>
      </c>
      <c r="E62" s="60">
        <v>1</v>
      </c>
      <c r="F62" s="266" t="s">
        <v>361</v>
      </c>
      <c r="G62" s="360" t="s">
        <v>441</v>
      </c>
      <c r="H62" s="360" t="s">
        <v>774</v>
      </c>
      <c r="I62" s="266" t="s">
        <v>418</v>
      </c>
      <c r="J62" s="261">
        <v>1</v>
      </c>
      <c r="K62" s="262"/>
      <c r="L62" s="263" t="s">
        <v>370</v>
      </c>
      <c r="M62" s="262" t="s">
        <v>442</v>
      </c>
      <c r="N62" s="262"/>
      <c r="O62" s="262"/>
      <c r="P62" s="362" t="s">
        <v>414</v>
      </c>
      <c r="Q62" s="354" t="s">
        <v>564</v>
      </c>
      <c r="R62" s="358">
        <v>42912</v>
      </c>
      <c r="S62" s="358">
        <v>42912</v>
      </c>
      <c r="T62" s="354" t="s">
        <v>568</v>
      </c>
      <c r="U62" s="354"/>
      <c r="V62" s="354"/>
      <c r="W62" s="354"/>
      <c r="X62" s="354"/>
    </row>
    <row r="63" spans="1:24" ht="67.5" x14ac:dyDescent="0.15">
      <c r="A63" s="197"/>
      <c r="B63" s="270" t="str">
        <f>IF(E63&lt;&gt;"",CONCATENATE(ルール・事前条件!X$6,"-",ルール・事前条件!X$5,"-",TEXT(C$1,"00"),"-",TEXT(C63,"00"),"-",TEXT(E63,"00")),"")</f>
        <v/>
      </c>
      <c r="C63" s="46"/>
      <c r="D63" s="74"/>
      <c r="E63" s="61"/>
      <c r="F63" s="273"/>
      <c r="G63" s="361"/>
      <c r="H63" s="361"/>
      <c r="I63" s="273"/>
      <c r="J63" s="261">
        <v>2</v>
      </c>
      <c r="K63" s="262"/>
      <c r="L63" s="263" t="s">
        <v>437</v>
      </c>
      <c r="M63" s="262" t="s">
        <v>443</v>
      </c>
      <c r="N63" s="262"/>
      <c r="O63" s="262" t="s">
        <v>571</v>
      </c>
      <c r="P63" s="363"/>
      <c r="Q63" s="355"/>
      <c r="R63" s="359"/>
      <c r="S63" s="359"/>
      <c r="T63" s="355"/>
      <c r="U63" s="355"/>
      <c r="V63" s="355"/>
      <c r="W63" s="355"/>
      <c r="X63" s="355"/>
    </row>
    <row r="64" spans="1:24" ht="81" x14ac:dyDescent="0.15">
      <c r="A64" s="197"/>
      <c r="B64" s="269" t="str">
        <f>IF(E64&lt;&gt;"",CONCATENATE(ルール・事前条件!X$6,"-",ルール・事前条件!X$5,"-",TEXT(C$1,"00"),"-",TEXT(C64,"00"),"-",TEXT(E64,"00")),"")</f>
        <v>C-FT11-01-01-34-01</v>
      </c>
      <c r="C64" s="60">
        <v>34</v>
      </c>
      <c r="D64" s="73" t="s">
        <v>1090</v>
      </c>
      <c r="E64" s="60">
        <v>1</v>
      </c>
      <c r="F64" s="266" t="s">
        <v>360</v>
      </c>
      <c r="G64" s="360" t="s">
        <v>444</v>
      </c>
      <c r="H64" s="360" t="s">
        <v>439</v>
      </c>
      <c r="I64" s="266" t="s">
        <v>418</v>
      </c>
      <c r="J64" s="261">
        <v>1</v>
      </c>
      <c r="K64" s="262"/>
      <c r="L64" s="263" t="s">
        <v>370</v>
      </c>
      <c r="M64" s="262" t="s">
        <v>442</v>
      </c>
      <c r="N64" s="262"/>
      <c r="O64" s="262"/>
      <c r="P64" s="354" t="s">
        <v>414</v>
      </c>
      <c r="Q64" s="354" t="s">
        <v>462</v>
      </c>
      <c r="R64" s="358">
        <v>42874</v>
      </c>
      <c r="S64" s="358">
        <v>42874</v>
      </c>
      <c r="T64" s="354" t="s">
        <v>463</v>
      </c>
      <c r="U64" s="354" t="s">
        <v>449</v>
      </c>
      <c r="V64" s="354"/>
      <c r="W64" s="354"/>
      <c r="X64" s="354"/>
    </row>
    <row r="65" spans="1:24" ht="40.5" x14ac:dyDescent="0.15">
      <c r="A65" s="197"/>
      <c r="B65" s="270" t="str">
        <f>IF(E65&lt;&gt;"",CONCATENATE(ルール・事前条件!X$6,"-",ルール・事前条件!X$5,"-",TEXT(C$1,"00"),"-",TEXT(C65,"00"),"-",TEXT(E65,"00")),"")</f>
        <v/>
      </c>
      <c r="C65" s="46"/>
      <c r="D65" s="74"/>
      <c r="E65" s="61"/>
      <c r="F65" s="273"/>
      <c r="G65" s="361"/>
      <c r="H65" s="361"/>
      <c r="I65" s="273"/>
      <c r="J65" s="261">
        <v>2</v>
      </c>
      <c r="K65" s="262"/>
      <c r="L65" s="263" t="s">
        <v>437</v>
      </c>
      <c r="M65" s="262" t="s">
        <v>445</v>
      </c>
      <c r="N65" s="262"/>
      <c r="O65" s="262" t="s">
        <v>439</v>
      </c>
      <c r="P65" s="355"/>
      <c r="Q65" s="355"/>
      <c r="R65" s="359"/>
      <c r="S65" s="359"/>
      <c r="T65" s="355"/>
      <c r="U65" s="355"/>
      <c r="V65" s="355"/>
      <c r="W65" s="355"/>
      <c r="X65" s="355"/>
    </row>
    <row r="66" spans="1:24" ht="54" x14ac:dyDescent="0.15">
      <c r="A66" s="197"/>
      <c r="B66" s="269" t="str">
        <f>IF(E66&lt;&gt;"",CONCATENATE(ルール・事前条件!X$6,"-",ルール・事前条件!X$5,"-",TEXT(C$1,"00"),"-",TEXT(C66,"00"),"-",TEXT(E66,"00")),"")</f>
        <v>C-FT11-01-01-35-01</v>
      </c>
      <c r="C66" s="61">
        <v>35</v>
      </c>
      <c r="D66" s="73" t="s">
        <v>1091</v>
      </c>
      <c r="E66" s="264">
        <v>1</v>
      </c>
      <c r="F66" s="266" t="s">
        <v>357</v>
      </c>
      <c r="G66" s="360" t="s">
        <v>428</v>
      </c>
      <c r="H66" s="360" t="s">
        <v>536</v>
      </c>
      <c r="I66" s="266" t="s">
        <v>423</v>
      </c>
      <c r="J66" s="261">
        <v>1</v>
      </c>
      <c r="K66" s="262"/>
      <c r="L66" s="263" t="s">
        <v>433</v>
      </c>
      <c r="M66" s="262" t="s">
        <v>430</v>
      </c>
      <c r="N66" s="262"/>
      <c r="O66" s="262"/>
      <c r="P66" s="362" t="s">
        <v>422</v>
      </c>
      <c r="Q66" s="354" t="s">
        <v>564</v>
      </c>
      <c r="R66" s="358">
        <v>42912</v>
      </c>
      <c r="S66" s="358"/>
      <c r="T66" s="354" t="s">
        <v>568</v>
      </c>
      <c r="U66" s="354" t="s">
        <v>607</v>
      </c>
      <c r="V66" s="354" t="s">
        <v>703</v>
      </c>
      <c r="W66" s="354"/>
      <c r="X66" s="354"/>
    </row>
    <row r="67" spans="1:24" ht="67.5" x14ac:dyDescent="0.15">
      <c r="A67" s="197"/>
      <c r="B67" s="270" t="str">
        <f>IF(E67&lt;&gt;"",CONCATENATE(ルール・事前条件!X$6,"-",ルール・事前条件!X$5,"-",TEXT(C$1,"00"),"-",TEXT(C67,"00"),"-",TEXT(E67,"00")),"")</f>
        <v/>
      </c>
      <c r="C67" s="46">
        <v>35</v>
      </c>
      <c r="D67" s="74"/>
      <c r="E67" s="61"/>
      <c r="F67" s="273"/>
      <c r="G67" s="361"/>
      <c r="H67" s="361"/>
      <c r="I67" s="273"/>
      <c r="J67" s="261"/>
      <c r="K67" s="262"/>
      <c r="L67" s="263" t="s">
        <v>325</v>
      </c>
      <c r="M67" s="262" t="s">
        <v>606</v>
      </c>
      <c r="N67" s="262"/>
      <c r="O67" s="262" t="s">
        <v>964</v>
      </c>
      <c r="P67" s="363"/>
      <c r="Q67" s="355"/>
      <c r="R67" s="359"/>
      <c r="S67" s="359"/>
      <c r="T67" s="355"/>
      <c r="U67" s="355"/>
      <c r="V67" s="355"/>
      <c r="W67" s="355"/>
      <c r="X67" s="355"/>
    </row>
    <row r="68" spans="1:24" ht="40.5" x14ac:dyDescent="0.15">
      <c r="A68" s="197"/>
      <c r="B68" s="269" t="str">
        <f>IF(E68&lt;&gt;"",CONCATENATE(ルール・事前条件!X$6,"-",ルール・事前条件!X$5,"-",TEXT(C$1,"00"),"-",TEXT(C68,"00"),"-",TEXT(E68,"00")),"")</f>
        <v>C-FT11-01-01-40-01</v>
      </c>
      <c r="C68" s="60">
        <v>40</v>
      </c>
      <c r="D68" s="73" t="s">
        <v>1092</v>
      </c>
      <c r="E68" s="264">
        <v>1</v>
      </c>
      <c r="F68" s="266" t="s">
        <v>365</v>
      </c>
      <c r="G68" s="360" t="s">
        <v>541</v>
      </c>
      <c r="H68" s="360" t="s">
        <v>543</v>
      </c>
      <c r="I68" s="266" t="s">
        <v>418</v>
      </c>
      <c r="J68" s="261">
        <v>1</v>
      </c>
      <c r="K68" s="262"/>
      <c r="L68" s="263" t="s">
        <v>433</v>
      </c>
      <c r="M68" s="262" t="s">
        <v>545</v>
      </c>
      <c r="N68" s="262"/>
      <c r="O68" s="262"/>
      <c r="P68" s="354" t="s">
        <v>448</v>
      </c>
      <c r="Q68" s="354" t="s">
        <v>411</v>
      </c>
      <c r="R68" s="358">
        <v>42816</v>
      </c>
      <c r="S68" s="358">
        <v>42816</v>
      </c>
      <c r="T68" s="354" t="s">
        <v>413</v>
      </c>
      <c r="U68" s="354"/>
      <c r="V68" s="354"/>
      <c r="W68" s="354"/>
      <c r="X68" s="354"/>
    </row>
    <row r="69" spans="1:24" ht="54" x14ac:dyDescent="0.15">
      <c r="A69" s="197"/>
      <c r="B69" s="270" t="str">
        <f>IF(E69&lt;&gt;"",CONCATENATE(ルール・事前条件!X$6,"-",ルール・事前条件!X$5,"-",TEXT(C$1,"00"),"-",TEXT(C69,"00"),"-",TEXT(E69,"00")),"")</f>
        <v/>
      </c>
      <c r="C69" s="46"/>
      <c r="D69" s="74"/>
      <c r="E69" s="61"/>
      <c r="F69" s="273"/>
      <c r="G69" s="361"/>
      <c r="H69" s="361"/>
      <c r="I69" s="273"/>
      <c r="J69" s="261">
        <v>2</v>
      </c>
      <c r="K69" s="262"/>
      <c r="L69" s="263" t="s">
        <v>367</v>
      </c>
      <c r="M69" s="262" t="s">
        <v>540</v>
      </c>
      <c r="N69" s="262"/>
      <c r="O69" s="262" t="s">
        <v>542</v>
      </c>
      <c r="P69" s="355"/>
      <c r="Q69" s="355"/>
      <c r="R69" s="359"/>
      <c r="S69" s="359"/>
      <c r="T69" s="355"/>
      <c r="U69" s="355"/>
      <c r="V69" s="355"/>
      <c r="W69" s="355"/>
      <c r="X69" s="355"/>
    </row>
    <row r="70" spans="1:24" ht="40.5" x14ac:dyDescent="0.15">
      <c r="A70" s="197"/>
      <c r="B70" s="269" t="str">
        <f>IF(E70&lt;&gt;"",CONCATENATE(ルール・事前条件!X$6,"-",ルール・事前条件!X$5,"-",TEXT(C$1,"00"),"-",TEXT(C70,"00"),"-",TEXT(E70,"00")),"")</f>
        <v>C-FT11-01-01-42-01</v>
      </c>
      <c r="C70" s="60">
        <v>42</v>
      </c>
      <c r="D70" s="73" t="s">
        <v>1093</v>
      </c>
      <c r="E70" s="264">
        <v>1</v>
      </c>
      <c r="F70" s="266" t="s">
        <v>368</v>
      </c>
      <c r="G70" s="360" t="s">
        <v>546</v>
      </c>
      <c r="H70" s="360" t="s">
        <v>548</v>
      </c>
      <c r="I70" s="266" t="s">
        <v>418</v>
      </c>
      <c r="J70" s="261">
        <v>1</v>
      </c>
      <c r="K70" s="262"/>
      <c r="L70" s="263" t="s">
        <v>367</v>
      </c>
      <c r="M70" s="262" t="s">
        <v>544</v>
      </c>
      <c r="N70" s="262"/>
      <c r="O70" s="262"/>
      <c r="P70" s="354" t="s">
        <v>448</v>
      </c>
      <c r="Q70" s="354" t="s">
        <v>411</v>
      </c>
      <c r="R70" s="358">
        <v>42816</v>
      </c>
      <c r="S70" s="358">
        <v>42816</v>
      </c>
      <c r="T70" s="354" t="s">
        <v>413</v>
      </c>
      <c r="U70" s="354"/>
      <c r="V70" s="354"/>
      <c r="W70" s="354"/>
      <c r="X70" s="354"/>
    </row>
    <row r="71" spans="1:24" ht="54" x14ac:dyDescent="0.15">
      <c r="A71" s="197"/>
      <c r="B71" s="270" t="str">
        <f>IF(E71&lt;&gt;"",CONCATENATE(ルール・事前条件!X$6,"-",ルール・事前条件!X$5,"-",TEXT(C$1,"00"),"-",TEXT(C71,"00"),"-",TEXT(E71,"00")),"")</f>
        <v/>
      </c>
      <c r="C71" s="46"/>
      <c r="D71" s="74"/>
      <c r="E71" s="61"/>
      <c r="F71" s="273"/>
      <c r="G71" s="361"/>
      <c r="H71" s="361"/>
      <c r="I71" s="273"/>
      <c r="J71" s="261">
        <v>2</v>
      </c>
      <c r="K71" s="262"/>
      <c r="L71" s="263" t="s">
        <v>366</v>
      </c>
      <c r="M71" s="262" t="s">
        <v>546</v>
      </c>
      <c r="N71" s="262"/>
      <c r="O71" s="262" t="s">
        <v>547</v>
      </c>
      <c r="P71" s="355"/>
      <c r="Q71" s="355"/>
      <c r="R71" s="359"/>
      <c r="S71" s="359"/>
      <c r="T71" s="355"/>
      <c r="U71" s="355"/>
      <c r="V71" s="355"/>
      <c r="W71" s="355"/>
      <c r="X71" s="355"/>
    </row>
    <row r="72" spans="1:24" ht="40.5" x14ac:dyDescent="0.15">
      <c r="A72" s="197"/>
      <c r="B72" s="269" t="str">
        <f>IF(E72&lt;&gt;"",CONCATENATE(ルール・事前条件!X$6,"-",ルール・事前条件!X$5,"-",TEXT(C$1,"00"),"-",TEXT(C72,"00"),"-",TEXT(E72,"00")),"")</f>
        <v>C-FT11-01-01-43-01</v>
      </c>
      <c r="C72" s="60">
        <v>43</v>
      </c>
      <c r="D72" s="73" t="s">
        <v>1094</v>
      </c>
      <c r="E72" s="60">
        <v>1</v>
      </c>
      <c r="F72" s="266" t="s">
        <v>369</v>
      </c>
      <c r="G72" s="360" t="s">
        <v>550</v>
      </c>
      <c r="H72" s="360" t="s">
        <v>551</v>
      </c>
      <c r="I72" s="266" t="s">
        <v>418</v>
      </c>
      <c r="J72" s="261">
        <v>1</v>
      </c>
      <c r="K72" s="262"/>
      <c r="L72" s="263" t="s">
        <v>433</v>
      </c>
      <c r="M72" s="262" t="s">
        <v>544</v>
      </c>
      <c r="N72" s="262"/>
      <c r="O72" s="262"/>
      <c r="P72" s="362" t="s">
        <v>414</v>
      </c>
      <c r="Q72" s="354" t="s">
        <v>564</v>
      </c>
      <c r="R72" s="358">
        <v>42912</v>
      </c>
      <c r="S72" s="358">
        <v>42912</v>
      </c>
      <c r="T72" s="354" t="s">
        <v>568</v>
      </c>
      <c r="U72" s="354"/>
      <c r="V72" s="354"/>
      <c r="W72" s="354"/>
      <c r="X72" s="354"/>
    </row>
    <row r="73" spans="1:24" ht="67.5" x14ac:dyDescent="0.15">
      <c r="A73" s="197"/>
      <c r="B73" s="270" t="str">
        <f>IF(E73&lt;&gt;"",CONCATENATE(ルール・事前条件!X$6,"-",ルール・事前条件!X$5,"-",TEXT(C$1,"00"),"-",TEXT(C73,"00"),"-",TEXT(E73,"00")),"")</f>
        <v/>
      </c>
      <c r="C73" s="46"/>
      <c r="D73" s="74"/>
      <c r="E73" s="61"/>
      <c r="F73" s="273"/>
      <c r="G73" s="361"/>
      <c r="H73" s="361"/>
      <c r="I73" s="273"/>
      <c r="J73" s="261">
        <v>2</v>
      </c>
      <c r="K73" s="262"/>
      <c r="L73" s="263" t="s">
        <v>366</v>
      </c>
      <c r="M73" s="262" t="s">
        <v>549</v>
      </c>
      <c r="N73" s="262"/>
      <c r="O73" s="262" t="s">
        <v>572</v>
      </c>
      <c r="P73" s="363"/>
      <c r="Q73" s="355"/>
      <c r="R73" s="359"/>
      <c r="S73" s="359"/>
      <c r="T73" s="355"/>
      <c r="U73" s="355"/>
      <c r="V73" s="355"/>
      <c r="W73" s="355"/>
      <c r="X73" s="355"/>
    </row>
    <row r="74" spans="1:24" ht="40.5" x14ac:dyDescent="0.15">
      <c r="A74" s="197"/>
      <c r="B74" s="269" t="str">
        <f>IF(E74&lt;&gt;"",CONCATENATE(ルール・事前条件!X$6,"-",ルール・事前条件!X$5,"-",TEXT(C$1,"00"),"-",TEXT(C74,"00"),"-",TEXT(E74,"00")),"")</f>
        <v>C-FT11-01-01-44-01</v>
      </c>
      <c r="C74" s="60">
        <v>44</v>
      </c>
      <c r="D74" s="73" t="s">
        <v>1095</v>
      </c>
      <c r="E74" s="264">
        <v>1</v>
      </c>
      <c r="F74" s="266" t="s">
        <v>368</v>
      </c>
      <c r="G74" s="360" t="s">
        <v>549</v>
      </c>
      <c r="H74" s="360" t="s">
        <v>552</v>
      </c>
      <c r="I74" s="266" t="s">
        <v>418</v>
      </c>
      <c r="J74" s="261">
        <v>1</v>
      </c>
      <c r="K74" s="262"/>
      <c r="L74" s="263" t="s">
        <v>433</v>
      </c>
      <c r="M74" s="262" t="s">
        <v>544</v>
      </c>
      <c r="N74" s="262"/>
      <c r="O74" s="262"/>
      <c r="P74" s="362" t="s">
        <v>414</v>
      </c>
      <c r="Q74" s="354" t="s">
        <v>564</v>
      </c>
      <c r="R74" s="358">
        <v>42912</v>
      </c>
      <c r="S74" s="358">
        <v>42912</v>
      </c>
      <c r="T74" s="354" t="s">
        <v>568</v>
      </c>
      <c r="U74" s="354"/>
      <c r="V74" s="354"/>
      <c r="W74" s="354"/>
      <c r="X74" s="354"/>
    </row>
    <row r="75" spans="1:24" ht="81" x14ac:dyDescent="0.15">
      <c r="A75" s="197"/>
      <c r="B75" s="270" t="str">
        <f>IF(E75&lt;&gt;"",CONCATENATE(ルール・事前条件!X$6,"-",ルール・事前条件!X$5,"-",TEXT(C$1,"00"),"-",TEXT(C75,"00"),"-",TEXT(E75,"00")),"")</f>
        <v/>
      </c>
      <c r="C75" s="46"/>
      <c r="D75" s="74"/>
      <c r="E75" s="61"/>
      <c r="F75" s="273"/>
      <c r="G75" s="361"/>
      <c r="H75" s="361"/>
      <c r="I75" s="273"/>
      <c r="J75" s="261">
        <v>2</v>
      </c>
      <c r="K75" s="262"/>
      <c r="L75" s="263" t="s">
        <v>366</v>
      </c>
      <c r="M75" s="262" t="s">
        <v>549</v>
      </c>
      <c r="N75" s="262"/>
      <c r="O75" s="262" t="s">
        <v>573</v>
      </c>
      <c r="P75" s="363"/>
      <c r="Q75" s="355"/>
      <c r="R75" s="359"/>
      <c r="S75" s="359"/>
      <c r="T75" s="355"/>
      <c r="U75" s="355"/>
      <c r="V75" s="355"/>
      <c r="W75" s="355"/>
      <c r="X75" s="355"/>
    </row>
    <row r="76" spans="1:24" ht="75.75" customHeight="1" x14ac:dyDescent="0.15">
      <c r="A76" s="197"/>
      <c r="B76" s="269" t="str">
        <f>IF(E76&lt;&gt;"",CONCATENATE(ルール・事前条件!X$6,"-",ルール・事前条件!X$5,"-",TEXT(C$1,"00"),"-",TEXT(C76,"00"),"-",TEXT(E76,"00")),"")</f>
        <v>C-FT11-01-01-45-01</v>
      </c>
      <c r="C76" s="60">
        <v>45</v>
      </c>
      <c r="D76" s="73" t="s">
        <v>1096</v>
      </c>
      <c r="E76" s="264">
        <v>1</v>
      </c>
      <c r="F76" s="266" t="s">
        <v>368</v>
      </c>
      <c r="G76" s="360" t="s">
        <v>858</v>
      </c>
      <c r="H76" s="360" t="s">
        <v>371</v>
      </c>
      <c r="I76" s="266" t="s">
        <v>418</v>
      </c>
      <c r="J76" s="261">
        <v>1</v>
      </c>
      <c r="K76" s="262"/>
      <c r="L76" s="263" t="s">
        <v>433</v>
      </c>
      <c r="M76" s="262" t="s">
        <v>859</v>
      </c>
      <c r="N76" s="262"/>
      <c r="O76" s="262"/>
      <c r="P76" s="354" t="s">
        <v>448</v>
      </c>
      <c r="Q76" s="354" t="s">
        <v>411</v>
      </c>
      <c r="R76" s="358">
        <v>42816</v>
      </c>
      <c r="S76" s="358">
        <v>42816</v>
      </c>
      <c r="T76" s="354" t="s">
        <v>413</v>
      </c>
      <c r="U76" s="354"/>
      <c r="V76" s="354"/>
      <c r="W76" s="354"/>
      <c r="X76" s="354"/>
    </row>
    <row r="77" spans="1:24" s="259" customFormat="1" ht="54" x14ac:dyDescent="0.15">
      <c r="B77" s="270" t="str">
        <f>IF(E77&lt;&gt;"",CONCATENATE(ルール・事前条件!X$6,"-",ルール・事前条件!X$5,"-",TEXT(C$1,"00"),"-",TEXT(C77,"00"),"-",TEXT(E77,"00")),"")</f>
        <v/>
      </c>
      <c r="C77" s="46"/>
      <c r="D77" s="248"/>
      <c r="E77" s="61"/>
      <c r="F77" s="280"/>
      <c r="G77" s="361"/>
      <c r="H77" s="361"/>
      <c r="I77" s="280"/>
      <c r="J77" s="281">
        <v>2</v>
      </c>
      <c r="K77" s="263"/>
      <c r="L77" s="263" t="s">
        <v>366</v>
      </c>
      <c r="M77" s="263" t="s">
        <v>549</v>
      </c>
      <c r="N77" s="263"/>
      <c r="O77" s="263" t="s">
        <v>372</v>
      </c>
      <c r="P77" s="355"/>
      <c r="Q77" s="355"/>
      <c r="R77" s="359"/>
      <c r="S77" s="359"/>
      <c r="T77" s="355"/>
      <c r="U77" s="355"/>
      <c r="V77" s="355"/>
      <c r="W77" s="355"/>
      <c r="X77" s="355"/>
    </row>
    <row r="78" spans="1:24" s="259" customFormat="1" ht="94.5" x14ac:dyDescent="0.15">
      <c r="B78" s="269" t="str">
        <f>IF(E78&lt;&gt;"",CONCATENATE(ルール・事前条件!X$6,"-",ルール・事前条件!X$5,"-",TEXT(C$1,"00"),"-",TEXT(C78,"00"),"-",TEXT(E78,"00")),"")</f>
        <v>C-FT11-01-01-47-01</v>
      </c>
      <c r="C78" s="60">
        <v>47</v>
      </c>
      <c r="D78" s="247" t="s">
        <v>1097</v>
      </c>
      <c r="E78" s="264">
        <v>1</v>
      </c>
      <c r="F78" s="279" t="s">
        <v>368</v>
      </c>
      <c r="G78" s="356" t="s">
        <v>1270</v>
      </c>
      <c r="H78" s="356" t="s">
        <v>374</v>
      </c>
      <c r="I78" s="279" t="s">
        <v>418</v>
      </c>
      <c r="J78" s="281">
        <v>1</v>
      </c>
      <c r="K78" s="263"/>
      <c r="L78" s="263" t="s">
        <v>431</v>
      </c>
      <c r="M78" s="263" t="s">
        <v>1271</v>
      </c>
      <c r="N78" s="263"/>
      <c r="O78" s="263"/>
      <c r="P78" s="354" t="s">
        <v>414</v>
      </c>
      <c r="Q78" s="354" t="s">
        <v>1408</v>
      </c>
      <c r="R78" s="358">
        <v>43136</v>
      </c>
      <c r="S78" s="358">
        <v>43136</v>
      </c>
      <c r="T78" s="354" t="s">
        <v>1409</v>
      </c>
      <c r="U78" s="354"/>
      <c r="V78" s="354"/>
      <c r="W78" s="354" t="s">
        <v>1281</v>
      </c>
      <c r="X78" s="354"/>
    </row>
    <row r="79" spans="1:24" s="259" customFormat="1" ht="40.5" x14ac:dyDescent="0.15">
      <c r="B79" s="270" t="str">
        <f>IF(E79&lt;&gt;"",CONCATENATE(ルール・事前条件!X$6,"-",ルール・事前条件!X$5,"-",TEXT(C$1,"00"),"-",TEXT(C79,"00"),"-",TEXT(E79,"00")),"")</f>
        <v/>
      </c>
      <c r="C79" s="46"/>
      <c r="D79" s="248"/>
      <c r="E79" s="61"/>
      <c r="F79" s="280"/>
      <c r="G79" s="357"/>
      <c r="H79" s="357"/>
      <c r="I79" s="280"/>
      <c r="J79" s="281">
        <v>2</v>
      </c>
      <c r="K79" s="263"/>
      <c r="L79" s="263" t="s">
        <v>373</v>
      </c>
      <c r="M79" s="263" t="s">
        <v>377</v>
      </c>
      <c r="N79" s="263"/>
      <c r="O79" s="263" t="s">
        <v>375</v>
      </c>
      <c r="P79" s="355"/>
      <c r="Q79" s="355"/>
      <c r="R79" s="359"/>
      <c r="S79" s="359"/>
      <c r="T79" s="355"/>
      <c r="U79" s="355"/>
      <c r="V79" s="355"/>
      <c r="W79" s="355"/>
      <c r="X79" s="355"/>
    </row>
    <row r="80" spans="1:24" s="259" customFormat="1" ht="67.5" x14ac:dyDescent="0.15">
      <c r="B80" s="269" t="str">
        <f>IF(E80&lt;&gt;"",CONCATENATE(ルール・事前条件!X$6,"-",ルール・事前条件!X$5,"-",TEXT(C$1,"00"),"-",TEXT(C80,"00"),"-",TEXT(E80,"00")),"")</f>
        <v>C-FT11-01-01-48-01</v>
      </c>
      <c r="C80" s="60">
        <v>48</v>
      </c>
      <c r="D80" s="247" t="s">
        <v>1098</v>
      </c>
      <c r="E80" s="264">
        <v>1</v>
      </c>
      <c r="F80" s="279" t="s">
        <v>368</v>
      </c>
      <c r="G80" s="356" t="s">
        <v>376</v>
      </c>
      <c r="H80" s="356" t="s">
        <v>553</v>
      </c>
      <c r="I80" s="279" t="s">
        <v>418</v>
      </c>
      <c r="J80" s="281">
        <v>1</v>
      </c>
      <c r="K80" s="263"/>
      <c r="L80" s="263" t="s">
        <v>431</v>
      </c>
      <c r="M80" s="263" t="s">
        <v>379</v>
      </c>
      <c r="N80" s="263"/>
      <c r="O80" s="263"/>
      <c r="P80" s="354" t="s">
        <v>448</v>
      </c>
      <c r="Q80" s="354" t="s">
        <v>411</v>
      </c>
      <c r="R80" s="358">
        <v>42816</v>
      </c>
      <c r="S80" s="358">
        <v>42816</v>
      </c>
      <c r="T80" s="354" t="s">
        <v>413</v>
      </c>
      <c r="U80" s="354"/>
      <c r="V80" s="354"/>
      <c r="W80" s="354"/>
      <c r="X80" s="354"/>
    </row>
    <row r="81" spans="2:24" s="259" customFormat="1" ht="27" x14ac:dyDescent="0.15">
      <c r="B81" s="270" t="str">
        <f>IF(E81&lt;&gt;"",CONCATENATE(ルール・事前条件!X$6,"-",ルール・事前条件!X$5,"-",TEXT(C$1,"00"),"-",TEXT(C81,"00"),"-",TEXT(E81,"00")),"")</f>
        <v/>
      </c>
      <c r="C81" s="46"/>
      <c r="D81" s="248"/>
      <c r="E81" s="61"/>
      <c r="F81" s="280"/>
      <c r="G81" s="357"/>
      <c r="H81" s="357"/>
      <c r="I81" s="280"/>
      <c r="J81" s="281">
        <v>2</v>
      </c>
      <c r="K81" s="263"/>
      <c r="L81" s="263" t="s">
        <v>373</v>
      </c>
      <c r="M81" s="263" t="s">
        <v>377</v>
      </c>
      <c r="N81" s="263"/>
      <c r="O81" s="263" t="s">
        <v>554</v>
      </c>
      <c r="P81" s="355"/>
      <c r="Q81" s="355"/>
      <c r="R81" s="359"/>
      <c r="S81" s="359"/>
      <c r="T81" s="355"/>
      <c r="U81" s="355"/>
      <c r="V81" s="355"/>
      <c r="W81" s="355"/>
      <c r="X81" s="355"/>
    </row>
    <row r="82" spans="2:24" s="259" customFormat="1" ht="67.5" x14ac:dyDescent="0.15">
      <c r="B82" s="269" t="str">
        <f>IF(E82&lt;&gt;"",CONCATENATE(ルール・事前条件!X$6,"-",ルール・事前条件!X$5,"-",TEXT(C$1,"00"),"-",TEXT(C82,"00"),"-",TEXT(E82,"00")),"")</f>
        <v>C-FT11-01-01-49-01</v>
      </c>
      <c r="C82" s="60">
        <v>49</v>
      </c>
      <c r="D82" s="247" t="s">
        <v>1099</v>
      </c>
      <c r="E82" s="264">
        <v>1</v>
      </c>
      <c r="F82" s="279" t="s">
        <v>368</v>
      </c>
      <c r="G82" s="356" t="s">
        <v>831</v>
      </c>
      <c r="H82" s="356" t="s">
        <v>832</v>
      </c>
      <c r="I82" s="279" t="s">
        <v>418</v>
      </c>
      <c r="J82" s="281">
        <v>1</v>
      </c>
      <c r="K82" s="263"/>
      <c r="L82" s="263" t="s">
        <v>433</v>
      </c>
      <c r="M82" s="263" t="s">
        <v>629</v>
      </c>
      <c r="N82" s="263"/>
      <c r="O82" s="263"/>
      <c r="P82" s="354" t="s">
        <v>422</v>
      </c>
      <c r="Q82" s="354" t="s">
        <v>564</v>
      </c>
      <c r="R82" s="358">
        <v>42912</v>
      </c>
      <c r="S82" s="358"/>
      <c r="T82" s="354" t="s">
        <v>568</v>
      </c>
      <c r="U82" s="354" t="s">
        <v>608</v>
      </c>
      <c r="V82" s="354" t="s">
        <v>704</v>
      </c>
      <c r="W82" s="354" t="s">
        <v>833</v>
      </c>
      <c r="X82" s="354"/>
    </row>
    <row r="83" spans="2:24" s="259" customFormat="1" ht="67.5" x14ac:dyDescent="0.15">
      <c r="B83" s="270" t="str">
        <f>IF(E83&lt;&gt;"",CONCATENATE(ルール・事前条件!X$6,"-",ルール・事前条件!X$5,"-",TEXT(C$1,"00"),"-",TEXT(C83,"00"),"-",TEXT(E83,"00")),"")</f>
        <v/>
      </c>
      <c r="C83" s="46"/>
      <c r="D83" s="248"/>
      <c r="E83" s="61"/>
      <c r="F83" s="280"/>
      <c r="G83" s="357"/>
      <c r="H83" s="357"/>
      <c r="I83" s="280"/>
      <c r="J83" s="281">
        <v>2</v>
      </c>
      <c r="K83" s="263"/>
      <c r="L83" s="263" t="s">
        <v>373</v>
      </c>
      <c r="M83" s="263" t="s">
        <v>377</v>
      </c>
      <c r="N83" s="263"/>
      <c r="O83" s="263" t="s">
        <v>832</v>
      </c>
      <c r="P83" s="355"/>
      <c r="Q83" s="355"/>
      <c r="R83" s="359"/>
      <c r="S83" s="359"/>
      <c r="T83" s="355"/>
      <c r="U83" s="355"/>
      <c r="V83" s="355"/>
      <c r="W83" s="355"/>
      <c r="X83" s="355"/>
    </row>
    <row r="84" spans="2:24" s="259" customFormat="1" ht="67.5" x14ac:dyDescent="0.15">
      <c r="B84" s="269" t="str">
        <f>IF(E84&lt;&gt;"",CONCATENATE(ルール・事前条件!X$6,"-",ルール・事前条件!X$5,"-",TEXT(C$1,"00"),"-",TEXT(C84,"00"),"-",TEXT(E84,"00")),"")</f>
        <v>C-FT11-01-01-53-01</v>
      </c>
      <c r="C84" s="61">
        <v>53</v>
      </c>
      <c r="D84" s="286" t="s">
        <v>1100</v>
      </c>
      <c r="E84" s="60">
        <v>1</v>
      </c>
      <c r="F84" s="279" t="s">
        <v>380</v>
      </c>
      <c r="G84" s="279" t="s">
        <v>515</v>
      </c>
      <c r="H84" s="279" t="s">
        <v>381</v>
      </c>
      <c r="I84" s="279" t="s">
        <v>418</v>
      </c>
      <c r="J84" s="281">
        <v>1</v>
      </c>
      <c r="K84" s="263"/>
      <c r="L84" s="263" t="s">
        <v>317</v>
      </c>
      <c r="M84" s="279" t="s">
        <v>515</v>
      </c>
      <c r="N84" s="263"/>
      <c r="O84" s="279" t="s">
        <v>381</v>
      </c>
      <c r="P84" s="269" t="s">
        <v>414</v>
      </c>
      <c r="Q84" s="194" t="s">
        <v>564</v>
      </c>
      <c r="R84" s="271">
        <v>42912</v>
      </c>
      <c r="S84" s="271">
        <v>42912</v>
      </c>
      <c r="T84" s="269" t="s">
        <v>568</v>
      </c>
      <c r="U84" s="269"/>
      <c r="V84" s="269"/>
      <c r="W84" s="269" t="s">
        <v>454</v>
      </c>
      <c r="X84" s="269"/>
    </row>
    <row r="85" spans="2:24" s="259" customFormat="1" ht="108" x14ac:dyDescent="0.15">
      <c r="B85" s="269" t="str">
        <f>IF(E85&lt;&gt;"",CONCATENATE(ルール・事前条件!X$6,"-",ルール・事前条件!X$5,"-",TEXT(C$1,"00"),"-",TEXT(C85,"00"),"-",TEXT(E85,"00")),"")</f>
        <v>C-FT11-01-01-55-01</v>
      </c>
      <c r="C85" s="60">
        <v>55</v>
      </c>
      <c r="D85" s="287" t="s">
        <v>1101</v>
      </c>
      <c r="E85" s="60">
        <v>1</v>
      </c>
      <c r="F85" s="279" t="s">
        <v>380</v>
      </c>
      <c r="G85" s="356" t="s">
        <v>508</v>
      </c>
      <c r="H85" s="356" t="s">
        <v>524</v>
      </c>
      <c r="I85" s="279" t="s">
        <v>418</v>
      </c>
      <c r="J85" s="281">
        <v>1</v>
      </c>
      <c r="K85" s="263"/>
      <c r="L85" s="263" t="s">
        <v>431</v>
      </c>
      <c r="M85" s="263" t="s">
        <v>505</v>
      </c>
      <c r="N85" s="263"/>
      <c r="O85" s="263"/>
      <c r="P85" s="354" t="s">
        <v>414</v>
      </c>
      <c r="Q85" s="354" t="s">
        <v>564</v>
      </c>
      <c r="R85" s="358">
        <v>42912</v>
      </c>
      <c r="S85" s="358">
        <v>42912</v>
      </c>
      <c r="T85" s="354" t="s">
        <v>565</v>
      </c>
      <c r="U85" s="354"/>
      <c r="V85" s="354"/>
      <c r="W85" s="354" t="s">
        <v>455</v>
      </c>
      <c r="X85" s="354"/>
    </row>
    <row r="86" spans="2:24" s="259" customFormat="1" ht="40.5" x14ac:dyDescent="0.15">
      <c r="B86" s="270" t="str">
        <f>IF(E86&lt;&gt;"",CONCATENATE(ルール・事前条件!X$6,"-",ルール・事前条件!X$5,"-",TEXT(C$1,"00"),"-",TEXT(C86,"00"),"-",TEXT(E86,"00")),"")</f>
        <v/>
      </c>
      <c r="C86" s="46"/>
      <c r="D86" s="249"/>
      <c r="E86" s="61"/>
      <c r="F86" s="280"/>
      <c r="G86" s="357"/>
      <c r="H86" s="357"/>
      <c r="I86" s="280"/>
      <c r="J86" s="281">
        <v>2</v>
      </c>
      <c r="K86" s="263"/>
      <c r="L86" s="263" t="s">
        <v>325</v>
      </c>
      <c r="M86" s="263" t="s">
        <v>506</v>
      </c>
      <c r="N86" s="263"/>
      <c r="O86" s="263" t="s">
        <v>383</v>
      </c>
      <c r="P86" s="355"/>
      <c r="Q86" s="355"/>
      <c r="R86" s="359"/>
      <c r="S86" s="359"/>
      <c r="T86" s="355"/>
      <c r="U86" s="355"/>
      <c r="V86" s="355"/>
      <c r="W86" s="355"/>
      <c r="X86" s="355"/>
    </row>
    <row r="87" spans="2:24" s="259" customFormat="1" ht="40.5" x14ac:dyDescent="0.15">
      <c r="B87" s="269" t="str">
        <f>IF(E87&lt;&gt;"",CONCATENATE(ルール・事前条件!X$6,"-",ルール・事前条件!X$5,"-",TEXT(C$1,"00"),"-",TEXT(C87,"00"),"-",TEXT(E87,"00")),"")</f>
        <v>C-FT11-01-01-56-01</v>
      </c>
      <c r="C87" s="61">
        <v>56</v>
      </c>
      <c r="D87" s="248" t="s">
        <v>1102</v>
      </c>
      <c r="E87" s="264">
        <v>1</v>
      </c>
      <c r="F87" s="279" t="s">
        <v>380</v>
      </c>
      <c r="G87" s="356" t="s">
        <v>514</v>
      </c>
      <c r="H87" s="356" t="s">
        <v>382</v>
      </c>
      <c r="I87" s="279" t="s">
        <v>418</v>
      </c>
      <c r="J87" s="281">
        <v>1</v>
      </c>
      <c r="K87" s="263"/>
      <c r="L87" s="263" t="s">
        <v>433</v>
      </c>
      <c r="M87" s="279" t="s">
        <v>324</v>
      </c>
      <c r="N87" s="263"/>
      <c r="O87" s="263"/>
      <c r="P87" s="354" t="s">
        <v>414</v>
      </c>
      <c r="Q87" s="354" t="s">
        <v>459</v>
      </c>
      <c r="R87" s="358">
        <v>42913</v>
      </c>
      <c r="S87" s="358">
        <v>42913</v>
      </c>
      <c r="T87" s="354" t="s">
        <v>565</v>
      </c>
      <c r="U87" s="354"/>
      <c r="V87" s="354"/>
      <c r="W87" s="354" t="s">
        <v>456</v>
      </c>
      <c r="X87" s="354"/>
    </row>
    <row r="88" spans="2:24" s="259" customFormat="1" ht="54" x14ac:dyDescent="0.15">
      <c r="B88" s="270" t="str">
        <f>IF(E88&lt;&gt;"",CONCATENATE(ルール・事前条件!X$6,"-",ルール・事前条件!X$5,"-",TEXT(C$1,"00"),"-",TEXT(C88,"00"),"-",TEXT(E88,"00")),"")</f>
        <v/>
      </c>
      <c r="C88" s="258"/>
      <c r="D88" s="248"/>
      <c r="E88" s="61"/>
      <c r="F88" s="280"/>
      <c r="G88" s="357"/>
      <c r="H88" s="357"/>
      <c r="I88" s="280"/>
      <c r="J88" s="281">
        <v>2</v>
      </c>
      <c r="K88" s="263"/>
      <c r="L88" s="263" t="s">
        <v>325</v>
      </c>
      <c r="M88" s="263" t="s">
        <v>322</v>
      </c>
      <c r="N88" s="263"/>
      <c r="O88" s="263" t="s">
        <v>384</v>
      </c>
      <c r="P88" s="355"/>
      <c r="Q88" s="355"/>
      <c r="R88" s="359"/>
      <c r="S88" s="359"/>
      <c r="T88" s="355"/>
      <c r="U88" s="355"/>
      <c r="V88" s="355"/>
      <c r="W88" s="355"/>
      <c r="X88" s="355"/>
    </row>
    <row r="89" spans="2:24" s="259" customFormat="1" ht="81" x14ac:dyDescent="0.15">
      <c r="B89" s="213" t="str">
        <f>IF(E89&lt;&gt;"",CONCATENATE(ルール・事前条件!X$6,"-",ルール・事前条件!X$5,"-",TEXT(C$1,"00"),"-",TEXT(C89,"00"),"-",TEXT(E89,"00")),"")</f>
        <v>C-FT11-01-01-57-01</v>
      </c>
      <c r="C89" s="220">
        <v>57</v>
      </c>
      <c r="D89" s="287" t="s">
        <v>1103</v>
      </c>
      <c r="E89" s="217">
        <v>1</v>
      </c>
      <c r="F89" s="279" t="s">
        <v>385</v>
      </c>
      <c r="G89" s="279" t="s">
        <v>330</v>
      </c>
      <c r="H89" s="279" t="s">
        <v>788</v>
      </c>
      <c r="I89" s="279" t="s">
        <v>418</v>
      </c>
      <c r="J89" s="281">
        <v>1</v>
      </c>
      <c r="K89" s="263"/>
      <c r="L89" s="263" t="s">
        <v>331</v>
      </c>
      <c r="M89" s="279" t="s">
        <v>330</v>
      </c>
      <c r="N89" s="263"/>
      <c r="O89" s="279" t="s">
        <v>788</v>
      </c>
      <c r="P89" s="269" t="s">
        <v>448</v>
      </c>
      <c r="Q89" s="269" t="s">
        <v>447</v>
      </c>
      <c r="R89" s="271">
        <v>42816</v>
      </c>
      <c r="S89" s="271">
        <v>42816</v>
      </c>
      <c r="T89" s="269" t="s">
        <v>412</v>
      </c>
      <c r="U89" s="269"/>
      <c r="V89" s="269"/>
      <c r="W89" s="269"/>
      <c r="X89" s="269"/>
    </row>
    <row r="90" spans="2:24" s="259" customFormat="1" ht="94.5" x14ac:dyDescent="0.15">
      <c r="B90" s="213" t="str">
        <f>IF(E90&lt;&gt;"",CONCATENATE(ルール・事前条件!X$6,"-",ルール・事前条件!X$5,"-",TEXT(C$1,"00"),"-",TEXT(C90,"00"),"-",TEXT(E90,"00")),"")</f>
        <v>C-FT11-01-01-57-02</v>
      </c>
      <c r="C90" s="221">
        <v>57</v>
      </c>
      <c r="D90" s="260"/>
      <c r="E90" s="223">
        <v>2</v>
      </c>
      <c r="F90" s="279" t="s">
        <v>787</v>
      </c>
      <c r="G90" s="356" t="s">
        <v>789</v>
      </c>
      <c r="H90" s="356" t="s">
        <v>791</v>
      </c>
      <c r="I90" s="279" t="s">
        <v>418</v>
      </c>
      <c r="J90" s="281">
        <v>1</v>
      </c>
      <c r="K90" s="263"/>
      <c r="L90" s="263" t="s">
        <v>370</v>
      </c>
      <c r="M90" s="263" t="s">
        <v>790</v>
      </c>
      <c r="N90" s="263"/>
      <c r="O90" s="263"/>
      <c r="P90" s="354" t="s">
        <v>414</v>
      </c>
      <c r="Q90" s="354" t="s">
        <v>923</v>
      </c>
      <c r="R90" s="358">
        <v>42944</v>
      </c>
      <c r="S90" s="358">
        <v>42944</v>
      </c>
      <c r="T90" s="354" t="s">
        <v>924</v>
      </c>
      <c r="U90" s="354"/>
      <c r="V90" s="354"/>
      <c r="W90" s="354" t="s">
        <v>793</v>
      </c>
      <c r="X90" s="354"/>
    </row>
    <row r="91" spans="2:24" s="259" customFormat="1" ht="54" x14ac:dyDescent="0.15">
      <c r="B91" s="214" t="str">
        <f>IF(E91&lt;&gt;"",CONCATENATE(ルール・事前条件!X$6,"-",ルール・事前条件!X$5,"-",TEXT(C$1,"00"),"-",TEXT(C91,"00"),"-",TEXT(E91,"00")),"")</f>
        <v/>
      </c>
      <c r="C91" s="258"/>
      <c r="D91" s="248"/>
      <c r="E91" s="218"/>
      <c r="F91" s="280"/>
      <c r="G91" s="357"/>
      <c r="H91" s="357"/>
      <c r="I91" s="280"/>
      <c r="J91" s="281">
        <v>2</v>
      </c>
      <c r="K91" s="263"/>
      <c r="L91" s="263" t="s">
        <v>325</v>
      </c>
      <c r="M91" s="263" t="s">
        <v>604</v>
      </c>
      <c r="N91" s="263"/>
      <c r="O91" s="263" t="s">
        <v>792</v>
      </c>
      <c r="P91" s="355"/>
      <c r="Q91" s="355"/>
      <c r="R91" s="359"/>
      <c r="S91" s="359"/>
      <c r="T91" s="355"/>
      <c r="U91" s="355"/>
      <c r="V91" s="355"/>
      <c r="W91" s="355"/>
      <c r="X91" s="355"/>
    </row>
    <row r="92" spans="2:24" s="259" customFormat="1" ht="63.75" customHeight="1" x14ac:dyDescent="0.15">
      <c r="B92" s="269" t="str">
        <f>IF(E92&lt;&gt;"",CONCATENATE(ルール・事前条件!X$6,"-",ルール・事前条件!X$5,"-",TEXT(C$1,"00"),"-",TEXT(C92,"00"),"-",TEXT(E92,"00")),"")</f>
        <v>C-FT11-01-01-57-03</v>
      </c>
      <c r="C92" s="258">
        <v>57</v>
      </c>
      <c r="D92" s="260"/>
      <c r="E92" s="60">
        <v>3</v>
      </c>
      <c r="F92" s="279" t="s">
        <v>1021</v>
      </c>
      <c r="G92" s="356" t="s">
        <v>778</v>
      </c>
      <c r="H92" s="356" t="s">
        <v>1022</v>
      </c>
      <c r="I92" s="279" t="s">
        <v>418</v>
      </c>
      <c r="J92" s="281">
        <v>1</v>
      </c>
      <c r="K92" s="263"/>
      <c r="L92" s="263" t="s">
        <v>370</v>
      </c>
      <c r="M92" s="263" t="s">
        <v>951</v>
      </c>
      <c r="N92" s="263"/>
      <c r="O92" s="263"/>
      <c r="P92" s="354" t="s">
        <v>414</v>
      </c>
      <c r="Q92" s="354" t="s">
        <v>1044</v>
      </c>
      <c r="R92" s="358">
        <v>42972</v>
      </c>
      <c r="S92" s="358">
        <v>42972</v>
      </c>
      <c r="T92" s="354" t="s">
        <v>1045</v>
      </c>
      <c r="U92" s="354"/>
      <c r="V92" s="354"/>
      <c r="W92" s="354" t="s">
        <v>1013</v>
      </c>
      <c r="X92" s="354"/>
    </row>
    <row r="93" spans="2:24" s="259" customFormat="1" ht="87.75" customHeight="1" x14ac:dyDescent="0.15">
      <c r="B93" s="270" t="str">
        <f>IF(E93&lt;&gt;"",CONCATENATE(ルール・事前条件!X$6,"-",ルール・事前条件!X$5,"-",TEXT(C$1,"00"),"-",TEXT(C93,"00"),"-",TEXT(E93,"00")),"")</f>
        <v/>
      </c>
      <c r="C93" s="258"/>
      <c r="D93" s="248"/>
      <c r="E93" s="61"/>
      <c r="F93" s="280"/>
      <c r="G93" s="357"/>
      <c r="H93" s="357"/>
      <c r="I93" s="280"/>
      <c r="J93" s="281">
        <v>2</v>
      </c>
      <c r="K93" s="263"/>
      <c r="L93" s="263" t="s">
        <v>317</v>
      </c>
      <c r="M93" s="263" t="s">
        <v>779</v>
      </c>
      <c r="N93" s="263"/>
      <c r="O93" s="263" t="s">
        <v>1022</v>
      </c>
      <c r="P93" s="355"/>
      <c r="Q93" s="355"/>
      <c r="R93" s="359"/>
      <c r="S93" s="359"/>
      <c r="T93" s="355"/>
      <c r="U93" s="355"/>
      <c r="V93" s="355"/>
      <c r="W93" s="355"/>
      <c r="X93" s="355"/>
    </row>
    <row r="94" spans="2:24" s="259" customFormat="1" ht="67.5" customHeight="1" x14ac:dyDescent="0.15">
      <c r="B94" s="269" t="str">
        <f>IF(E94&lt;&gt;"",CONCATENATE(ルール・事前条件!X$6,"-",ルール・事前条件!X$5,"-",TEXT(C$1,"00"),"-",TEXT(C94,"00"),"-",TEXT(E94,"00")),"")</f>
        <v>C-FT11-01-01-57-04</v>
      </c>
      <c r="C94" s="258">
        <v>57</v>
      </c>
      <c r="D94" s="260"/>
      <c r="E94" s="60">
        <v>4</v>
      </c>
      <c r="F94" s="279" t="s">
        <v>1021</v>
      </c>
      <c r="G94" s="356" t="s">
        <v>780</v>
      </c>
      <c r="H94" s="356" t="s">
        <v>1027</v>
      </c>
      <c r="I94" s="279" t="s">
        <v>418</v>
      </c>
      <c r="J94" s="281">
        <v>1</v>
      </c>
      <c r="K94" s="263"/>
      <c r="L94" s="263" t="s">
        <v>370</v>
      </c>
      <c r="M94" s="263" t="s">
        <v>781</v>
      </c>
      <c r="N94" s="263"/>
      <c r="O94" s="263"/>
      <c r="P94" s="354" t="s">
        <v>414</v>
      </c>
      <c r="Q94" s="354" t="s">
        <v>1052</v>
      </c>
      <c r="R94" s="358">
        <v>42975</v>
      </c>
      <c r="S94" s="358">
        <v>42975</v>
      </c>
      <c r="T94" s="354" t="s">
        <v>1053</v>
      </c>
      <c r="U94" s="354"/>
      <c r="V94" s="354"/>
      <c r="W94" s="354" t="s">
        <v>1013</v>
      </c>
      <c r="X94" s="354"/>
    </row>
    <row r="95" spans="2:24" s="259" customFormat="1" ht="66.75" customHeight="1" x14ac:dyDescent="0.15">
      <c r="B95" s="270" t="str">
        <f>IF(E95&lt;&gt;"",CONCATENATE(ルール・事前条件!X$6,"-",ルール・事前条件!X$5,"-",TEXT(C$1,"00"),"-",TEXT(C95,"00"),"-",TEXT(E95,"00")),"")</f>
        <v/>
      </c>
      <c r="C95" s="258"/>
      <c r="D95" s="248"/>
      <c r="E95" s="61"/>
      <c r="F95" s="280"/>
      <c r="G95" s="357"/>
      <c r="H95" s="357"/>
      <c r="I95" s="280"/>
      <c r="J95" s="281">
        <v>2</v>
      </c>
      <c r="K95" s="263"/>
      <c r="L95" s="263" t="s">
        <v>317</v>
      </c>
      <c r="M95" s="263" t="s">
        <v>782</v>
      </c>
      <c r="N95" s="263"/>
      <c r="O95" s="263" t="s">
        <v>1028</v>
      </c>
      <c r="P95" s="355"/>
      <c r="Q95" s="355"/>
      <c r="R95" s="359"/>
      <c r="S95" s="359"/>
      <c r="T95" s="355"/>
      <c r="U95" s="355"/>
      <c r="V95" s="355"/>
      <c r="W95" s="355"/>
      <c r="X95" s="355"/>
    </row>
    <row r="96" spans="2:24" s="259" customFormat="1" ht="32.25" customHeight="1" x14ac:dyDescent="0.15">
      <c r="B96" s="269" t="str">
        <f>IF(E96&lt;&gt;"",CONCATENATE(ルール・事前条件!X$6,"-",ルール・事前条件!X$5,"-",TEXT(C$1,"00"),"-",TEXT(C96,"00"),"-",TEXT(E96,"00")),"")</f>
        <v>C-FT11-01-01-57-05</v>
      </c>
      <c r="C96" s="258">
        <v>57</v>
      </c>
      <c r="D96" s="260"/>
      <c r="E96" s="60">
        <v>5</v>
      </c>
      <c r="F96" s="279" t="s">
        <v>1021</v>
      </c>
      <c r="G96" s="356" t="s">
        <v>643</v>
      </c>
      <c r="H96" s="356" t="s">
        <v>1029</v>
      </c>
      <c r="I96" s="279"/>
      <c r="J96" s="281">
        <v>1</v>
      </c>
      <c r="K96" s="263"/>
      <c r="L96" s="263" t="s">
        <v>431</v>
      </c>
      <c r="M96" s="263" t="s">
        <v>637</v>
      </c>
      <c r="N96" s="263"/>
      <c r="O96" s="263"/>
      <c r="P96" s="354" t="s">
        <v>414</v>
      </c>
      <c r="Q96" s="354" t="s">
        <v>1195</v>
      </c>
      <c r="R96" s="358">
        <v>42997</v>
      </c>
      <c r="S96" s="358">
        <v>42997</v>
      </c>
      <c r="T96" s="354" t="s">
        <v>1196</v>
      </c>
      <c r="U96" s="354"/>
      <c r="V96" s="354"/>
      <c r="W96" s="354" t="s">
        <v>1013</v>
      </c>
      <c r="X96" s="354"/>
    </row>
    <row r="97" spans="2:24" s="259" customFormat="1" ht="62.25" customHeight="1" x14ac:dyDescent="0.15">
      <c r="B97" s="270" t="str">
        <f>IF(E97&lt;&gt;"",CONCATENATE(ルール・事前条件!X$6,"-",ルール・事前条件!X$5,"-",TEXT(C$1,"00"),"-",TEXT(C97,"00"),"-",TEXT(E97,"00")),"")</f>
        <v/>
      </c>
      <c r="C97" s="258">
        <v>18</v>
      </c>
      <c r="D97" s="248"/>
      <c r="E97" s="61"/>
      <c r="F97" s="280"/>
      <c r="G97" s="357"/>
      <c r="H97" s="357"/>
      <c r="I97" s="280"/>
      <c r="J97" s="281">
        <v>2</v>
      </c>
      <c r="K97" s="263"/>
      <c r="L97" s="263" t="s">
        <v>633</v>
      </c>
      <c r="M97" s="263" t="s">
        <v>644</v>
      </c>
      <c r="N97" s="263"/>
      <c r="O97" s="263" t="s">
        <v>1194</v>
      </c>
      <c r="P97" s="355"/>
      <c r="Q97" s="355"/>
      <c r="R97" s="359"/>
      <c r="S97" s="359"/>
      <c r="T97" s="355"/>
      <c r="U97" s="355"/>
      <c r="V97" s="355"/>
      <c r="W97" s="355"/>
      <c r="X97" s="355"/>
    </row>
    <row r="98" spans="2:24" s="259" customFormat="1" ht="94.5" x14ac:dyDescent="0.15">
      <c r="B98" s="269" t="str">
        <f>IF(E98&lt;&gt;"",CONCATENATE(ルール・事前条件!X$6,"-",ルール・事前条件!X$5,"-",TEXT(C$1,"00"),"-",TEXT(C98,"00"),"-",TEXT(E98,"00")),"")</f>
        <v>C-FT11-01-01-57-06</v>
      </c>
      <c r="C98" s="258">
        <v>57</v>
      </c>
      <c r="D98" s="260"/>
      <c r="E98" s="264">
        <v>6</v>
      </c>
      <c r="F98" s="279" t="s">
        <v>1021</v>
      </c>
      <c r="G98" s="356" t="s">
        <v>1216</v>
      </c>
      <c r="H98" s="356" t="s">
        <v>788</v>
      </c>
      <c r="I98" s="279" t="s">
        <v>1227</v>
      </c>
      <c r="J98" s="281">
        <v>1</v>
      </c>
      <c r="K98" s="263"/>
      <c r="L98" s="263" t="s">
        <v>431</v>
      </c>
      <c r="M98" s="263" t="s">
        <v>1217</v>
      </c>
      <c r="N98" s="263"/>
      <c r="O98" s="263"/>
      <c r="P98" s="354" t="s">
        <v>414</v>
      </c>
      <c r="Q98" s="354" t="s">
        <v>1240</v>
      </c>
      <c r="R98" s="358">
        <v>43091</v>
      </c>
      <c r="S98" s="358">
        <v>43091</v>
      </c>
      <c r="T98" s="354" t="s">
        <v>1241</v>
      </c>
      <c r="U98" s="354"/>
      <c r="V98" s="354"/>
      <c r="W98" s="354" t="s">
        <v>1219</v>
      </c>
      <c r="X98" s="354"/>
    </row>
    <row r="99" spans="2:24" s="259" customFormat="1" ht="54" x14ac:dyDescent="0.15">
      <c r="B99" s="270" t="str">
        <f>IF(E99&lt;&gt;"",CONCATENATE(ルール・事前条件!X$6,"-",ルール・事前条件!X$5,"-",TEXT(C$1,"00"),"-",TEXT(C99,"00"),"-",TEXT(E99,"00")),"")</f>
        <v/>
      </c>
      <c r="C99" s="46"/>
      <c r="D99" s="249"/>
      <c r="E99" s="61"/>
      <c r="F99" s="280"/>
      <c r="G99" s="357"/>
      <c r="H99" s="357"/>
      <c r="I99" s="280"/>
      <c r="J99" s="281">
        <v>2</v>
      </c>
      <c r="K99" s="263"/>
      <c r="L99" s="263" t="s">
        <v>317</v>
      </c>
      <c r="M99" s="263" t="s">
        <v>601</v>
      </c>
      <c r="N99" s="263"/>
      <c r="O99" s="279" t="s">
        <v>788</v>
      </c>
      <c r="P99" s="355"/>
      <c r="Q99" s="355"/>
      <c r="R99" s="359"/>
      <c r="S99" s="359"/>
      <c r="T99" s="355"/>
      <c r="U99" s="355"/>
      <c r="V99" s="355"/>
      <c r="W99" s="355"/>
      <c r="X99" s="355"/>
    </row>
    <row r="100" spans="2:24" s="259" customFormat="1" ht="54" x14ac:dyDescent="0.15">
      <c r="B100" s="269" t="str">
        <f>IF(E100&lt;&gt;"",CONCATENATE(ルール・事前条件!X$6,"-",ルール・事前条件!X$5,"-",TEXT(C$1,"00"),"-",TEXT(C100,"00"),"-",TEXT(E100,"00")),"")</f>
        <v>C-FT11-01-01-58-01</v>
      </c>
      <c r="C100" s="61">
        <v>58</v>
      </c>
      <c r="D100" s="260" t="s">
        <v>1104</v>
      </c>
      <c r="E100" s="264">
        <v>1</v>
      </c>
      <c r="F100" s="279" t="s">
        <v>385</v>
      </c>
      <c r="G100" s="356" t="s">
        <v>428</v>
      </c>
      <c r="H100" s="356" t="s">
        <v>450</v>
      </c>
      <c r="I100" s="279" t="s">
        <v>418</v>
      </c>
      <c r="J100" s="281">
        <v>1</v>
      </c>
      <c r="K100" s="263"/>
      <c r="L100" s="263" t="s">
        <v>432</v>
      </c>
      <c r="M100" s="263" t="s">
        <v>430</v>
      </c>
      <c r="N100" s="263"/>
      <c r="O100" s="263"/>
      <c r="P100" s="354" t="s">
        <v>414</v>
      </c>
      <c r="Q100" s="354" t="s">
        <v>459</v>
      </c>
      <c r="R100" s="358">
        <v>42912</v>
      </c>
      <c r="S100" s="358">
        <v>43005</v>
      </c>
      <c r="T100" s="354" t="s">
        <v>1210</v>
      </c>
      <c r="U100" s="354" t="s">
        <v>609</v>
      </c>
      <c r="V100" s="354" t="s">
        <v>1211</v>
      </c>
      <c r="W100" s="354"/>
      <c r="X100" s="354"/>
    </row>
    <row r="101" spans="2:24" s="259" customFormat="1" ht="54" x14ac:dyDescent="0.15">
      <c r="B101" s="270" t="str">
        <f>IF(E101&lt;&gt;"",CONCATENATE(ルール・事前条件!X$6,"-",ルール・事前条件!X$5,"-",TEXT(C$1,"00"),"-",TEXT(C101,"00"),"-",TEXT(E101,"00")),"")</f>
        <v/>
      </c>
      <c r="C101" s="258"/>
      <c r="D101" s="248"/>
      <c r="E101" s="61"/>
      <c r="F101" s="280"/>
      <c r="G101" s="357"/>
      <c r="H101" s="357"/>
      <c r="I101" s="280"/>
      <c r="J101" s="281">
        <v>2</v>
      </c>
      <c r="K101" s="263"/>
      <c r="L101" s="263" t="s">
        <v>325</v>
      </c>
      <c r="M101" s="263" t="s">
        <v>606</v>
      </c>
      <c r="N101" s="263"/>
      <c r="O101" s="263" t="s">
        <v>451</v>
      </c>
      <c r="P101" s="355"/>
      <c r="Q101" s="355"/>
      <c r="R101" s="359"/>
      <c r="S101" s="359"/>
      <c r="T101" s="355"/>
      <c r="U101" s="355"/>
      <c r="V101" s="355"/>
      <c r="W101" s="355"/>
      <c r="X101" s="355"/>
    </row>
    <row r="102" spans="2:24" s="259" customFormat="1" ht="40.5" x14ac:dyDescent="0.15">
      <c r="B102" s="269" t="str">
        <f>IF(E102&lt;&gt;"",CONCATENATE(ルール・事前条件!X$6,"-",ルール・事前条件!X$5,"-",TEXT(C$1,"00"),"-",TEXT(C102,"00"),"-",TEXT(E102,"00")),"")</f>
        <v>C-FT11-01-01-59-01</v>
      </c>
      <c r="C102" s="60">
        <v>59</v>
      </c>
      <c r="D102" s="247" t="s">
        <v>1105</v>
      </c>
      <c r="E102" s="264">
        <v>1</v>
      </c>
      <c r="F102" s="279" t="s">
        <v>385</v>
      </c>
      <c r="G102" s="356" t="s">
        <v>323</v>
      </c>
      <c r="H102" s="356" t="s">
        <v>386</v>
      </c>
      <c r="I102" s="279" t="s">
        <v>418</v>
      </c>
      <c r="J102" s="281">
        <v>1</v>
      </c>
      <c r="K102" s="263"/>
      <c r="L102" s="263" t="s">
        <v>433</v>
      </c>
      <c r="M102" s="279" t="s">
        <v>324</v>
      </c>
      <c r="N102" s="263"/>
      <c r="O102" s="263"/>
      <c r="P102" s="354" t="s">
        <v>414</v>
      </c>
      <c r="Q102" s="354" t="s">
        <v>459</v>
      </c>
      <c r="R102" s="358">
        <v>42836</v>
      </c>
      <c r="S102" s="358">
        <v>42836</v>
      </c>
      <c r="T102" s="354" t="s">
        <v>460</v>
      </c>
      <c r="U102" s="354" t="s">
        <v>453</v>
      </c>
      <c r="V102" s="354" t="s">
        <v>461</v>
      </c>
      <c r="W102" s="354" t="s">
        <v>457</v>
      </c>
      <c r="X102" s="354"/>
    </row>
    <row r="103" spans="2:24" s="259" customFormat="1" ht="54" x14ac:dyDescent="0.15">
      <c r="B103" s="272" t="str">
        <f>IF(E103&lt;&gt;"",CONCATENATE(ルール・事前条件!X$6,"-",ルール・事前条件!X$5,"-",TEXT(C$1,"00"),"-",TEXT(C103,"00"),"-",TEXT(E103,"00")),"")</f>
        <v/>
      </c>
      <c r="C103" s="258"/>
      <c r="D103" s="248"/>
      <c r="E103" s="265"/>
      <c r="F103" s="280"/>
      <c r="G103" s="357"/>
      <c r="H103" s="357"/>
      <c r="I103" s="282"/>
      <c r="J103" s="281">
        <v>2</v>
      </c>
      <c r="K103" s="263"/>
      <c r="L103" s="263" t="s">
        <v>325</v>
      </c>
      <c r="M103" s="263" t="s">
        <v>322</v>
      </c>
      <c r="N103" s="263"/>
      <c r="O103" s="263" t="s">
        <v>387</v>
      </c>
      <c r="P103" s="355"/>
      <c r="Q103" s="355"/>
      <c r="R103" s="359"/>
      <c r="S103" s="359"/>
      <c r="T103" s="355"/>
      <c r="U103" s="355"/>
      <c r="V103" s="355"/>
      <c r="W103" s="355"/>
      <c r="X103" s="355"/>
    </row>
    <row r="104" spans="2:24" s="259" customFormat="1" ht="135" x14ac:dyDescent="0.15">
      <c r="B104" s="270" t="str">
        <f>IF(E104&lt;&gt;"",CONCATENATE(ルール・事前条件!X$6,"-",ルール・事前条件!X$5,"-",TEXT(C$1,"00"),"-",TEXT(C104,"00"),"-",TEXT(E104,"00")),"")</f>
        <v>C-FT11-01-01-59-02</v>
      </c>
      <c r="C104" s="258">
        <v>59</v>
      </c>
      <c r="D104" s="248"/>
      <c r="E104" s="61">
        <v>2</v>
      </c>
      <c r="F104" s="279" t="s">
        <v>385</v>
      </c>
      <c r="G104" s="280" t="s">
        <v>1283</v>
      </c>
      <c r="H104" s="280" t="s">
        <v>1284</v>
      </c>
      <c r="I104" s="280" t="s">
        <v>1286</v>
      </c>
      <c r="J104" s="281">
        <v>1</v>
      </c>
      <c r="K104" s="263"/>
      <c r="L104" s="263" t="s">
        <v>317</v>
      </c>
      <c r="M104" s="280" t="s">
        <v>1283</v>
      </c>
      <c r="N104" s="263"/>
      <c r="O104" s="280" t="s">
        <v>1284</v>
      </c>
      <c r="P104" s="269" t="s">
        <v>414</v>
      </c>
      <c r="Q104" s="269" t="s">
        <v>1408</v>
      </c>
      <c r="R104" s="271">
        <v>43136</v>
      </c>
      <c r="S104" s="271">
        <v>43136</v>
      </c>
      <c r="T104" s="269" t="s">
        <v>1409</v>
      </c>
      <c r="U104" s="269"/>
      <c r="V104" s="269"/>
      <c r="W104" s="269" t="s">
        <v>1285</v>
      </c>
      <c r="X104" s="269"/>
    </row>
    <row r="105" spans="2:24" s="259" customFormat="1" ht="68.25" customHeight="1" x14ac:dyDescent="0.15">
      <c r="B105" s="269" t="str">
        <f>IF(E105&lt;&gt;"",CONCATENATE(ルール・事前条件!X$6,"-",ルール・事前条件!X$5,"-",TEXT(C$1,"00"),"-",TEXT(C105,"00"),"-",TEXT(E105,"00")),"")</f>
        <v>C-FT11-01-01-59-03</v>
      </c>
      <c r="C105" s="258">
        <v>59</v>
      </c>
      <c r="D105" s="260"/>
      <c r="E105" s="60">
        <v>3</v>
      </c>
      <c r="F105" s="279" t="s">
        <v>385</v>
      </c>
      <c r="G105" s="356" t="s">
        <v>1413</v>
      </c>
      <c r="H105" s="356" t="s">
        <v>1284</v>
      </c>
      <c r="I105" s="279"/>
      <c r="J105" s="281">
        <v>1</v>
      </c>
      <c r="K105" s="263"/>
      <c r="L105" s="263" t="s">
        <v>431</v>
      </c>
      <c r="M105" s="263" t="s">
        <v>1413</v>
      </c>
      <c r="N105" s="263"/>
      <c r="O105" s="263"/>
      <c r="P105" s="354" t="s">
        <v>414</v>
      </c>
      <c r="Q105" s="354" t="s">
        <v>1408</v>
      </c>
      <c r="R105" s="358">
        <v>43186</v>
      </c>
      <c r="S105" s="358">
        <v>43186</v>
      </c>
      <c r="T105" s="354" t="s">
        <v>1409</v>
      </c>
      <c r="U105" s="354"/>
      <c r="V105" s="354"/>
      <c r="W105" s="354" t="s">
        <v>1245</v>
      </c>
      <c r="X105" s="354"/>
    </row>
    <row r="106" spans="2:24" s="259" customFormat="1" ht="54" x14ac:dyDescent="0.15">
      <c r="B106" s="270" t="str">
        <f>IF(E106&lt;&gt;"",CONCATENATE(ルール・事前条件!X$6,"-",ルール・事前条件!X$5,"-",TEXT(C$1,"00"),"-",TEXT(C106,"00"),"-",TEXT(E106,"00")),"")</f>
        <v/>
      </c>
      <c r="C106" s="258"/>
      <c r="D106" s="248"/>
      <c r="E106" s="61"/>
      <c r="F106" s="280"/>
      <c r="G106" s="357"/>
      <c r="H106" s="357"/>
      <c r="I106" s="280"/>
      <c r="J106" s="281">
        <v>2</v>
      </c>
      <c r="K106" s="263"/>
      <c r="L106" s="263" t="s">
        <v>662</v>
      </c>
      <c r="M106" s="263" t="s">
        <v>663</v>
      </c>
      <c r="N106" s="263"/>
      <c r="O106" s="263" t="s">
        <v>1298</v>
      </c>
      <c r="P106" s="355"/>
      <c r="Q106" s="355"/>
      <c r="R106" s="359"/>
      <c r="S106" s="359"/>
      <c r="T106" s="355"/>
      <c r="U106" s="355"/>
      <c r="V106" s="355"/>
      <c r="W106" s="355"/>
      <c r="X106" s="355"/>
    </row>
    <row r="107" spans="2:24" s="259" customFormat="1" ht="40.5" x14ac:dyDescent="0.15">
      <c r="B107" s="269" t="str">
        <f>IF(E107&lt;&gt;"",CONCATENATE(ルール・事前条件!X$6,"-",ルール・事前条件!X$5,"-",TEXT(C$1,"00"),"-",TEXT(C107,"00"),"-",TEXT(E107,"00")),"")</f>
        <v>C-FT11-01-01-60-01</v>
      </c>
      <c r="C107" s="60">
        <v>60</v>
      </c>
      <c r="D107" s="247" t="s">
        <v>1106</v>
      </c>
      <c r="E107" s="264">
        <v>1</v>
      </c>
      <c r="F107" s="279" t="s">
        <v>385</v>
      </c>
      <c r="G107" s="356" t="s">
        <v>467</v>
      </c>
      <c r="H107" s="356" t="s">
        <v>388</v>
      </c>
      <c r="I107" s="279" t="s">
        <v>418</v>
      </c>
      <c r="J107" s="281">
        <v>1</v>
      </c>
      <c r="K107" s="263"/>
      <c r="L107" s="263" t="s">
        <v>433</v>
      </c>
      <c r="M107" s="263" t="s">
        <v>466</v>
      </c>
      <c r="N107" s="263"/>
      <c r="O107" s="263"/>
      <c r="P107" s="354" t="s">
        <v>448</v>
      </c>
      <c r="Q107" s="354" t="s">
        <v>411</v>
      </c>
      <c r="R107" s="358">
        <v>42816</v>
      </c>
      <c r="S107" s="358">
        <v>42816</v>
      </c>
      <c r="T107" s="354" t="s">
        <v>413</v>
      </c>
      <c r="U107" s="354"/>
      <c r="V107" s="354"/>
      <c r="W107" s="354"/>
      <c r="X107" s="354"/>
    </row>
    <row r="108" spans="2:24" s="259" customFormat="1" ht="67.5" x14ac:dyDescent="0.15">
      <c r="B108" s="270" t="str">
        <f>IF(E108&lt;&gt;"",CONCATENATE(ルール・事前条件!X$6,"-",ルール・事前条件!X$5,"-",TEXT(C$1,"00"),"-",TEXT(C108,"00"),"-",TEXT(E108,"00")),"")</f>
        <v/>
      </c>
      <c r="C108" s="46"/>
      <c r="D108" s="248"/>
      <c r="E108" s="61"/>
      <c r="F108" s="280"/>
      <c r="G108" s="357"/>
      <c r="H108" s="357"/>
      <c r="I108" s="280"/>
      <c r="J108" s="281">
        <v>2</v>
      </c>
      <c r="K108" s="263"/>
      <c r="L108" s="263" t="s">
        <v>366</v>
      </c>
      <c r="M108" s="263" t="s">
        <v>467</v>
      </c>
      <c r="N108" s="263"/>
      <c r="O108" s="263" t="s">
        <v>389</v>
      </c>
      <c r="P108" s="355"/>
      <c r="Q108" s="355"/>
      <c r="R108" s="359"/>
      <c r="S108" s="359"/>
      <c r="T108" s="355"/>
      <c r="U108" s="355"/>
      <c r="V108" s="355"/>
      <c r="W108" s="355"/>
      <c r="X108" s="355"/>
    </row>
    <row r="109" spans="2:24" s="259" customFormat="1" ht="40.5" customHeight="1" x14ac:dyDescent="0.15">
      <c r="B109" s="269" t="str">
        <f>IF(E109&lt;&gt;"",CONCATENATE(ルール・事前条件!X$6,"-",ルール・事前条件!X$5,"-",TEXT(C$1,"00"),"-",TEXT(C109,"00"),"-",TEXT(E109,"00")),"")</f>
        <v>C-FT11-01-01-61-01</v>
      </c>
      <c r="C109" s="60">
        <v>61</v>
      </c>
      <c r="D109" s="247" t="s">
        <v>1107</v>
      </c>
      <c r="E109" s="264">
        <v>1</v>
      </c>
      <c r="F109" s="279" t="s">
        <v>385</v>
      </c>
      <c r="G109" s="356" t="s">
        <v>468</v>
      </c>
      <c r="H109" s="356" t="s">
        <v>390</v>
      </c>
      <c r="I109" s="279" t="s">
        <v>418</v>
      </c>
      <c r="J109" s="281">
        <v>1</v>
      </c>
      <c r="K109" s="263"/>
      <c r="L109" s="263" t="s">
        <v>433</v>
      </c>
      <c r="M109" s="263" t="s">
        <v>466</v>
      </c>
      <c r="N109" s="263"/>
      <c r="O109" s="263"/>
      <c r="P109" s="354" t="s">
        <v>414</v>
      </c>
      <c r="Q109" s="354" t="s">
        <v>459</v>
      </c>
      <c r="R109" s="358">
        <v>42836</v>
      </c>
      <c r="S109" s="358">
        <v>42836</v>
      </c>
      <c r="T109" s="354" t="s">
        <v>460</v>
      </c>
      <c r="U109" s="354" t="s">
        <v>452</v>
      </c>
      <c r="V109" s="354" t="s">
        <v>461</v>
      </c>
      <c r="W109" s="354" t="s">
        <v>458</v>
      </c>
      <c r="X109" s="354"/>
    </row>
    <row r="110" spans="2:24" s="259" customFormat="1" ht="54" x14ac:dyDescent="0.15">
      <c r="B110" s="270" t="str">
        <f>IF(E110&lt;&gt;"",CONCATENATE(ルール・事前条件!X$6,"-",ルール・事前条件!X$5,"-",TEXT(C$1,"00"),"-",TEXT(C110,"00"),"-",TEXT(E110,"00")),"")</f>
        <v/>
      </c>
      <c r="C110" s="46"/>
      <c r="D110" s="248"/>
      <c r="E110" s="61"/>
      <c r="F110" s="280"/>
      <c r="G110" s="357"/>
      <c r="H110" s="357"/>
      <c r="I110" s="280"/>
      <c r="J110" s="281">
        <v>2</v>
      </c>
      <c r="K110" s="263"/>
      <c r="L110" s="263" t="s">
        <v>366</v>
      </c>
      <c r="M110" s="263" t="s">
        <v>467</v>
      </c>
      <c r="N110" s="263"/>
      <c r="O110" s="263" t="s">
        <v>391</v>
      </c>
      <c r="P110" s="355"/>
      <c r="Q110" s="355"/>
      <c r="R110" s="359"/>
      <c r="S110" s="359"/>
      <c r="T110" s="355"/>
      <c r="U110" s="355"/>
      <c r="V110" s="355"/>
      <c r="W110" s="355"/>
      <c r="X110" s="355"/>
    </row>
    <row r="111" spans="2:24" s="259" customFormat="1" ht="67.5" customHeight="1" x14ac:dyDescent="0.15">
      <c r="B111" s="269" t="str">
        <f>IF(E111&lt;&gt;"",CONCATENATE(ルール・事前条件!X$6,"-",ルール・事前条件!X$5,"-",TEXT(C$1,"00"),"-",TEXT(C111,"00"),"-",TEXT(E111,"00")),"")</f>
        <v>C-FT11-01-01-62-01</v>
      </c>
      <c r="C111" s="60">
        <v>62</v>
      </c>
      <c r="D111" s="247" t="s">
        <v>1108</v>
      </c>
      <c r="E111" s="264">
        <v>1</v>
      </c>
      <c r="F111" s="279" t="s">
        <v>385</v>
      </c>
      <c r="G111" s="279" t="s">
        <v>397</v>
      </c>
      <c r="H111" s="279" t="s">
        <v>394</v>
      </c>
      <c r="I111" s="279" t="s">
        <v>418</v>
      </c>
      <c r="J111" s="281">
        <v>1</v>
      </c>
      <c r="K111" s="263"/>
      <c r="L111" s="263" t="s">
        <v>317</v>
      </c>
      <c r="M111" s="279" t="s">
        <v>393</v>
      </c>
      <c r="N111" s="263"/>
      <c r="O111" s="279" t="s">
        <v>392</v>
      </c>
      <c r="P111" s="269" t="s">
        <v>448</v>
      </c>
      <c r="Q111" s="269" t="s">
        <v>411</v>
      </c>
      <c r="R111" s="271">
        <v>42816</v>
      </c>
      <c r="S111" s="271">
        <v>42816</v>
      </c>
      <c r="T111" s="269" t="s">
        <v>413</v>
      </c>
      <c r="U111" s="269"/>
      <c r="V111" s="269"/>
      <c r="W111" s="269"/>
      <c r="X111" s="269"/>
    </row>
    <row r="112" spans="2:24" s="259" customFormat="1" ht="81" x14ac:dyDescent="0.15">
      <c r="B112" s="269" t="str">
        <f>IF(E112&lt;&gt;"",CONCATENATE(ルール・事前条件!X$6,"-",ルール・事前条件!X$5,"-",TEXT(C$1,"00"),"-",TEXT(C112,"00"),"-",TEXT(E112,"00")),"")</f>
        <v>C-FT11-01-01-63-01</v>
      </c>
      <c r="C112" s="60">
        <v>63</v>
      </c>
      <c r="D112" s="247" t="s">
        <v>1109</v>
      </c>
      <c r="E112" s="264">
        <v>1</v>
      </c>
      <c r="F112" s="279" t="s">
        <v>385</v>
      </c>
      <c r="G112" s="279" t="s">
        <v>395</v>
      </c>
      <c r="H112" s="279" t="s">
        <v>396</v>
      </c>
      <c r="I112" s="279" t="s">
        <v>418</v>
      </c>
      <c r="J112" s="281">
        <v>1</v>
      </c>
      <c r="K112" s="263"/>
      <c r="L112" s="263" t="s">
        <v>317</v>
      </c>
      <c r="M112" s="279" t="s">
        <v>319</v>
      </c>
      <c r="N112" s="263"/>
      <c r="O112" s="279" t="s">
        <v>396</v>
      </c>
      <c r="P112" s="269" t="s">
        <v>448</v>
      </c>
      <c r="Q112" s="269" t="s">
        <v>411</v>
      </c>
      <c r="R112" s="271">
        <v>42816</v>
      </c>
      <c r="S112" s="271">
        <v>42816</v>
      </c>
      <c r="T112" s="269" t="s">
        <v>413</v>
      </c>
      <c r="U112" s="269"/>
      <c r="V112" s="269"/>
      <c r="W112" s="269"/>
      <c r="X112" s="269"/>
    </row>
    <row r="113" spans="2:24" s="259" customFormat="1" ht="81" x14ac:dyDescent="0.15">
      <c r="B113" s="254" t="str">
        <f>IF(E113&lt;&gt;"",CONCATENATE(ルール・事前条件!X$6,"-",ルール・事前条件!X$5,"-",TEXT(C$1,"00"),"-",TEXT(C113,"00"),"-",TEXT(E113,"00")),"")</f>
        <v>C-FT11-01-01-63-02</v>
      </c>
      <c r="C113" s="46">
        <v>63</v>
      </c>
      <c r="D113" s="255"/>
      <c r="E113" s="256">
        <v>2</v>
      </c>
      <c r="F113" s="263" t="s">
        <v>385</v>
      </c>
      <c r="G113" s="263" t="s">
        <v>1309</v>
      </c>
      <c r="H113" s="279" t="s">
        <v>396</v>
      </c>
      <c r="I113" s="263" t="s">
        <v>418</v>
      </c>
      <c r="J113" s="281">
        <v>1</v>
      </c>
      <c r="K113" s="263"/>
      <c r="L113" s="263" t="s">
        <v>1334</v>
      </c>
      <c r="M113" s="263" t="s">
        <v>1309</v>
      </c>
      <c r="N113" s="263"/>
      <c r="O113" s="279" t="s">
        <v>396</v>
      </c>
      <c r="P113" s="269" t="s">
        <v>569</v>
      </c>
      <c r="Q113" s="269" t="s">
        <v>1329</v>
      </c>
      <c r="R113" s="271">
        <v>43173</v>
      </c>
      <c r="S113" s="271"/>
      <c r="T113" s="269" t="s">
        <v>1332</v>
      </c>
      <c r="U113" s="269" t="s">
        <v>1335</v>
      </c>
      <c r="V113" s="269"/>
      <c r="W113" s="269" t="s">
        <v>1407</v>
      </c>
      <c r="X113" s="269"/>
    </row>
    <row r="114" spans="2:24" s="259" customFormat="1" ht="94.5" x14ac:dyDescent="0.15">
      <c r="B114" s="269" t="str">
        <f>IF(E114&lt;&gt;"",CONCATENATE(ルール・事前条件!X$6,"-",ルール・事前条件!X$5,"-",TEXT(C$1,"00"),"-",TEXT(C114,"00"),"-",TEXT(E114,"00")),"")</f>
        <v>C-FT11-01-01-65-01</v>
      </c>
      <c r="C114" s="190">
        <v>65</v>
      </c>
      <c r="D114" s="247" t="s">
        <v>1110</v>
      </c>
      <c r="E114" s="264">
        <v>1</v>
      </c>
      <c r="F114" s="279" t="s">
        <v>385</v>
      </c>
      <c r="G114" s="279" t="s">
        <v>395</v>
      </c>
      <c r="H114" s="279" t="s">
        <v>399</v>
      </c>
      <c r="I114" s="279" t="s">
        <v>418</v>
      </c>
      <c r="J114" s="281">
        <v>1</v>
      </c>
      <c r="K114" s="263"/>
      <c r="L114" s="263" t="s">
        <v>317</v>
      </c>
      <c r="M114" s="279" t="s">
        <v>393</v>
      </c>
      <c r="N114" s="263"/>
      <c r="O114" s="279" t="s">
        <v>398</v>
      </c>
      <c r="P114" s="269" t="s">
        <v>448</v>
      </c>
      <c r="Q114" s="269" t="s">
        <v>411</v>
      </c>
      <c r="R114" s="271">
        <v>42816</v>
      </c>
      <c r="S114" s="271">
        <v>42816</v>
      </c>
      <c r="T114" s="269" t="s">
        <v>413</v>
      </c>
      <c r="U114" s="269"/>
      <c r="V114" s="269"/>
      <c r="W114" s="269"/>
      <c r="X114" s="269"/>
    </row>
    <row r="115" spans="2:24" s="259" customFormat="1" ht="27" x14ac:dyDescent="0.15">
      <c r="B115" s="269" t="str">
        <f>IF(E115&lt;&gt;"",CONCATENATE(ルール・事前条件!X$6,"-",ルール・事前条件!X$5,"-",TEXT(C$1,"00"),"-",TEXT(C115,"00"),"-",TEXT(E115,"00")),"")</f>
        <v>C-FT11-01-01-66-01</v>
      </c>
      <c r="C115" s="61">
        <v>66</v>
      </c>
      <c r="D115" s="247" t="s">
        <v>1111</v>
      </c>
      <c r="E115" s="264">
        <v>1</v>
      </c>
      <c r="F115" s="279" t="s">
        <v>361</v>
      </c>
      <c r="G115" s="356" t="s">
        <v>362</v>
      </c>
      <c r="H115" s="356" t="s">
        <v>409</v>
      </c>
      <c r="I115" s="279" t="s">
        <v>418</v>
      </c>
      <c r="J115" s="281">
        <v>1</v>
      </c>
      <c r="K115" s="263"/>
      <c r="L115" s="263" t="s">
        <v>433</v>
      </c>
      <c r="M115" s="263" t="s">
        <v>363</v>
      </c>
      <c r="N115" s="263"/>
      <c r="O115" s="263"/>
      <c r="P115" s="354" t="s">
        <v>448</v>
      </c>
      <c r="Q115" s="354" t="s">
        <v>411</v>
      </c>
      <c r="R115" s="358">
        <v>42816</v>
      </c>
      <c r="S115" s="358">
        <v>42816</v>
      </c>
      <c r="T115" s="354" t="s">
        <v>413</v>
      </c>
      <c r="U115" s="354"/>
      <c r="V115" s="354"/>
      <c r="W115" s="354"/>
      <c r="X115" s="354"/>
    </row>
    <row r="116" spans="2:24" s="259" customFormat="1" ht="54" x14ac:dyDescent="0.15">
      <c r="B116" s="270" t="str">
        <f>IF(E116&lt;&gt;"",CONCATENATE(ルール・事前条件!X$6,"-",ルール・事前条件!X$5,"-",TEXT(C$1,"00"),"-",TEXT(C116,"00"),"-",TEXT(E116,"00")),"")</f>
        <v/>
      </c>
      <c r="C116" s="46"/>
      <c r="D116" s="248"/>
      <c r="E116" s="61"/>
      <c r="F116" s="280"/>
      <c r="G116" s="357"/>
      <c r="H116" s="357"/>
      <c r="I116" s="280"/>
      <c r="J116" s="281">
        <v>2</v>
      </c>
      <c r="K116" s="263"/>
      <c r="L116" s="263" t="s">
        <v>317</v>
      </c>
      <c r="M116" s="263" t="s">
        <v>364</v>
      </c>
      <c r="N116" s="263"/>
      <c r="O116" s="263" t="s">
        <v>410</v>
      </c>
      <c r="P116" s="355"/>
      <c r="Q116" s="355"/>
      <c r="R116" s="359"/>
      <c r="S116" s="359"/>
      <c r="T116" s="355"/>
      <c r="U116" s="355"/>
      <c r="V116" s="355"/>
      <c r="W116" s="355"/>
      <c r="X116" s="355"/>
    </row>
    <row r="117" spans="2:24" s="259" customFormat="1" ht="54" x14ac:dyDescent="0.15">
      <c r="B117" s="269" t="str">
        <f>IF(E117&lt;&gt;"",CONCATENATE(ルール・事前条件!X$6,"-",ルール・事前条件!X$5,"-",TEXT(C$1,"00"),"-",TEXT(C117,"00"),"-",TEXT(E117,"00")),"")</f>
        <v>C-FT11-01-01-67-01</v>
      </c>
      <c r="C117" s="61">
        <v>67</v>
      </c>
      <c r="D117" s="247" t="s">
        <v>1112</v>
      </c>
      <c r="E117" s="264">
        <v>1</v>
      </c>
      <c r="F117" s="279" t="s">
        <v>357</v>
      </c>
      <c r="G117" s="356" t="s">
        <v>358</v>
      </c>
      <c r="H117" s="356" t="s">
        <v>406</v>
      </c>
      <c r="I117" s="279" t="s">
        <v>418</v>
      </c>
      <c r="J117" s="281">
        <v>1</v>
      </c>
      <c r="K117" s="263"/>
      <c r="L117" s="263" t="s">
        <v>431</v>
      </c>
      <c r="M117" s="263" t="s">
        <v>359</v>
      </c>
      <c r="N117" s="263"/>
      <c r="O117" s="263"/>
      <c r="P117" s="354" t="s">
        <v>569</v>
      </c>
      <c r="Q117" s="354" t="s">
        <v>459</v>
      </c>
      <c r="R117" s="358">
        <v>42912</v>
      </c>
      <c r="S117" s="358"/>
      <c r="T117" s="354" t="s">
        <v>568</v>
      </c>
      <c r="U117" s="354" t="s">
        <v>610</v>
      </c>
      <c r="V117" s="354" t="s">
        <v>570</v>
      </c>
      <c r="W117" s="354"/>
      <c r="X117" s="354"/>
    </row>
    <row r="118" spans="2:24" s="259" customFormat="1" ht="54" x14ac:dyDescent="0.15">
      <c r="B118" s="270" t="str">
        <f>IF(E118&lt;&gt;"",CONCATENATE(ルール・事前条件!X$6,"-",ルール・事前条件!X$5,"-",TEXT(C$1,"00"),"-",TEXT(C118,"00"),"-",TEXT(E118,"00")),"")</f>
        <v/>
      </c>
      <c r="C118" s="258"/>
      <c r="D118" s="248"/>
      <c r="E118" s="61"/>
      <c r="F118" s="280"/>
      <c r="G118" s="357"/>
      <c r="H118" s="357"/>
      <c r="I118" s="280"/>
      <c r="J118" s="281">
        <v>2</v>
      </c>
      <c r="K118" s="263"/>
      <c r="L118" s="263" t="s">
        <v>317</v>
      </c>
      <c r="M118" s="263" t="s">
        <v>320</v>
      </c>
      <c r="N118" s="263"/>
      <c r="O118" s="263" t="s">
        <v>407</v>
      </c>
      <c r="P118" s="355"/>
      <c r="Q118" s="355"/>
      <c r="R118" s="359"/>
      <c r="S118" s="359"/>
      <c r="T118" s="355"/>
      <c r="U118" s="355"/>
      <c r="V118" s="355"/>
      <c r="W118" s="355"/>
      <c r="X118" s="355"/>
    </row>
    <row r="119" spans="2:24" s="259" customFormat="1" ht="27" x14ac:dyDescent="0.15">
      <c r="B119" s="269" t="str">
        <f>IF(E119&lt;&gt;"",CONCATENATE(ルール・事前条件!X$6,"-",ルール・事前条件!X$5,"-",TEXT(C$1,"00"),"-",TEXT(C119,"00"),"-",TEXT(E119,"00")),"")</f>
        <v>C-FT11-01-01-68-01</v>
      </c>
      <c r="C119" s="60">
        <v>68</v>
      </c>
      <c r="D119" s="247" t="s">
        <v>1113</v>
      </c>
      <c r="E119" s="264">
        <v>1</v>
      </c>
      <c r="F119" s="279" t="s">
        <v>357</v>
      </c>
      <c r="G119" s="356" t="s">
        <v>1014</v>
      </c>
      <c r="H119" s="356" t="s">
        <v>408</v>
      </c>
      <c r="I119" s="279" t="s">
        <v>418</v>
      </c>
      <c r="J119" s="281">
        <v>1</v>
      </c>
      <c r="K119" s="263"/>
      <c r="L119" s="263" t="s">
        <v>431</v>
      </c>
      <c r="M119" s="263" t="s">
        <v>1016</v>
      </c>
      <c r="N119" s="263"/>
      <c r="O119" s="263"/>
      <c r="P119" s="354" t="s">
        <v>414</v>
      </c>
      <c r="Q119" s="354" t="s">
        <v>459</v>
      </c>
      <c r="R119" s="358">
        <v>42912</v>
      </c>
      <c r="S119" s="358">
        <v>43005</v>
      </c>
      <c r="T119" s="354" t="s">
        <v>1210</v>
      </c>
      <c r="U119" s="354" t="s">
        <v>611</v>
      </c>
      <c r="V119" s="354" t="s">
        <v>1211</v>
      </c>
      <c r="W119" s="354"/>
      <c r="X119" s="354"/>
    </row>
    <row r="120" spans="2:24" s="259" customFormat="1" ht="54" x14ac:dyDescent="0.15">
      <c r="B120" s="270" t="str">
        <f>IF(E120&lt;&gt;"",CONCATENATE(ルール・事前条件!X$6,"-",ルール・事前条件!X$5,"-",TEXT(C$1,"00"),"-",TEXT(C120,"00"),"-",TEXT(E120,"00")),"")</f>
        <v/>
      </c>
      <c r="C120" s="258"/>
      <c r="D120" s="248"/>
      <c r="E120" s="61"/>
      <c r="F120" s="280"/>
      <c r="G120" s="357"/>
      <c r="H120" s="357"/>
      <c r="I120" s="280"/>
      <c r="J120" s="281">
        <v>2</v>
      </c>
      <c r="K120" s="263"/>
      <c r="L120" s="263" t="s">
        <v>317</v>
      </c>
      <c r="M120" s="263" t="s">
        <v>1015</v>
      </c>
      <c r="N120" s="263"/>
      <c r="O120" s="263" t="s">
        <v>740</v>
      </c>
      <c r="P120" s="355"/>
      <c r="Q120" s="355"/>
      <c r="R120" s="359"/>
      <c r="S120" s="359"/>
      <c r="T120" s="355"/>
      <c r="U120" s="355"/>
      <c r="V120" s="355"/>
      <c r="W120" s="355"/>
      <c r="X120" s="355"/>
    </row>
    <row r="121" spans="2:24" s="259" customFormat="1" ht="67.5" x14ac:dyDescent="0.15">
      <c r="B121" s="213" t="str">
        <f>IF(E121&lt;&gt;"",CONCATENATE(ルール・事前条件!X$6,"-",ルール・事前条件!X$5,"-",TEXT(C$1,"00"),"-",TEXT(C121,"00"),"-",TEXT(E121,"00")),"")</f>
        <v>C-FT11-01-01-69-01</v>
      </c>
      <c r="C121" s="220">
        <v>69</v>
      </c>
      <c r="D121" s="247" t="s">
        <v>1114</v>
      </c>
      <c r="E121" s="223">
        <v>1</v>
      </c>
      <c r="F121" s="279" t="s">
        <v>385</v>
      </c>
      <c r="G121" s="356" t="s">
        <v>510</v>
      </c>
      <c r="H121" s="356" t="s">
        <v>728</v>
      </c>
      <c r="I121" s="279" t="s">
        <v>418</v>
      </c>
      <c r="J121" s="281">
        <v>1</v>
      </c>
      <c r="K121" s="263"/>
      <c r="L121" s="263" t="s">
        <v>431</v>
      </c>
      <c r="M121" s="263" t="s">
        <v>509</v>
      </c>
      <c r="N121" s="263"/>
      <c r="O121" s="263"/>
      <c r="P121" s="354" t="s">
        <v>414</v>
      </c>
      <c r="Q121" s="354" t="s">
        <v>459</v>
      </c>
      <c r="R121" s="358">
        <v>42927</v>
      </c>
      <c r="S121" s="358">
        <v>42972</v>
      </c>
      <c r="T121" s="354" t="s">
        <v>1010</v>
      </c>
      <c r="U121" s="354" t="s">
        <v>743</v>
      </c>
      <c r="V121" s="354" t="s">
        <v>1011</v>
      </c>
      <c r="W121" s="354" t="s">
        <v>729</v>
      </c>
      <c r="X121" s="354"/>
    </row>
    <row r="122" spans="2:24" s="259" customFormat="1" ht="54" x14ac:dyDescent="0.15">
      <c r="B122" s="219" t="str">
        <f>IF(E122&lt;&gt;"",CONCATENATE(ルール・事前条件!X$6,"-",ルール・事前条件!X$5,"-",TEXT(C$1,"00"),"-",TEXT(C122,"00"),"-",TEXT(E122,"00")),"")</f>
        <v/>
      </c>
      <c r="C122" s="221"/>
      <c r="D122" s="248"/>
      <c r="E122" s="224"/>
      <c r="F122" s="282"/>
      <c r="G122" s="357"/>
      <c r="H122" s="357"/>
      <c r="I122" s="282"/>
      <c r="J122" s="281">
        <v>2</v>
      </c>
      <c r="K122" s="263"/>
      <c r="L122" s="263" t="s">
        <v>325</v>
      </c>
      <c r="M122" s="263" t="s">
        <v>739</v>
      </c>
      <c r="N122" s="263"/>
      <c r="O122" s="263" t="s">
        <v>741</v>
      </c>
      <c r="P122" s="355"/>
      <c r="Q122" s="355"/>
      <c r="R122" s="359"/>
      <c r="S122" s="359"/>
      <c r="T122" s="355"/>
      <c r="U122" s="355"/>
      <c r="V122" s="355"/>
      <c r="W122" s="355"/>
      <c r="X122" s="355"/>
    </row>
    <row r="123" spans="2:24" s="259" customFormat="1" ht="77.25" customHeight="1" x14ac:dyDescent="0.15">
      <c r="B123" s="213" t="str">
        <f>IF(E123&lt;&gt;"",CONCATENATE(ルール・事前条件!X$6,"-",ルール・事前条件!X$5,"-",TEXT(C$1,"00"),"-",TEXT(C123,"00"),"-",TEXT(E123,"00")),"")</f>
        <v>C-FT11-01-01-69-02</v>
      </c>
      <c r="C123" s="221">
        <v>69</v>
      </c>
      <c r="D123" s="260"/>
      <c r="E123" s="217">
        <v>2</v>
      </c>
      <c r="F123" s="279" t="s">
        <v>730</v>
      </c>
      <c r="G123" s="356" t="s">
        <v>734</v>
      </c>
      <c r="H123" s="356" t="s">
        <v>731</v>
      </c>
      <c r="I123" s="279" t="s">
        <v>418</v>
      </c>
      <c r="J123" s="281">
        <v>1</v>
      </c>
      <c r="K123" s="263"/>
      <c r="L123" s="263" t="s">
        <v>431</v>
      </c>
      <c r="M123" s="263" t="s">
        <v>735</v>
      </c>
      <c r="N123" s="263"/>
      <c r="O123" s="263"/>
      <c r="P123" s="354" t="s">
        <v>414</v>
      </c>
      <c r="Q123" s="354" t="s">
        <v>737</v>
      </c>
      <c r="R123" s="358">
        <v>42927</v>
      </c>
      <c r="S123" s="358">
        <v>42972</v>
      </c>
      <c r="T123" s="354" t="s">
        <v>1010</v>
      </c>
      <c r="U123" s="354" t="s">
        <v>742</v>
      </c>
      <c r="V123" s="354" t="s">
        <v>1012</v>
      </c>
      <c r="W123" s="354" t="s">
        <v>733</v>
      </c>
      <c r="X123" s="354"/>
    </row>
    <row r="124" spans="2:24" s="259" customFormat="1" ht="69.75" customHeight="1" x14ac:dyDescent="0.15">
      <c r="B124" s="272" t="str">
        <f>IF(E124&lt;&gt;"",CONCATENATE(ルール・事前条件!X$6,"-",ルール・事前条件!X$5,"-",TEXT(C$1,"00"),"-",TEXT(C124,"00"),"-",TEXT(E124,"00")),"")</f>
        <v/>
      </c>
      <c r="C124" s="222">
        <v>69</v>
      </c>
      <c r="D124" s="249"/>
      <c r="E124" s="218"/>
      <c r="F124" s="280"/>
      <c r="G124" s="357"/>
      <c r="H124" s="357"/>
      <c r="I124" s="280"/>
      <c r="J124" s="281">
        <v>2</v>
      </c>
      <c r="K124" s="263"/>
      <c r="L124" s="263" t="s">
        <v>662</v>
      </c>
      <c r="M124" s="263" t="s">
        <v>664</v>
      </c>
      <c r="N124" s="263"/>
      <c r="O124" s="263" t="s">
        <v>732</v>
      </c>
      <c r="P124" s="355"/>
      <c r="Q124" s="355"/>
      <c r="R124" s="359"/>
      <c r="S124" s="359"/>
      <c r="T124" s="355"/>
      <c r="U124" s="355"/>
      <c r="V124" s="355"/>
      <c r="W124" s="355"/>
      <c r="X124" s="355"/>
    </row>
    <row r="125" spans="2:24" s="259" customFormat="1" ht="94.5" x14ac:dyDescent="0.15">
      <c r="B125" s="269" t="str">
        <f>IF(E125&lt;&gt;"",CONCATENATE(ルール・事前条件!X$6,"-",ルール・事前条件!X$5,"-",TEXT(C$1,"00"),"-",TEXT(C125,"00"),"-",TEXT(E125,"00")),"")</f>
        <v>C-FT11-01-01-70-01</v>
      </c>
      <c r="C125" s="60">
        <v>70</v>
      </c>
      <c r="D125" s="247" t="s">
        <v>1115</v>
      </c>
      <c r="E125" s="264">
        <v>1</v>
      </c>
      <c r="F125" s="279" t="s">
        <v>1368</v>
      </c>
      <c r="G125" s="356" t="s">
        <v>1369</v>
      </c>
      <c r="H125" s="356" t="s">
        <v>884</v>
      </c>
      <c r="I125" s="279" t="s">
        <v>1398</v>
      </c>
      <c r="J125" s="281">
        <v>1</v>
      </c>
      <c r="K125" s="263"/>
      <c r="L125" s="263" t="s">
        <v>431</v>
      </c>
      <c r="M125" s="263" t="s">
        <v>1370</v>
      </c>
      <c r="N125" s="263"/>
      <c r="O125" s="263"/>
      <c r="P125" s="354" t="s">
        <v>414</v>
      </c>
      <c r="Q125" s="354" t="s">
        <v>459</v>
      </c>
      <c r="R125" s="358">
        <v>42969</v>
      </c>
      <c r="S125" s="358">
        <v>43241</v>
      </c>
      <c r="T125" s="354" t="s">
        <v>1427</v>
      </c>
      <c r="U125" s="354" t="s">
        <v>1371</v>
      </c>
      <c r="V125" s="354" t="s">
        <v>1426</v>
      </c>
      <c r="W125" s="354"/>
      <c r="X125" s="354"/>
    </row>
    <row r="126" spans="2:24" s="259" customFormat="1" ht="54" x14ac:dyDescent="0.15">
      <c r="B126" s="272" t="str">
        <f>IF(E126&lt;&gt;"",CONCATENATE(ルール・事前条件!X$6,"-",ルール・事前条件!X$5,"-",TEXT(C$1,"00"),"-",TEXT(C126,"00"),"-",TEXT(E126,"00")),"")</f>
        <v/>
      </c>
      <c r="C126" s="258">
        <v>70</v>
      </c>
      <c r="D126" s="260"/>
      <c r="E126" s="265"/>
      <c r="F126" s="282"/>
      <c r="G126" s="357"/>
      <c r="H126" s="357"/>
      <c r="I126" s="282"/>
      <c r="J126" s="281">
        <v>2</v>
      </c>
      <c r="K126" s="263"/>
      <c r="L126" s="263" t="s">
        <v>1372</v>
      </c>
      <c r="M126" s="263" t="s">
        <v>1373</v>
      </c>
      <c r="N126" s="263"/>
      <c r="O126" s="263" t="s">
        <v>1374</v>
      </c>
      <c r="P126" s="355"/>
      <c r="Q126" s="355"/>
      <c r="R126" s="359"/>
      <c r="S126" s="359"/>
      <c r="T126" s="355"/>
      <c r="U126" s="355"/>
      <c r="V126" s="355"/>
      <c r="W126" s="355"/>
      <c r="X126" s="355"/>
    </row>
    <row r="127" spans="2:24" s="259" customFormat="1" ht="108" customHeight="1" x14ac:dyDescent="0.15">
      <c r="B127" s="269" t="str">
        <f>IF(E127&lt;&gt;"",CONCATENATE(ルール・事前条件!X$6,"-",ルール・事前条件!X$5,"-",TEXT(C$1,"00"),"-",TEXT(C127,"00"),"-",TEXT(E127,"00")),"")</f>
        <v>C-FT11-01-01-70-02</v>
      </c>
      <c r="C127" s="258">
        <v>70</v>
      </c>
      <c r="D127" s="260"/>
      <c r="E127" s="264">
        <v>2</v>
      </c>
      <c r="F127" s="279" t="s">
        <v>883</v>
      </c>
      <c r="G127" s="370" t="s">
        <v>1381</v>
      </c>
      <c r="H127" s="370" t="s">
        <v>884</v>
      </c>
      <c r="I127" s="279" t="s">
        <v>1391</v>
      </c>
      <c r="J127" s="281">
        <v>1</v>
      </c>
      <c r="K127" s="263"/>
      <c r="L127" s="263" t="s">
        <v>431</v>
      </c>
      <c r="M127" s="279" t="s">
        <v>1379</v>
      </c>
      <c r="N127" s="263"/>
      <c r="O127" s="263"/>
      <c r="P127" s="354" t="s">
        <v>414</v>
      </c>
      <c r="Q127" s="354" t="s">
        <v>1380</v>
      </c>
      <c r="R127" s="358">
        <v>43278</v>
      </c>
      <c r="S127" s="358">
        <v>43278</v>
      </c>
      <c r="T127" s="354" t="s">
        <v>1438</v>
      </c>
      <c r="U127" s="354" t="s">
        <v>1377</v>
      </c>
      <c r="V127" s="354"/>
      <c r="W127" s="354" t="s">
        <v>1378</v>
      </c>
      <c r="X127" s="354"/>
    </row>
    <row r="128" spans="2:24" s="259" customFormat="1" ht="67.5" x14ac:dyDescent="0.15">
      <c r="B128" s="272" t="str">
        <f>IF(E128&lt;&gt;"",CONCATENATE(ルール・事前条件!X$6,"-",ルール・事前条件!X$5,"-",TEXT(C$1,"00"),"-",TEXT(C128,"00"),"-",TEXT(E128,"00")),"")</f>
        <v/>
      </c>
      <c r="C128" s="258">
        <v>70</v>
      </c>
      <c r="D128" s="260"/>
      <c r="E128" s="265"/>
      <c r="F128" s="282"/>
      <c r="G128" s="371"/>
      <c r="H128" s="371"/>
      <c r="I128" s="282" t="s">
        <v>1397</v>
      </c>
      <c r="J128" s="281">
        <v>2</v>
      </c>
      <c r="K128" s="263"/>
      <c r="L128" s="263" t="s">
        <v>1376</v>
      </c>
      <c r="M128" s="263" t="s">
        <v>1382</v>
      </c>
      <c r="N128" s="263"/>
      <c r="O128" s="263" t="s">
        <v>1425</v>
      </c>
      <c r="P128" s="355"/>
      <c r="Q128" s="355"/>
      <c r="R128" s="359"/>
      <c r="S128" s="359"/>
      <c r="T128" s="355"/>
      <c r="U128" s="355"/>
      <c r="V128" s="355"/>
      <c r="W128" s="355"/>
      <c r="X128" s="355"/>
    </row>
    <row r="129" spans="2:24" s="259" customFormat="1" ht="108" customHeight="1" x14ac:dyDescent="0.15">
      <c r="B129" s="269" t="str">
        <f>IF(E129&lt;&gt;"",CONCATENATE(ルール・事前条件!X$6,"-",ルール・事前条件!X$5,"-",TEXT(C$1,"00"),"-",TEXT(C129,"00"),"-",TEXT(E129,"00")),"")</f>
        <v>C-FT11-01-01-70-03</v>
      </c>
      <c r="C129" s="258">
        <v>70</v>
      </c>
      <c r="D129" s="260"/>
      <c r="E129" s="264">
        <v>3</v>
      </c>
      <c r="F129" s="279" t="s">
        <v>385</v>
      </c>
      <c r="G129" s="370" t="s">
        <v>1383</v>
      </c>
      <c r="H129" s="370" t="s">
        <v>884</v>
      </c>
      <c r="I129" s="279" t="s">
        <v>1388</v>
      </c>
      <c r="J129" s="281">
        <v>1</v>
      </c>
      <c r="K129" s="263"/>
      <c r="L129" s="263" t="s">
        <v>431</v>
      </c>
      <c r="M129" s="279" t="s">
        <v>1379</v>
      </c>
      <c r="N129" s="263"/>
      <c r="O129" s="263"/>
      <c r="P129" s="354" t="s">
        <v>414</v>
      </c>
      <c r="Q129" s="354" t="s">
        <v>1380</v>
      </c>
      <c r="R129" s="358">
        <v>43278</v>
      </c>
      <c r="S129" s="358">
        <v>43278</v>
      </c>
      <c r="T129" s="354" t="s">
        <v>1438</v>
      </c>
      <c r="U129" s="354" t="s">
        <v>1365</v>
      </c>
      <c r="V129" s="354"/>
      <c r="W129" s="354" t="s">
        <v>1378</v>
      </c>
      <c r="X129" s="354"/>
    </row>
    <row r="130" spans="2:24" s="259" customFormat="1" ht="54" x14ac:dyDescent="0.15">
      <c r="B130" s="272" t="str">
        <f>IF(E130&lt;&gt;"",CONCATENATE(ルール・事前条件!X$6,"-",ルール・事前条件!X$5,"-",TEXT(C$1,"00"),"-",TEXT(C130,"00"),"-",TEXT(E130,"00")),"")</f>
        <v/>
      </c>
      <c r="C130" s="258">
        <v>70</v>
      </c>
      <c r="D130" s="260"/>
      <c r="E130" s="265"/>
      <c r="F130" s="282"/>
      <c r="G130" s="371"/>
      <c r="H130" s="371"/>
      <c r="I130" s="282" t="s">
        <v>1389</v>
      </c>
      <c r="J130" s="281">
        <v>2</v>
      </c>
      <c r="K130" s="263"/>
      <c r="L130" s="263" t="s">
        <v>1376</v>
      </c>
      <c r="M130" s="263" t="s">
        <v>1434</v>
      </c>
      <c r="N130" s="263"/>
      <c r="O130" s="263" t="s">
        <v>1374</v>
      </c>
      <c r="P130" s="355"/>
      <c r="Q130" s="355"/>
      <c r="R130" s="359"/>
      <c r="S130" s="359"/>
      <c r="T130" s="355"/>
      <c r="U130" s="355"/>
      <c r="V130" s="355"/>
      <c r="W130" s="355"/>
      <c r="X130" s="355"/>
    </row>
    <row r="131" spans="2:24" s="259" customFormat="1" ht="108" customHeight="1" x14ac:dyDescent="0.15">
      <c r="B131" s="269" t="str">
        <f>IF(E131&lt;&gt;"",CONCATENATE(ルール・事前条件!X$6,"-",ルール・事前条件!X$5,"-",TEXT(C$1,"00"),"-",TEXT(C131,"00"),"-",TEXT(E131,"00")),"")</f>
        <v>C-FT11-01-01-70-04</v>
      </c>
      <c r="C131" s="258">
        <v>70</v>
      </c>
      <c r="D131" s="260"/>
      <c r="E131" s="264">
        <v>4</v>
      </c>
      <c r="F131" s="279" t="s">
        <v>385</v>
      </c>
      <c r="G131" s="370" t="s">
        <v>1386</v>
      </c>
      <c r="H131" s="370" t="s">
        <v>884</v>
      </c>
      <c r="I131" s="279" t="s">
        <v>1388</v>
      </c>
      <c r="J131" s="281">
        <v>1</v>
      </c>
      <c r="K131" s="263"/>
      <c r="L131" s="263" t="s">
        <v>431</v>
      </c>
      <c r="M131" s="279" t="s">
        <v>1379</v>
      </c>
      <c r="N131" s="263"/>
      <c r="O131" s="263"/>
      <c r="P131" s="354" t="s">
        <v>414</v>
      </c>
      <c r="Q131" s="354" t="s">
        <v>1380</v>
      </c>
      <c r="R131" s="358">
        <v>43278</v>
      </c>
      <c r="S131" s="358">
        <v>43278</v>
      </c>
      <c r="T131" s="354" t="s">
        <v>1438</v>
      </c>
      <c r="U131" s="354" t="s">
        <v>1366</v>
      </c>
      <c r="V131" s="354"/>
      <c r="W131" s="354" t="s">
        <v>1378</v>
      </c>
      <c r="X131" s="354"/>
    </row>
    <row r="132" spans="2:24" s="259" customFormat="1" ht="54" x14ac:dyDescent="0.15">
      <c r="B132" s="272" t="str">
        <f>IF(E132&lt;&gt;"",CONCATENATE(ルール・事前条件!X$6,"-",ルール・事前条件!X$5,"-",TEXT(C$1,"00"),"-",TEXT(C132,"00"),"-",TEXT(E132,"00")),"")</f>
        <v/>
      </c>
      <c r="C132" s="258">
        <v>70</v>
      </c>
      <c r="D132" s="260"/>
      <c r="E132" s="265"/>
      <c r="F132" s="282"/>
      <c r="G132" s="371"/>
      <c r="H132" s="371"/>
      <c r="I132" s="282" t="s">
        <v>1390</v>
      </c>
      <c r="J132" s="281">
        <v>2</v>
      </c>
      <c r="K132" s="263"/>
      <c r="L132" s="263" t="s">
        <v>1376</v>
      </c>
      <c r="M132" s="263" t="s">
        <v>1435</v>
      </c>
      <c r="N132" s="263"/>
      <c r="O132" s="263" t="s">
        <v>1374</v>
      </c>
      <c r="P132" s="355"/>
      <c r="Q132" s="355"/>
      <c r="R132" s="359"/>
      <c r="S132" s="359"/>
      <c r="T132" s="355"/>
      <c r="U132" s="355"/>
      <c r="V132" s="355"/>
      <c r="W132" s="355"/>
      <c r="X132" s="355"/>
    </row>
    <row r="133" spans="2:24" s="259" customFormat="1" ht="108" customHeight="1" x14ac:dyDescent="0.15">
      <c r="B133" s="269" t="str">
        <f>IF(E133&lt;&gt;"",CONCATENATE(ルール・事前条件!X$6,"-",ルール・事前条件!X$5,"-",TEXT(C$1,"00"),"-",TEXT(C133,"00"),"-",TEXT(E133,"00")),"")</f>
        <v>C-FT11-01-01-70-05</v>
      </c>
      <c r="C133" s="258">
        <v>70</v>
      </c>
      <c r="D133" s="260"/>
      <c r="E133" s="264">
        <v>5</v>
      </c>
      <c r="F133" s="279" t="s">
        <v>385</v>
      </c>
      <c r="G133" s="370" t="s">
        <v>1392</v>
      </c>
      <c r="H133" s="370" t="s">
        <v>884</v>
      </c>
      <c r="I133" s="279" t="s">
        <v>1388</v>
      </c>
      <c r="J133" s="281">
        <v>1</v>
      </c>
      <c r="K133" s="263"/>
      <c r="L133" s="263" t="s">
        <v>431</v>
      </c>
      <c r="M133" s="279" t="s">
        <v>1437</v>
      </c>
      <c r="N133" s="263"/>
      <c r="O133" s="263" t="s">
        <v>1006</v>
      </c>
      <c r="P133" s="354" t="s">
        <v>414</v>
      </c>
      <c r="Q133" s="354" t="s">
        <v>1380</v>
      </c>
      <c r="R133" s="358">
        <v>43278</v>
      </c>
      <c r="S133" s="358">
        <v>43278</v>
      </c>
      <c r="T133" s="354" t="s">
        <v>1438</v>
      </c>
      <c r="U133" s="354" t="s">
        <v>1367</v>
      </c>
      <c r="V133" s="354"/>
      <c r="W133" s="354" t="s">
        <v>1378</v>
      </c>
      <c r="X133" s="354"/>
    </row>
    <row r="134" spans="2:24" s="259" customFormat="1" ht="54" x14ac:dyDescent="0.15">
      <c r="B134" s="272" t="str">
        <f>IF(E134&lt;&gt;"",CONCATENATE(ルール・事前条件!X$6,"-",ルール・事前条件!X$5,"-",TEXT(C$1,"00"),"-",TEXT(C134,"00"),"-",TEXT(E134,"00")),"")</f>
        <v/>
      </c>
      <c r="C134" s="258">
        <v>70</v>
      </c>
      <c r="D134" s="260"/>
      <c r="E134" s="265"/>
      <c r="F134" s="282"/>
      <c r="G134" s="371"/>
      <c r="H134" s="371"/>
      <c r="I134" s="282" t="s">
        <v>1389</v>
      </c>
      <c r="J134" s="281">
        <v>2</v>
      </c>
      <c r="K134" s="263"/>
      <c r="L134" s="263" t="s">
        <v>1376</v>
      </c>
      <c r="M134" s="263" t="s">
        <v>1436</v>
      </c>
      <c r="N134" s="263"/>
      <c r="O134" s="263" t="s">
        <v>1374</v>
      </c>
      <c r="P134" s="355"/>
      <c r="Q134" s="355"/>
      <c r="R134" s="359"/>
      <c r="S134" s="359"/>
      <c r="T134" s="355"/>
      <c r="U134" s="355"/>
      <c r="V134" s="355"/>
      <c r="W134" s="355"/>
      <c r="X134" s="355"/>
    </row>
    <row r="135" spans="2:24" s="259" customFormat="1" ht="173.25" customHeight="1" x14ac:dyDescent="0.15">
      <c r="B135" s="269" t="str">
        <f>IF(E135&lt;&gt;"",CONCATENATE(ルール・事前条件!X$6,"-",ルール・事前条件!X$5,"-",TEXT(C$1,"00"),"-",TEXT(C135,"00"),"-",TEXT(E135,"00")),"")</f>
        <v>C-FT11-01-01-70-06</v>
      </c>
      <c r="C135" s="258">
        <v>70</v>
      </c>
      <c r="D135" s="260"/>
      <c r="E135" s="264">
        <v>6</v>
      </c>
      <c r="F135" s="279" t="s">
        <v>1399</v>
      </c>
      <c r="G135" s="356" t="s">
        <v>1402</v>
      </c>
      <c r="H135" s="356" t="s">
        <v>884</v>
      </c>
      <c r="I135" s="279" t="s">
        <v>1357</v>
      </c>
      <c r="J135" s="281">
        <v>1</v>
      </c>
      <c r="K135" s="263"/>
      <c r="L135" s="263" t="s">
        <v>431</v>
      </c>
      <c r="M135" s="263" t="s">
        <v>1359</v>
      </c>
      <c r="N135" s="263"/>
      <c r="O135" s="263"/>
      <c r="P135" s="354" t="s">
        <v>414</v>
      </c>
      <c r="Q135" s="354" t="s">
        <v>1363</v>
      </c>
      <c r="R135" s="358">
        <v>43175</v>
      </c>
      <c r="S135" s="358">
        <v>43175</v>
      </c>
      <c r="T135" s="354" t="s">
        <v>1364</v>
      </c>
      <c r="U135" s="354"/>
      <c r="V135" s="354"/>
      <c r="W135" s="354" t="s">
        <v>1362</v>
      </c>
      <c r="X135" s="354"/>
    </row>
    <row r="136" spans="2:24" s="259" customFormat="1" ht="54" x14ac:dyDescent="0.15">
      <c r="B136" s="270" t="str">
        <f>IF(E136&lt;&gt;"",CONCATENATE(ルール・事前条件!X$6,"-",ルール・事前条件!X$5,"-",TEXT(C$1,"00"),"-",TEXT(C136,"00"),"-",TEXT(E136,"00")),"")</f>
        <v/>
      </c>
      <c r="C136" s="258">
        <v>70</v>
      </c>
      <c r="D136" s="248"/>
      <c r="E136" s="61"/>
      <c r="F136" s="280"/>
      <c r="G136" s="357"/>
      <c r="H136" s="357"/>
      <c r="I136" s="280"/>
      <c r="J136" s="281">
        <v>2</v>
      </c>
      <c r="K136" s="263"/>
      <c r="L136" s="263" t="s">
        <v>353</v>
      </c>
      <c r="M136" s="263" t="s">
        <v>594</v>
      </c>
      <c r="N136" s="263"/>
      <c r="O136" s="263" t="s">
        <v>1401</v>
      </c>
      <c r="P136" s="355"/>
      <c r="Q136" s="355"/>
      <c r="R136" s="359"/>
      <c r="S136" s="359"/>
      <c r="T136" s="355"/>
      <c r="U136" s="355"/>
      <c r="V136" s="355"/>
      <c r="W136" s="355"/>
      <c r="X136" s="355"/>
    </row>
    <row r="137" spans="2:24" s="259" customFormat="1" ht="173.25" customHeight="1" x14ac:dyDescent="0.15">
      <c r="B137" s="269" t="str">
        <f>IF(E137&lt;&gt;"",CONCATENATE(ルール・事前条件!X$6,"-",ルール・事前条件!X$5,"-",TEXT(C$1,"00"),"-",TEXT(C137,"00"),"-",TEXT(E137,"00")),"")</f>
        <v>C-FT11-01-01-70-07</v>
      </c>
      <c r="C137" s="258">
        <v>70</v>
      </c>
      <c r="D137" s="260"/>
      <c r="E137" s="264">
        <v>7</v>
      </c>
      <c r="F137" s="279" t="s">
        <v>1400</v>
      </c>
      <c r="G137" s="356" t="s">
        <v>1403</v>
      </c>
      <c r="H137" s="356" t="s">
        <v>884</v>
      </c>
      <c r="I137" s="279" t="s">
        <v>1358</v>
      </c>
      <c r="J137" s="281">
        <v>1</v>
      </c>
      <c r="K137" s="263"/>
      <c r="L137" s="263" t="s">
        <v>431</v>
      </c>
      <c r="M137" s="263" t="s">
        <v>1360</v>
      </c>
      <c r="N137" s="263"/>
      <c r="O137" s="263"/>
      <c r="P137" s="354" t="s">
        <v>414</v>
      </c>
      <c r="Q137" s="354" t="s">
        <v>1363</v>
      </c>
      <c r="R137" s="358">
        <v>43175</v>
      </c>
      <c r="S137" s="358">
        <v>43175</v>
      </c>
      <c r="T137" s="354" t="s">
        <v>1364</v>
      </c>
      <c r="U137" s="354"/>
      <c r="V137" s="354"/>
      <c r="W137" s="354" t="s">
        <v>1362</v>
      </c>
      <c r="X137" s="354"/>
    </row>
    <row r="138" spans="2:24" s="259" customFormat="1" ht="54" x14ac:dyDescent="0.15">
      <c r="B138" s="272" t="str">
        <f>IF(E138&lt;&gt;"",CONCATENATE(ルール・事前条件!X$6,"-",ルール・事前条件!X$5,"-",TEXT(C$1,"00"),"-",TEXT(C138,"00"),"-",TEXT(E138,"00")),"")</f>
        <v/>
      </c>
      <c r="C138" s="46">
        <v>70</v>
      </c>
      <c r="D138" s="249"/>
      <c r="E138" s="265"/>
      <c r="F138" s="282"/>
      <c r="G138" s="357"/>
      <c r="H138" s="357"/>
      <c r="I138" s="280"/>
      <c r="J138" s="281">
        <v>2</v>
      </c>
      <c r="K138" s="263"/>
      <c r="L138" s="263" t="s">
        <v>353</v>
      </c>
      <c r="M138" s="263" t="s">
        <v>594</v>
      </c>
      <c r="N138" s="263"/>
      <c r="O138" s="263" t="s">
        <v>1401</v>
      </c>
      <c r="P138" s="355"/>
      <c r="Q138" s="355"/>
      <c r="R138" s="359"/>
      <c r="S138" s="359"/>
      <c r="T138" s="355"/>
      <c r="U138" s="355"/>
      <c r="V138" s="355"/>
      <c r="W138" s="355"/>
      <c r="X138" s="355"/>
    </row>
    <row r="139" spans="2:24" s="259" customFormat="1" ht="95.25" customHeight="1" x14ac:dyDescent="0.15">
      <c r="B139" s="270" t="str">
        <f>IF(E139&lt;&gt;"",CONCATENATE(ルール・事前条件!X$6,"-",ルール・事前条件!X$5,"-",TEXT(C$1,"00"),"-",TEXT(C139,"00"),"-",TEXT(E139,"00")),"")</f>
        <v>C-FT11-01-01-71-01</v>
      </c>
      <c r="C139" s="61">
        <v>71</v>
      </c>
      <c r="D139" s="260" t="s">
        <v>1116</v>
      </c>
      <c r="E139" s="192">
        <v>1</v>
      </c>
      <c r="F139" s="280" t="s">
        <v>803</v>
      </c>
      <c r="G139" s="356" t="s">
        <v>901</v>
      </c>
      <c r="H139" s="356" t="s">
        <v>538</v>
      </c>
      <c r="I139" s="279"/>
      <c r="J139" s="281">
        <v>1</v>
      </c>
      <c r="K139" s="263"/>
      <c r="L139" s="263" t="s">
        <v>370</v>
      </c>
      <c r="M139" s="263" t="s">
        <v>900</v>
      </c>
      <c r="N139" s="263"/>
      <c r="O139" s="263"/>
      <c r="P139" s="354" t="s">
        <v>414</v>
      </c>
      <c r="Q139" s="354" t="s">
        <v>574</v>
      </c>
      <c r="R139" s="358">
        <v>42913</v>
      </c>
      <c r="S139" s="358">
        <v>42940</v>
      </c>
      <c r="T139" s="354" t="s">
        <v>917</v>
      </c>
      <c r="U139" s="354" t="s">
        <v>716</v>
      </c>
      <c r="V139" s="354" t="s">
        <v>916</v>
      </c>
      <c r="W139" s="354" t="s">
        <v>902</v>
      </c>
      <c r="X139" s="354"/>
    </row>
    <row r="140" spans="2:24" s="259" customFormat="1" ht="54" x14ac:dyDescent="0.15">
      <c r="B140" s="272" t="str">
        <f>IF(E140&lt;&gt;"",CONCATENATE(ルール・事前条件!X$6,"-",ルール・事前条件!X$5,"-",TEXT(C$1,"00"),"-",TEXT(C140,"00"),"-",TEXT(E140,"00")),"")</f>
        <v/>
      </c>
      <c r="C140" s="46"/>
      <c r="D140" s="249"/>
      <c r="E140" s="265"/>
      <c r="F140" s="282"/>
      <c r="G140" s="357"/>
      <c r="H140" s="357"/>
      <c r="I140" s="282"/>
      <c r="J140" s="281">
        <v>2</v>
      </c>
      <c r="K140" s="263"/>
      <c r="L140" s="263" t="s">
        <v>825</v>
      </c>
      <c r="M140" s="263" t="s">
        <v>908</v>
      </c>
      <c r="N140" s="263"/>
      <c r="O140" s="263" t="s">
        <v>915</v>
      </c>
      <c r="P140" s="355"/>
      <c r="Q140" s="355"/>
      <c r="R140" s="359"/>
      <c r="S140" s="359"/>
      <c r="T140" s="355"/>
      <c r="U140" s="355"/>
      <c r="V140" s="355"/>
      <c r="W140" s="355"/>
      <c r="X140" s="355"/>
    </row>
    <row r="141" spans="2:24" s="259" customFormat="1" ht="40.5" x14ac:dyDescent="0.15">
      <c r="B141" s="269" t="str">
        <f>IF(E141&lt;&gt;"",CONCATENATE(ルール・事前条件!X$6,"-",ルール・事前条件!X$5,"-",TEXT(C$1,"00"),"-",TEXT(C141,"00"),"-",TEXT(E141,"00")),"")</f>
        <v>C-FT11-01-01-72-01</v>
      </c>
      <c r="C141" s="60">
        <v>72</v>
      </c>
      <c r="D141" s="247" t="s">
        <v>1117</v>
      </c>
      <c r="E141" s="264">
        <v>1</v>
      </c>
      <c r="F141" s="279" t="s">
        <v>195</v>
      </c>
      <c r="G141" s="356" t="s">
        <v>476</v>
      </c>
      <c r="H141" s="356" t="s">
        <v>477</v>
      </c>
      <c r="I141" s="279"/>
      <c r="J141" s="281">
        <v>1</v>
      </c>
      <c r="K141" s="263"/>
      <c r="L141" s="263" t="s">
        <v>432</v>
      </c>
      <c r="M141" s="279" t="s">
        <v>472</v>
      </c>
      <c r="N141" s="263"/>
      <c r="O141" s="263"/>
      <c r="P141" s="354" t="s">
        <v>414</v>
      </c>
      <c r="Q141" s="354" t="s">
        <v>574</v>
      </c>
      <c r="R141" s="358">
        <v>42913</v>
      </c>
      <c r="S141" s="358">
        <v>42940</v>
      </c>
      <c r="T141" s="354" t="s">
        <v>917</v>
      </c>
      <c r="U141" s="354"/>
      <c r="V141" s="354" t="s">
        <v>919</v>
      </c>
      <c r="W141" s="354"/>
      <c r="X141" s="354"/>
    </row>
    <row r="142" spans="2:24" s="259" customFormat="1" ht="40.5" x14ac:dyDescent="0.15">
      <c r="B142" s="272" t="str">
        <f>IF(E142&lt;&gt;"",CONCATENATE(ルール・事前条件!X$6,"-",ルール・事前条件!X$5,"-",TEXT(C$1,"00"),"-",TEXT(C142,"00"),"-",TEXT(E142,"00")),"")</f>
        <v/>
      </c>
      <c r="C142" s="46">
        <v>7</v>
      </c>
      <c r="D142" s="249"/>
      <c r="E142" s="265"/>
      <c r="F142" s="282"/>
      <c r="G142" s="357"/>
      <c r="H142" s="357"/>
      <c r="I142" s="282"/>
      <c r="J142" s="281">
        <v>2</v>
      </c>
      <c r="K142" s="263"/>
      <c r="L142" s="263" t="s">
        <v>325</v>
      </c>
      <c r="M142" s="263" t="s">
        <v>612</v>
      </c>
      <c r="N142" s="263"/>
      <c r="O142" s="263" t="s">
        <v>473</v>
      </c>
      <c r="P142" s="355"/>
      <c r="Q142" s="355"/>
      <c r="R142" s="359"/>
      <c r="S142" s="359"/>
      <c r="T142" s="355"/>
      <c r="U142" s="355"/>
      <c r="V142" s="355"/>
      <c r="W142" s="355"/>
      <c r="X142" s="355"/>
    </row>
    <row r="143" spans="2:24" s="259" customFormat="1" ht="80.25" customHeight="1" x14ac:dyDescent="0.15">
      <c r="B143" s="269" t="str">
        <f>IF(E143&lt;&gt;"",CONCATENATE(ルール・事前条件!X$6,"-",ルール・事前条件!X$5,"-",TEXT(C$1,"00"),"-",TEXT(C143,"00"),"-",TEXT(E143,"00")),"")</f>
        <v>C-FT11-01-01-73-01</v>
      </c>
      <c r="C143" s="60">
        <v>73</v>
      </c>
      <c r="D143" s="247" t="s">
        <v>1118</v>
      </c>
      <c r="E143" s="264">
        <v>1</v>
      </c>
      <c r="F143" s="279" t="s">
        <v>360</v>
      </c>
      <c r="G143" s="356" t="s">
        <v>752</v>
      </c>
      <c r="H143" s="356" t="s">
        <v>539</v>
      </c>
      <c r="I143" s="279"/>
      <c r="J143" s="281">
        <v>1</v>
      </c>
      <c r="K143" s="263"/>
      <c r="L143" s="263" t="s">
        <v>431</v>
      </c>
      <c r="M143" s="263" t="s">
        <v>753</v>
      </c>
      <c r="N143" s="263"/>
      <c r="O143" s="263"/>
      <c r="P143" s="354" t="s">
        <v>414</v>
      </c>
      <c r="Q143" s="354" t="s">
        <v>574</v>
      </c>
      <c r="R143" s="358">
        <v>42913</v>
      </c>
      <c r="S143" s="358">
        <v>43004</v>
      </c>
      <c r="T143" s="354" t="s">
        <v>1207</v>
      </c>
      <c r="U143" s="354" t="s">
        <v>613</v>
      </c>
      <c r="V143" s="354" t="s">
        <v>1208</v>
      </c>
      <c r="W143" s="354" t="s">
        <v>749</v>
      </c>
      <c r="X143" s="354"/>
    </row>
    <row r="144" spans="2:24" s="259" customFormat="1" ht="81" x14ac:dyDescent="0.15">
      <c r="B144" s="272" t="str">
        <f>IF(E144&lt;&gt;"",CONCATENATE(ルール・事前条件!X$6,"-",ルール・事前条件!X$5,"-",TEXT(C$1,"00"),"-",TEXT(C144,"00"),"-",TEXT(E144,"00")),"")</f>
        <v/>
      </c>
      <c r="C144" s="46"/>
      <c r="D144" s="249"/>
      <c r="E144" s="265"/>
      <c r="F144" s="282"/>
      <c r="G144" s="357"/>
      <c r="H144" s="357"/>
      <c r="I144" s="282"/>
      <c r="J144" s="281">
        <v>2</v>
      </c>
      <c r="K144" s="263"/>
      <c r="L144" s="263" t="s">
        <v>373</v>
      </c>
      <c r="M144" s="263" t="s">
        <v>470</v>
      </c>
      <c r="N144" s="263"/>
      <c r="O144" s="263" t="s">
        <v>706</v>
      </c>
      <c r="P144" s="355"/>
      <c r="Q144" s="355"/>
      <c r="R144" s="359"/>
      <c r="S144" s="359"/>
      <c r="T144" s="355"/>
      <c r="U144" s="355"/>
      <c r="V144" s="355"/>
      <c r="W144" s="355"/>
      <c r="X144" s="355"/>
    </row>
    <row r="145" spans="2:24" s="259" customFormat="1" ht="40.5" customHeight="1" x14ac:dyDescent="0.15">
      <c r="B145" s="269" t="str">
        <f>IF(E145&lt;&gt;"",CONCATENATE(ルール・事前条件!X$6,"-",ルール・事前条件!X$5,"-",TEXT(C$1,"00"),"-",TEXT(C145,"00"),"-",TEXT(E145,"00")),"")</f>
        <v>C-FT11-01-01-74-01</v>
      </c>
      <c r="C145" s="60">
        <v>74</v>
      </c>
      <c r="D145" s="247" t="s">
        <v>1119</v>
      </c>
      <c r="E145" s="264">
        <v>1</v>
      </c>
      <c r="F145" s="279" t="s">
        <v>474</v>
      </c>
      <c r="G145" s="356" t="s">
        <v>476</v>
      </c>
      <c r="H145" s="356" t="s">
        <v>477</v>
      </c>
      <c r="I145" s="279"/>
      <c r="J145" s="281">
        <v>1</v>
      </c>
      <c r="K145" s="263"/>
      <c r="L145" s="263" t="s">
        <v>432</v>
      </c>
      <c r="M145" s="279" t="s">
        <v>472</v>
      </c>
      <c r="N145" s="263"/>
      <c r="O145" s="263"/>
      <c r="P145" s="354" t="s">
        <v>414</v>
      </c>
      <c r="Q145" s="354" t="s">
        <v>574</v>
      </c>
      <c r="R145" s="358">
        <v>42913</v>
      </c>
      <c r="S145" s="358">
        <v>43004</v>
      </c>
      <c r="T145" s="354" t="s">
        <v>1207</v>
      </c>
      <c r="U145" s="354" t="s">
        <v>707</v>
      </c>
      <c r="V145" s="354" t="s">
        <v>1208</v>
      </c>
      <c r="W145" s="354"/>
      <c r="X145" s="354"/>
    </row>
    <row r="146" spans="2:24" s="259" customFormat="1" ht="40.5" x14ac:dyDescent="0.15">
      <c r="B146" s="272" t="str">
        <f>IF(E146&lt;&gt;"",CONCATENATE(ルール・事前条件!X$6,"-",ルール・事前条件!X$5,"-",TEXT(C$1,"00"),"-",TEXT(C146,"00"),"-",TEXT(E146,"00")),"")</f>
        <v/>
      </c>
      <c r="C146" s="258">
        <v>7</v>
      </c>
      <c r="D146" s="248"/>
      <c r="E146" s="265"/>
      <c r="F146" s="282"/>
      <c r="G146" s="357"/>
      <c r="H146" s="357"/>
      <c r="I146" s="282"/>
      <c r="J146" s="281">
        <v>2</v>
      </c>
      <c r="K146" s="263"/>
      <c r="L146" s="263" t="s">
        <v>325</v>
      </c>
      <c r="M146" s="263" t="s">
        <v>612</v>
      </c>
      <c r="N146" s="263"/>
      <c r="O146" s="263" t="s">
        <v>473</v>
      </c>
      <c r="P146" s="355"/>
      <c r="Q146" s="355"/>
      <c r="R146" s="359"/>
      <c r="S146" s="359"/>
      <c r="T146" s="355"/>
      <c r="U146" s="355"/>
      <c r="V146" s="355"/>
      <c r="W146" s="355"/>
      <c r="X146" s="355"/>
    </row>
    <row r="147" spans="2:24" s="259" customFormat="1" ht="77.25" customHeight="1" x14ac:dyDescent="0.15">
      <c r="B147" s="213" t="str">
        <f>IF(E147&lt;&gt;"",CONCATENATE(ルール・事前条件!X$6,"-",ルール・事前条件!X$5,"-",TEXT(C$1,"00"),"-",TEXT(C147,"00"),"-",TEXT(E147,"00")),"")</f>
        <v>C-FT11-01-01-75-01</v>
      </c>
      <c r="C147" s="60">
        <v>75</v>
      </c>
      <c r="D147" s="288" t="s">
        <v>1120</v>
      </c>
      <c r="E147" s="223">
        <v>1</v>
      </c>
      <c r="F147" s="279" t="s">
        <v>196</v>
      </c>
      <c r="G147" s="356" t="s">
        <v>855</v>
      </c>
      <c r="H147" s="356" t="s">
        <v>804</v>
      </c>
      <c r="I147" s="279"/>
      <c r="J147" s="281">
        <v>1</v>
      </c>
      <c r="K147" s="263"/>
      <c r="L147" s="263" t="s">
        <v>431</v>
      </c>
      <c r="M147" s="263" t="s">
        <v>805</v>
      </c>
      <c r="N147" s="263"/>
      <c r="O147" s="263"/>
      <c r="P147" s="354" t="s">
        <v>414</v>
      </c>
      <c r="Q147" s="354" t="s">
        <v>574</v>
      </c>
      <c r="R147" s="358">
        <v>42913</v>
      </c>
      <c r="S147" s="358">
        <v>43242</v>
      </c>
      <c r="T147" s="354" t="s">
        <v>1431</v>
      </c>
      <c r="U147" s="354" t="s">
        <v>1001</v>
      </c>
      <c r="V147" s="354" t="s">
        <v>1432</v>
      </c>
      <c r="W147" s="354" t="s">
        <v>808</v>
      </c>
      <c r="X147" s="354"/>
    </row>
    <row r="148" spans="2:24" s="259" customFormat="1" ht="40.5" x14ac:dyDescent="0.15">
      <c r="B148" s="219" t="str">
        <f>IF(E148&lt;&gt;"",CONCATENATE(ルール・事前条件!X$6,"-",ルール・事前条件!X$5,"-",TEXT(C$1,"00"),"-",TEXT(C148,"00"),"-",TEXT(E148,"00")),"")</f>
        <v/>
      </c>
      <c r="C148" s="258"/>
      <c r="D148" s="289"/>
      <c r="E148" s="224"/>
      <c r="F148" s="282"/>
      <c r="G148" s="357"/>
      <c r="H148" s="357"/>
      <c r="I148" s="282"/>
      <c r="J148" s="281">
        <v>2</v>
      </c>
      <c r="K148" s="263"/>
      <c r="L148" s="263" t="s">
        <v>662</v>
      </c>
      <c r="M148" s="263" t="s">
        <v>806</v>
      </c>
      <c r="N148" s="263"/>
      <c r="O148" s="263" t="s">
        <v>1433</v>
      </c>
      <c r="P148" s="355"/>
      <c r="Q148" s="355"/>
      <c r="R148" s="359"/>
      <c r="S148" s="359"/>
      <c r="T148" s="355"/>
      <c r="U148" s="355"/>
      <c r="V148" s="355"/>
      <c r="W148" s="355"/>
      <c r="X148" s="355"/>
    </row>
    <row r="149" spans="2:24" s="259" customFormat="1" ht="77.25" customHeight="1" x14ac:dyDescent="0.15">
      <c r="B149" s="213" t="str">
        <f>IF(E149&lt;&gt;"",CONCATENATE(ルール・事前条件!X$6,"-",ルール・事前条件!X$5,"-",TEXT(C$1,"00"),"-",TEXT(C149,"00"),"-",TEXT(E149,"00")),"")</f>
        <v>C-FT11-01-01-75-02</v>
      </c>
      <c r="C149" s="258">
        <v>75</v>
      </c>
      <c r="D149" s="290"/>
      <c r="E149" s="223">
        <v>2</v>
      </c>
      <c r="F149" s="279" t="s">
        <v>196</v>
      </c>
      <c r="G149" s="356" t="s">
        <v>856</v>
      </c>
      <c r="H149" s="356" t="s">
        <v>804</v>
      </c>
      <c r="I149" s="279"/>
      <c r="J149" s="281">
        <v>1</v>
      </c>
      <c r="K149" s="263"/>
      <c r="L149" s="263" t="s">
        <v>431</v>
      </c>
      <c r="M149" s="263" t="s">
        <v>810</v>
      </c>
      <c r="N149" s="263"/>
      <c r="O149" s="263"/>
      <c r="P149" s="354" t="s">
        <v>414</v>
      </c>
      <c r="Q149" s="354" t="s">
        <v>886</v>
      </c>
      <c r="R149" s="358">
        <v>42937</v>
      </c>
      <c r="S149" s="358">
        <v>42937</v>
      </c>
      <c r="T149" s="354" t="s">
        <v>887</v>
      </c>
      <c r="U149" s="354" t="s">
        <v>892</v>
      </c>
      <c r="V149" s="354"/>
      <c r="W149" s="354" t="s">
        <v>809</v>
      </c>
      <c r="X149" s="354"/>
    </row>
    <row r="150" spans="2:24" s="259" customFormat="1" ht="40.5" x14ac:dyDescent="0.15">
      <c r="B150" s="219" t="str">
        <f>IF(E150&lt;&gt;"",CONCATENATE(ルール・事前条件!X$6,"-",ルール・事前条件!X$5,"-",TEXT(C$1,"00"),"-",TEXT(C150,"00"),"-",TEXT(E150,"00")),"")</f>
        <v/>
      </c>
      <c r="C150" s="258"/>
      <c r="D150" s="289"/>
      <c r="E150" s="224"/>
      <c r="F150" s="282"/>
      <c r="G150" s="357"/>
      <c r="H150" s="357"/>
      <c r="I150" s="282"/>
      <c r="J150" s="281">
        <v>2</v>
      </c>
      <c r="K150" s="263"/>
      <c r="L150" s="263" t="s">
        <v>662</v>
      </c>
      <c r="M150" s="263" t="s">
        <v>806</v>
      </c>
      <c r="N150" s="263"/>
      <c r="O150" s="263" t="s">
        <v>885</v>
      </c>
      <c r="P150" s="355"/>
      <c r="Q150" s="355"/>
      <c r="R150" s="359"/>
      <c r="S150" s="359"/>
      <c r="T150" s="355"/>
      <c r="U150" s="355"/>
      <c r="V150" s="355"/>
      <c r="W150" s="355"/>
      <c r="X150" s="355"/>
    </row>
    <row r="151" spans="2:24" s="259" customFormat="1" ht="77.25" customHeight="1" x14ac:dyDescent="0.15">
      <c r="B151" s="213" t="str">
        <f>IF(E151&lt;&gt;"",CONCATENATE(ルール・事前条件!X$6,"-",ルール・事前条件!X$5,"-",TEXT(C$1,"00"),"-",TEXT(C151,"00"),"-",TEXT(E151,"00")),"")</f>
        <v>C-FT11-01-01-75-03</v>
      </c>
      <c r="C151" s="258">
        <v>75</v>
      </c>
      <c r="D151" s="290"/>
      <c r="E151" s="223">
        <v>3</v>
      </c>
      <c r="F151" s="279" t="s">
        <v>196</v>
      </c>
      <c r="G151" s="356" t="s">
        <v>857</v>
      </c>
      <c r="H151" s="356" t="s">
        <v>804</v>
      </c>
      <c r="I151" s="279"/>
      <c r="J151" s="281">
        <v>1</v>
      </c>
      <c r="K151" s="263"/>
      <c r="L151" s="263" t="s">
        <v>431</v>
      </c>
      <c r="M151" s="263" t="s">
        <v>811</v>
      </c>
      <c r="N151" s="263"/>
      <c r="O151" s="263"/>
      <c r="P151" s="354" t="s">
        <v>414</v>
      </c>
      <c r="Q151" s="354" t="s">
        <v>886</v>
      </c>
      <c r="R151" s="358">
        <v>42937</v>
      </c>
      <c r="S151" s="358">
        <v>43004</v>
      </c>
      <c r="T151" s="354" t="s">
        <v>1204</v>
      </c>
      <c r="U151" s="354" t="s">
        <v>891</v>
      </c>
      <c r="V151" s="354" t="s">
        <v>1206</v>
      </c>
      <c r="W151" s="354" t="s">
        <v>809</v>
      </c>
      <c r="X151" s="354"/>
    </row>
    <row r="152" spans="2:24" s="259" customFormat="1" ht="40.5" x14ac:dyDescent="0.15">
      <c r="B152" s="219" t="str">
        <f>IF(E152&lt;&gt;"",CONCATENATE(ルール・事前条件!X$6,"-",ルール・事前条件!X$5,"-",TEXT(C$1,"00"),"-",TEXT(C152,"00"),"-",TEXT(E152,"00")),"")</f>
        <v/>
      </c>
      <c r="C152" s="258"/>
      <c r="D152" s="289"/>
      <c r="E152" s="224"/>
      <c r="F152" s="282"/>
      <c r="G152" s="357"/>
      <c r="H152" s="357"/>
      <c r="I152" s="282"/>
      <c r="J152" s="281">
        <v>2</v>
      </c>
      <c r="K152" s="263"/>
      <c r="L152" s="263" t="s">
        <v>662</v>
      </c>
      <c r="M152" s="263" t="s">
        <v>806</v>
      </c>
      <c r="N152" s="263"/>
      <c r="O152" s="263" t="s">
        <v>885</v>
      </c>
      <c r="P152" s="355"/>
      <c r="Q152" s="355"/>
      <c r="R152" s="359"/>
      <c r="S152" s="359"/>
      <c r="T152" s="355"/>
      <c r="U152" s="355"/>
      <c r="V152" s="355"/>
      <c r="W152" s="355"/>
      <c r="X152" s="355"/>
    </row>
    <row r="153" spans="2:24" s="259" customFormat="1" ht="87.75" customHeight="1" x14ac:dyDescent="0.15">
      <c r="B153" s="213" t="str">
        <f>IF(E153&lt;&gt;"",CONCATENATE(ルール・事前条件!X$6,"-",ルール・事前条件!X$5,"-",TEXT(C$1,"00"),"-",TEXT(C153,"00"),"-",TEXT(E153,"00")),"")</f>
        <v>C-FT11-01-01-75-04</v>
      </c>
      <c r="C153" s="258">
        <v>75</v>
      </c>
      <c r="D153" s="290"/>
      <c r="E153" s="223">
        <v>4</v>
      </c>
      <c r="F153" s="279" t="s">
        <v>196</v>
      </c>
      <c r="G153" s="356" t="s">
        <v>888</v>
      </c>
      <c r="H153" s="356" t="s">
        <v>804</v>
      </c>
      <c r="I153" s="279"/>
      <c r="J153" s="281">
        <v>1</v>
      </c>
      <c r="K153" s="263"/>
      <c r="L153" s="263" t="s">
        <v>431</v>
      </c>
      <c r="M153" s="263" t="s">
        <v>890</v>
      </c>
      <c r="N153" s="263"/>
      <c r="O153" s="263"/>
      <c r="P153" s="354" t="s">
        <v>414</v>
      </c>
      <c r="Q153" s="354" t="s">
        <v>886</v>
      </c>
      <c r="R153" s="358">
        <v>42937</v>
      </c>
      <c r="S153" s="358">
        <v>42937</v>
      </c>
      <c r="T153" s="354" t="s">
        <v>887</v>
      </c>
      <c r="U153" s="354" t="s">
        <v>892</v>
      </c>
      <c r="V153" s="354"/>
      <c r="W153" s="354" t="s">
        <v>889</v>
      </c>
      <c r="X153" s="354"/>
    </row>
    <row r="154" spans="2:24" s="259" customFormat="1" ht="40.5" x14ac:dyDescent="0.15">
      <c r="B154" s="219" t="str">
        <f>IF(E154&lt;&gt;"",CONCATENATE(ルール・事前条件!X$6,"-",ルール・事前条件!X$5,"-",TEXT(C$1,"00"),"-",TEXT(C154,"00"),"-",TEXT(E154,"00")),"")</f>
        <v/>
      </c>
      <c r="C154" s="46"/>
      <c r="D154" s="291"/>
      <c r="E154" s="224"/>
      <c r="F154" s="282"/>
      <c r="G154" s="357"/>
      <c r="H154" s="357"/>
      <c r="I154" s="282"/>
      <c r="J154" s="281">
        <v>2</v>
      </c>
      <c r="K154" s="263"/>
      <c r="L154" s="263" t="s">
        <v>662</v>
      </c>
      <c r="M154" s="263" t="s">
        <v>806</v>
      </c>
      <c r="N154" s="263"/>
      <c r="O154" s="263" t="s">
        <v>807</v>
      </c>
      <c r="P154" s="355"/>
      <c r="Q154" s="355"/>
      <c r="R154" s="359"/>
      <c r="S154" s="359"/>
      <c r="T154" s="355"/>
      <c r="U154" s="355"/>
      <c r="V154" s="355"/>
      <c r="W154" s="355"/>
      <c r="X154" s="355"/>
    </row>
    <row r="155" spans="2:24" s="259" customFormat="1" ht="27" x14ac:dyDescent="0.15">
      <c r="B155" s="269" t="str">
        <f>IF(E155&lt;&gt;"",CONCATENATE(ルール・事前条件!X$6,"-",ルール・事前条件!X$5,"-",TEXT(C$1,"00"),"-",TEXT(C155,"00"),"-",TEXT(E155,"00")),"")</f>
        <v>C-FT11-01-01-76-01</v>
      </c>
      <c r="C155" s="61">
        <v>76</v>
      </c>
      <c r="D155" s="260" t="s">
        <v>1121</v>
      </c>
      <c r="E155" s="264">
        <v>1</v>
      </c>
      <c r="F155" s="279" t="s">
        <v>195</v>
      </c>
      <c r="G155" s="356" t="s">
        <v>812</v>
      </c>
      <c r="H155" s="356" t="s">
        <v>813</v>
      </c>
      <c r="I155" s="279"/>
      <c r="J155" s="281">
        <v>1</v>
      </c>
      <c r="K155" s="263"/>
      <c r="L155" s="263" t="s">
        <v>464</v>
      </c>
      <c r="M155" s="279" t="s">
        <v>814</v>
      </c>
      <c r="N155" s="263"/>
      <c r="O155" s="263"/>
      <c r="P155" s="354" t="s">
        <v>414</v>
      </c>
      <c r="Q155" s="354" t="s">
        <v>574</v>
      </c>
      <c r="R155" s="358">
        <v>42937</v>
      </c>
      <c r="S155" s="358">
        <v>42937</v>
      </c>
      <c r="T155" s="354" t="s">
        <v>897</v>
      </c>
      <c r="U155" s="354"/>
      <c r="V155" s="354"/>
      <c r="W155" s="354" t="s">
        <v>794</v>
      </c>
      <c r="X155" s="354"/>
    </row>
    <row r="156" spans="2:24" s="259" customFormat="1" ht="27" x14ac:dyDescent="0.15">
      <c r="B156" s="272" t="str">
        <f>IF(E156&lt;&gt;"",CONCATENATE(ルール・事前条件!X$6,"-",ルール・事前条件!X$5,"-",TEXT(C$1,"00"),"-",TEXT(C156,"00"),"-",TEXT(E156,"00")),"")</f>
        <v/>
      </c>
      <c r="C156" s="46">
        <v>7</v>
      </c>
      <c r="D156" s="249"/>
      <c r="E156" s="265"/>
      <c r="F156" s="282"/>
      <c r="G156" s="357"/>
      <c r="H156" s="357"/>
      <c r="I156" s="282"/>
      <c r="J156" s="281">
        <v>2</v>
      </c>
      <c r="K156" s="263"/>
      <c r="L156" s="263" t="s">
        <v>478</v>
      </c>
      <c r="M156" s="263" t="s">
        <v>815</v>
      </c>
      <c r="N156" s="263"/>
      <c r="O156" s="263" t="s">
        <v>816</v>
      </c>
      <c r="P156" s="355"/>
      <c r="Q156" s="355"/>
      <c r="R156" s="359"/>
      <c r="S156" s="359"/>
      <c r="T156" s="355"/>
      <c r="U156" s="355"/>
      <c r="V156" s="355"/>
      <c r="W156" s="355"/>
      <c r="X156" s="355"/>
    </row>
    <row r="157" spans="2:24" s="259" customFormat="1" ht="163.5" customHeight="1" x14ac:dyDescent="0.15">
      <c r="B157" s="269" t="str">
        <f>IF(E157&lt;&gt;"",CONCATENATE(ルール・事前条件!X$6,"-",ルール・事前条件!X$5,"-",TEXT(C$1,"00"),"-",TEXT(C157,"00"),"-",TEXT(E157,"00")),"")</f>
        <v>C-FT11-01-01-77-01</v>
      </c>
      <c r="C157" s="190">
        <v>77</v>
      </c>
      <c r="D157" s="292" t="s">
        <v>1122</v>
      </c>
      <c r="E157" s="190">
        <v>1</v>
      </c>
      <c r="F157" s="263" t="s">
        <v>357</v>
      </c>
      <c r="G157" s="263" t="s">
        <v>481</v>
      </c>
      <c r="H157" s="263" t="s">
        <v>534</v>
      </c>
      <c r="I157" s="263"/>
      <c r="J157" s="281">
        <v>1</v>
      </c>
      <c r="K157" s="263"/>
      <c r="L157" s="263" t="s">
        <v>317</v>
      </c>
      <c r="M157" s="263" t="s">
        <v>481</v>
      </c>
      <c r="N157" s="263"/>
      <c r="O157" s="263" t="s">
        <v>534</v>
      </c>
      <c r="P157" s="281" t="s">
        <v>569</v>
      </c>
      <c r="Q157" s="281" t="s">
        <v>574</v>
      </c>
      <c r="R157" s="283">
        <v>42913</v>
      </c>
      <c r="S157" s="283"/>
      <c r="T157" s="281" t="s">
        <v>575</v>
      </c>
      <c r="U157" s="281">
        <v>24656</v>
      </c>
      <c r="V157" s="281"/>
      <c r="W157" s="281"/>
      <c r="X157" s="281"/>
    </row>
    <row r="158" spans="2:24" s="259" customFormat="1" ht="163.5" customHeight="1" x14ac:dyDescent="0.15">
      <c r="B158" s="269" t="str">
        <f>IF(E158&lt;&gt;"",CONCATENATE(ルール・事前条件!X$6,"-",ルール・事前条件!X$5,"-",TEXT(C$1,"00"),"-",TEXT(C158,"00"),"-",TEXT(E158,"00")),"")</f>
        <v>C-FT11-01-01-78-01</v>
      </c>
      <c r="C158" s="190">
        <v>78</v>
      </c>
      <c r="D158" s="292" t="s">
        <v>1123</v>
      </c>
      <c r="E158" s="190">
        <v>1</v>
      </c>
      <c r="F158" s="263" t="s">
        <v>357</v>
      </c>
      <c r="G158" s="263" t="s">
        <v>479</v>
      </c>
      <c r="H158" s="263" t="s">
        <v>577</v>
      </c>
      <c r="I158" s="263"/>
      <c r="J158" s="281">
        <v>1</v>
      </c>
      <c r="K158" s="263"/>
      <c r="L158" s="263" t="s">
        <v>317</v>
      </c>
      <c r="M158" s="263" t="s">
        <v>479</v>
      </c>
      <c r="N158" s="263"/>
      <c r="O158" s="263" t="s">
        <v>577</v>
      </c>
      <c r="P158" s="281" t="s">
        <v>414</v>
      </c>
      <c r="Q158" s="281" t="s">
        <v>574</v>
      </c>
      <c r="R158" s="283">
        <v>42913</v>
      </c>
      <c r="S158" s="283">
        <v>42969</v>
      </c>
      <c r="T158" s="281" t="s">
        <v>999</v>
      </c>
      <c r="U158" s="281">
        <v>24658</v>
      </c>
      <c r="V158" s="281" t="s">
        <v>998</v>
      </c>
      <c r="W158" s="281" t="s">
        <v>578</v>
      </c>
      <c r="X158" s="281"/>
    </row>
    <row r="159" spans="2:24" s="259" customFormat="1" ht="163.5" customHeight="1" x14ac:dyDescent="0.15">
      <c r="B159" s="281" t="str">
        <f>IF(E159&lt;&gt;"",CONCATENATE(ルール・事前条件!X$6,"-",ルール・事前条件!X$5,"-",TEXT(C$1,"00"),"-",TEXT(C159,"00"),"-",TEXT(E159,"00")),"")</f>
        <v>C-FT11-01-01-79-01</v>
      </c>
      <c r="C159" s="190">
        <v>79</v>
      </c>
      <c r="D159" s="292" t="s">
        <v>1124</v>
      </c>
      <c r="E159" s="190">
        <v>1</v>
      </c>
      <c r="F159" s="263" t="s">
        <v>357</v>
      </c>
      <c r="G159" s="263" t="s">
        <v>694</v>
      </c>
      <c r="H159" s="263" t="s">
        <v>695</v>
      </c>
      <c r="I159" s="263"/>
      <c r="J159" s="281">
        <v>1</v>
      </c>
      <c r="K159" s="263"/>
      <c r="L159" s="263" t="s">
        <v>317</v>
      </c>
      <c r="M159" s="263" t="s">
        <v>696</v>
      </c>
      <c r="N159" s="263"/>
      <c r="O159" s="263" t="s">
        <v>697</v>
      </c>
      <c r="P159" s="281" t="s">
        <v>422</v>
      </c>
      <c r="Q159" s="281" t="s">
        <v>574</v>
      </c>
      <c r="R159" s="283">
        <v>42913</v>
      </c>
      <c r="S159" s="283"/>
      <c r="T159" s="281" t="s">
        <v>575</v>
      </c>
      <c r="U159" s="281"/>
      <c r="V159" s="281" t="s">
        <v>576</v>
      </c>
      <c r="W159" s="281" t="s">
        <v>698</v>
      </c>
      <c r="X159" s="281"/>
    </row>
    <row r="160" spans="2:24" s="259" customFormat="1" ht="163.5" customHeight="1" x14ac:dyDescent="0.15">
      <c r="B160" s="281" t="str">
        <f>IF(E160&lt;&gt;"",CONCATENATE(ルール・事前条件!X$6,"-",ルール・事前条件!X$5,"-",TEXT(C$1,"00"),"-",TEXT(C160,"00"),"-",TEXT(E160,"00")),"")</f>
        <v>C-FT11-01-01-80-01</v>
      </c>
      <c r="C160" s="60">
        <v>80</v>
      </c>
      <c r="D160" s="247" t="s">
        <v>1125</v>
      </c>
      <c r="E160" s="190">
        <v>1</v>
      </c>
      <c r="F160" s="263" t="s">
        <v>357</v>
      </c>
      <c r="G160" s="263" t="s">
        <v>799</v>
      </c>
      <c r="H160" s="263" t="s">
        <v>801</v>
      </c>
      <c r="I160" s="263"/>
      <c r="J160" s="281">
        <v>1</v>
      </c>
      <c r="K160" s="263"/>
      <c r="L160" s="263" t="s">
        <v>317</v>
      </c>
      <c r="M160" s="263" t="s">
        <v>800</v>
      </c>
      <c r="N160" s="263"/>
      <c r="O160" s="263" t="s">
        <v>802</v>
      </c>
      <c r="P160" s="281" t="s">
        <v>414</v>
      </c>
      <c r="Q160" s="281" t="s">
        <v>574</v>
      </c>
      <c r="R160" s="283">
        <v>42913</v>
      </c>
      <c r="S160" s="283">
        <v>42913</v>
      </c>
      <c r="T160" s="281" t="s">
        <v>575</v>
      </c>
      <c r="U160" s="281"/>
      <c r="V160" s="281"/>
      <c r="W160" s="281" t="s">
        <v>794</v>
      </c>
      <c r="X160" s="281"/>
    </row>
    <row r="161" spans="2:24" s="259" customFormat="1" ht="163.5" customHeight="1" x14ac:dyDescent="0.15">
      <c r="B161" s="281" t="str">
        <f>IF(E161&lt;&gt;"",CONCATENATE(ルール・事前条件!X$6,"-",ルール・事前条件!X$5,"-",TEXT(C$1,"00"),"-",TEXT(C161,"00"),"-",TEXT(E161,"00")),"")</f>
        <v>C-FT11-01-01-80-02</v>
      </c>
      <c r="C161" s="46">
        <v>80</v>
      </c>
      <c r="D161" s="255"/>
      <c r="E161" s="190">
        <v>2</v>
      </c>
      <c r="F161" s="263" t="s">
        <v>357</v>
      </c>
      <c r="G161" s="263" t="s">
        <v>1218</v>
      </c>
      <c r="H161" s="263" t="s">
        <v>1299</v>
      </c>
      <c r="I161" s="263" t="s">
        <v>1239</v>
      </c>
      <c r="J161" s="281">
        <v>1</v>
      </c>
      <c r="K161" s="263"/>
      <c r="L161" s="263" t="s">
        <v>317</v>
      </c>
      <c r="M161" s="263" t="s">
        <v>1218</v>
      </c>
      <c r="N161" s="263"/>
      <c r="O161" s="263" t="s">
        <v>1299</v>
      </c>
      <c r="P161" s="281" t="s">
        <v>414</v>
      </c>
      <c r="Q161" s="281" t="s">
        <v>1240</v>
      </c>
      <c r="R161" s="283">
        <v>43091</v>
      </c>
      <c r="S161" s="283">
        <v>43136</v>
      </c>
      <c r="T161" s="281" t="s">
        <v>1241</v>
      </c>
      <c r="U161" s="281" t="s">
        <v>1243</v>
      </c>
      <c r="V161" s="281"/>
      <c r="W161" s="281" t="s">
        <v>1303</v>
      </c>
      <c r="X161" s="281"/>
    </row>
    <row r="162" spans="2:24" s="259" customFormat="1" ht="40.5" x14ac:dyDescent="0.15">
      <c r="B162" s="269" t="str">
        <f>IF(E162&lt;&gt;"",CONCATENATE(ルール・事前条件!X$6,"-",ルール・事前条件!X$5,"-",TEXT(C$1,"00"),"-",TEXT(C162,"00"),"-",TEXT(E162,"00")),"")</f>
        <v>C-FT11-01-01-81-01</v>
      </c>
      <c r="C162" s="60">
        <v>81</v>
      </c>
      <c r="D162" s="247" t="s">
        <v>1126</v>
      </c>
      <c r="E162" s="264">
        <v>1</v>
      </c>
      <c r="F162" s="279" t="s">
        <v>361</v>
      </c>
      <c r="G162" s="356" t="s">
        <v>480</v>
      </c>
      <c r="H162" s="356" t="s">
        <v>374</v>
      </c>
      <c r="I162" s="279"/>
      <c r="J162" s="281">
        <v>1</v>
      </c>
      <c r="K162" s="263"/>
      <c r="L162" s="263" t="s">
        <v>431</v>
      </c>
      <c r="M162" s="263" t="s">
        <v>378</v>
      </c>
      <c r="N162" s="263"/>
      <c r="O162" s="263"/>
      <c r="P162" s="354" t="s">
        <v>414</v>
      </c>
      <c r="Q162" s="354" t="s">
        <v>574</v>
      </c>
      <c r="R162" s="358">
        <v>42913</v>
      </c>
      <c r="S162" s="358">
        <v>42913</v>
      </c>
      <c r="T162" s="354" t="s">
        <v>575</v>
      </c>
      <c r="U162" s="354"/>
      <c r="V162" s="354"/>
      <c r="W162" s="354"/>
      <c r="X162" s="354"/>
    </row>
    <row r="163" spans="2:24" s="259" customFormat="1" ht="40.5" x14ac:dyDescent="0.15">
      <c r="B163" s="272" t="str">
        <f>IF(E163&lt;&gt;"",CONCATENATE(ルール・事前条件!X$6,"-",ルール・事前条件!X$5,"-",TEXT(C$1,"00"),"-",TEXT(C163,"00"),"-",TEXT(E163,"00")),"")</f>
        <v/>
      </c>
      <c r="C163" s="46"/>
      <c r="D163" s="249"/>
      <c r="E163" s="265"/>
      <c r="F163" s="282"/>
      <c r="G163" s="357"/>
      <c r="H163" s="357"/>
      <c r="I163" s="282"/>
      <c r="J163" s="281">
        <v>2</v>
      </c>
      <c r="K163" s="263"/>
      <c r="L163" s="263" t="s">
        <v>373</v>
      </c>
      <c r="M163" s="263" t="s">
        <v>377</v>
      </c>
      <c r="N163" s="263"/>
      <c r="O163" s="263" t="s">
        <v>579</v>
      </c>
      <c r="P163" s="355"/>
      <c r="Q163" s="355"/>
      <c r="R163" s="359"/>
      <c r="S163" s="359"/>
      <c r="T163" s="355"/>
      <c r="U163" s="355"/>
      <c r="V163" s="355"/>
      <c r="W163" s="355"/>
      <c r="X163" s="355"/>
    </row>
    <row r="164" spans="2:24" s="259" customFormat="1" ht="54" x14ac:dyDescent="0.15">
      <c r="B164" s="269" t="str">
        <f>IF(E164&lt;&gt;"",CONCATENATE(ルール・事前条件!X$6,"-",ルール・事前条件!X$5,"-",TEXT(C$1,"00"),"-",TEXT(C164,"00"),"-",TEXT(E164,"00")),"")</f>
        <v>C-FT11-01-01-82-01</v>
      </c>
      <c r="C164" s="60">
        <v>82</v>
      </c>
      <c r="D164" s="247" t="s">
        <v>1127</v>
      </c>
      <c r="E164" s="264">
        <v>1</v>
      </c>
      <c r="F164" s="279" t="s">
        <v>195</v>
      </c>
      <c r="G164" s="356" t="s">
        <v>828</v>
      </c>
      <c r="H164" s="356" t="s">
        <v>1055</v>
      </c>
      <c r="I164" s="279"/>
      <c r="J164" s="281">
        <v>1</v>
      </c>
      <c r="K164" s="263"/>
      <c r="L164" s="263" t="s">
        <v>431</v>
      </c>
      <c r="M164" s="263" t="s">
        <v>829</v>
      </c>
      <c r="N164" s="263"/>
      <c r="O164" s="263"/>
      <c r="P164" s="354" t="s">
        <v>414</v>
      </c>
      <c r="Q164" s="354" t="s">
        <v>574</v>
      </c>
      <c r="R164" s="358">
        <v>42913</v>
      </c>
      <c r="S164" s="358">
        <v>42992</v>
      </c>
      <c r="T164" s="354" t="s">
        <v>1056</v>
      </c>
      <c r="U164" s="354" t="s">
        <v>996</v>
      </c>
      <c r="V164" s="354" t="s">
        <v>997</v>
      </c>
      <c r="W164" s="354" t="s">
        <v>794</v>
      </c>
      <c r="X164" s="354"/>
    </row>
    <row r="165" spans="2:24" s="259" customFormat="1" ht="65.25" customHeight="1" x14ac:dyDescent="0.15">
      <c r="B165" s="272" t="str">
        <f>IF(E165&lt;&gt;"",CONCATENATE(ルール・事前条件!X$6,"-",ルール・事前条件!X$5,"-",TEXT(C$1,"00"),"-",TEXT(C165,"00"),"-",TEXT(E165,"00")),"")</f>
        <v/>
      </c>
      <c r="C165" s="46"/>
      <c r="D165" s="249"/>
      <c r="E165" s="265"/>
      <c r="F165" s="282"/>
      <c r="G165" s="357"/>
      <c r="H165" s="357"/>
      <c r="I165" s="282"/>
      <c r="J165" s="281">
        <v>2</v>
      </c>
      <c r="K165" s="263"/>
      <c r="L165" s="263" t="s">
        <v>373</v>
      </c>
      <c r="M165" s="263" t="s">
        <v>830</v>
      </c>
      <c r="N165" s="263"/>
      <c r="O165" s="263" t="s">
        <v>1054</v>
      </c>
      <c r="P165" s="355"/>
      <c r="Q165" s="355"/>
      <c r="R165" s="359"/>
      <c r="S165" s="359"/>
      <c r="T165" s="355"/>
      <c r="U165" s="355"/>
      <c r="V165" s="355"/>
      <c r="W165" s="355"/>
      <c r="X165" s="355"/>
    </row>
    <row r="166" spans="2:24" s="259" customFormat="1" ht="121.5" x14ac:dyDescent="0.15">
      <c r="B166" s="269" t="str">
        <f>IF(E166&lt;&gt;"",CONCATENATE(ルール・事前条件!X$6,"-",ルール・事前条件!X$5,"-",TEXT(C$1,"00"),"-",TEXT(C166,"00"),"-",TEXT(E166,"00")),"")</f>
        <v>C-FT11-01-01-83-01</v>
      </c>
      <c r="C166" s="60">
        <v>83</v>
      </c>
      <c r="D166" s="247" t="s">
        <v>1128</v>
      </c>
      <c r="E166" s="264">
        <v>1</v>
      </c>
      <c r="F166" s="279" t="s">
        <v>195</v>
      </c>
      <c r="G166" s="356" t="s">
        <v>906</v>
      </c>
      <c r="H166" s="356" t="s">
        <v>904</v>
      </c>
      <c r="I166" s="279"/>
      <c r="J166" s="281">
        <v>1</v>
      </c>
      <c r="K166" s="263"/>
      <c r="L166" s="263" t="s">
        <v>370</v>
      </c>
      <c r="M166" s="263" t="s">
        <v>907</v>
      </c>
      <c r="N166" s="263"/>
      <c r="O166" s="263"/>
      <c r="P166" s="354" t="s">
        <v>414</v>
      </c>
      <c r="Q166" s="354" t="s">
        <v>574</v>
      </c>
      <c r="R166" s="358">
        <v>42913</v>
      </c>
      <c r="S166" s="358">
        <v>42968</v>
      </c>
      <c r="T166" s="354" t="s">
        <v>994</v>
      </c>
      <c r="U166" s="354" t="s">
        <v>614</v>
      </c>
      <c r="V166" s="354" t="s">
        <v>995</v>
      </c>
      <c r="W166" s="354" t="s">
        <v>794</v>
      </c>
      <c r="X166" s="354"/>
    </row>
    <row r="167" spans="2:24" s="259" customFormat="1" ht="64.5" customHeight="1" x14ac:dyDescent="0.15">
      <c r="B167" s="270" t="str">
        <f>IF(E167&lt;&gt;"",CONCATENATE(ルール・事前条件!X$6,"-",ルール・事前条件!X$5,"-",TEXT(C$1,"00"),"-",TEXT(C167,"00"),"-",TEXT(E167,"00")),"")</f>
        <v/>
      </c>
      <c r="C167" s="46"/>
      <c r="D167" s="248"/>
      <c r="E167" s="61"/>
      <c r="F167" s="280"/>
      <c r="G167" s="357"/>
      <c r="H167" s="357"/>
      <c r="I167" s="280"/>
      <c r="J167" s="281">
        <v>2</v>
      </c>
      <c r="K167" s="263"/>
      <c r="L167" s="263" t="s">
        <v>373</v>
      </c>
      <c r="M167" s="263" t="s">
        <v>905</v>
      </c>
      <c r="N167" s="263"/>
      <c r="O167" s="263" t="s">
        <v>993</v>
      </c>
      <c r="P167" s="355"/>
      <c r="Q167" s="355"/>
      <c r="R167" s="359"/>
      <c r="S167" s="359"/>
      <c r="T167" s="355"/>
      <c r="U167" s="355"/>
      <c r="V167" s="355"/>
      <c r="W167" s="355"/>
      <c r="X167" s="355"/>
    </row>
    <row r="168" spans="2:24" s="259" customFormat="1" ht="67.5" x14ac:dyDescent="0.15">
      <c r="B168" s="269" t="str">
        <f>IF(E168&lt;&gt;"",CONCATENATE(ルール・事前条件!X$6,"-",ルール・事前条件!X$5,"-",TEXT(C$1,"00"),"-",TEXT(C168,"00"),"-",TEXT(E168,"00")),"")</f>
        <v>C-FT11-01-01-85-01</v>
      </c>
      <c r="C168" s="60">
        <v>85</v>
      </c>
      <c r="D168" s="250" t="s">
        <v>1129</v>
      </c>
      <c r="E168" s="201">
        <v>1</v>
      </c>
      <c r="F168" s="279" t="s">
        <v>195</v>
      </c>
      <c r="G168" s="356" t="s">
        <v>484</v>
      </c>
      <c r="H168" s="356" t="s">
        <v>483</v>
      </c>
      <c r="I168" s="279"/>
      <c r="J168" s="284">
        <v>1</v>
      </c>
      <c r="K168" s="263"/>
      <c r="L168" s="263" t="s">
        <v>433</v>
      </c>
      <c r="M168" s="263" t="s">
        <v>484</v>
      </c>
      <c r="N168" s="263"/>
      <c r="O168" s="263"/>
      <c r="P168" s="354" t="s">
        <v>414</v>
      </c>
      <c r="Q168" s="354" t="s">
        <v>574</v>
      </c>
      <c r="R168" s="358">
        <v>42913</v>
      </c>
      <c r="S168" s="358">
        <v>42913</v>
      </c>
      <c r="T168" s="354" t="s">
        <v>575</v>
      </c>
      <c r="U168" s="354"/>
      <c r="V168" s="354"/>
      <c r="W168" s="354"/>
      <c r="X168" s="354"/>
    </row>
    <row r="169" spans="2:24" s="259" customFormat="1" ht="54" x14ac:dyDescent="0.15">
      <c r="B169" s="282"/>
      <c r="C169" s="198"/>
      <c r="D169" s="251"/>
      <c r="E169" s="202"/>
      <c r="F169" s="282"/>
      <c r="G169" s="357"/>
      <c r="H169" s="357"/>
      <c r="I169" s="282"/>
      <c r="J169" s="285">
        <v>2</v>
      </c>
      <c r="K169" s="263"/>
      <c r="L169" s="282" t="s">
        <v>325</v>
      </c>
      <c r="M169" s="282" t="s">
        <v>482</v>
      </c>
      <c r="N169" s="263"/>
      <c r="O169" s="282" t="s">
        <v>580</v>
      </c>
      <c r="P169" s="355"/>
      <c r="Q169" s="355"/>
      <c r="R169" s="359"/>
      <c r="S169" s="359"/>
      <c r="T169" s="355"/>
      <c r="U169" s="355"/>
      <c r="V169" s="355"/>
      <c r="W169" s="355"/>
      <c r="X169" s="355"/>
    </row>
    <row r="170" spans="2:24" s="259" customFormat="1" ht="27" x14ac:dyDescent="0.15">
      <c r="B170" s="269" t="str">
        <f>IF(E170&lt;&gt;"",CONCATENATE(ルール・事前条件!X$6,"-",ルール・事前条件!X$5,"-",TEXT(C$1,"00"),"-",TEXT(C170,"00"),"-",TEXT(E170,"00")),"")</f>
        <v>C-FT11-01-01-86-01</v>
      </c>
      <c r="C170" s="60">
        <v>86</v>
      </c>
      <c r="D170" s="250" t="s">
        <v>1130</v>
      </c>
      <c r="E170" s="201">
        <v>1</v>
      </c>
      <c r="F170" s="279" t="s">
        <v>499</v>
      </c>
      <c r="G170" s="356" t="s">
        <v>485</v>
      </c>
      <c r="H170" s="356" t="s">
        <v>561</v>
      </c>
      <c r="I170" s="279"/>
      <c r="J170" s="284">
        <v>1</v>
      </c>
      <c r="K170" s="263"/>
      <c r="L170" s="263" t="s">
        <v>433</v>
      </c>
      <c r="M170" s="293" t="s">
        <v>485</v>
      </c>
      <c r="N170" s="263"/>
      <c r="O170" s="263"/>
      <c r="P170" s="354" t="s">
        <v>414</v>
      </c>
      <c r="Q170" s="354" t="s">
        <v>574</v>
      </c>
      <c r="R170" s="358">
        <v>42913</v>
      </c>
      <c r="S170" s="358">
        <v>42913</v>
      </c>
      <c r="T170" s="354" t="s">
        <v>575</v>
      </c>
      <c r="U170" s="354"/>
      <c r="V170" s="354"/>
      <c r="W170" s="354"/>
      <c r="X170" s="354"/>
    </row>
    <row r="171" spans="2:24" s="259" customFormat="1" ht="40.5" x14ac:dyDescent="0.15">
      <c r="B171" s="282"/>
      <c r="C171" s="198"/>
      <c r="D171" s="251"/>
      <c r="E171" s="202"/>
      <c r="F171" s="282"/>
      <c r="G171" s="357"/>
      <c r="H171" s="357"/>
      <c r="I171" s="282"/>
      <c r="J171" s="285">
        <v>2</v>
      </c>
      <c r="K171" s="263"/>
      <c r="L171" s="282" t="s">
        <v>325</v>
      </c>
      <c r="M171" s="293" t="s">
        <v>489</v>
      </c>
      <c r="N171" s="263"/>
      <c r="O171" s="282" t="s">
        <v>581</v>
      </c>
      <c r="P171" s="355"/>
      <c r="Q171" s="355"/>
      <c r="R171" s="359"/>
      <c r="S171" s="359"/>
      <c r="T171" s="355"/>
      <c r="U171" s="355"/>
      <c r="V171" s="355"/>
      <c r="W171" s="355"/>
      <c r="X171" s="355"/>
    </row>
    <row r="172" spans="2:24" s="259" customFormat="1" ht="40.5" x14ac:dyDescent="0.15">
      <c r="B172" s="269" t="str">
        <f>IF(E172&lt;&gt;"",CONCATENATE(ルール・事前条件!X$6,"-",ルール・事前条件!X$5,"-",TEXT(C$1,"00"),"-",TEXT(C172,"00"),"-",TEXT(E172,"00")),"")</f>
        <v>C-FT11-01-01-87-01</v>
      </c>
      <c r="C172" s="60">
        <v>87</v>
      </c>
      <c r="D172" s="250" t="s">
        <v>1131</v>
      </c>
      <c r="E172" s="201">
        <v>1</v>
      </c>
      <c r="F172" s="279" t="s">
        <v>195</v>
      </c>
      <c r="G172" s="356" t="s">
        <v>487</v>
      </c>
      <c r="H172" s="356" t="s">
        <v>562</v>
      </c>
      <c r="I172" s="279"/>
      <c r="J172" s="284">
        <v>1</v>
      </c>
      <c r="K172" s="263"/>
      <c r="L172" s="263" t="s">
        <v>433</v>
      </c>
      <c r="M172" s="293" t="s">
        <v>488</v>
      </c>
      <c r="N172" s="263"/>
      <c r="O172" s="263"/>
      <c r="P172" s="354" t="s">
        <v>414</v>
      </c>
      <c r="Q172" s="354" t="s">
        <v>574</v>
      </c>
      <c r="R172" s="358">
        <v>42913</v>
      </c>
      <c r="S172" s="358">
        <v>42913</v>
      </c>
      <c r="T172" s="354" t="s">
        <v>575</v>
      </c>
      <c r="U172" s="354"/>
      <c r="V172" s="354"/>
      <c r="W172" s="354"/>
      <c r="X172" s="354"/>
    </row>
    <row r="173" spans="2:24" s="259" customFormat="1" ht="94.5" x14ac:dyDescent="0.15">
      <c r="B173" s="282"/>
      <c r="C173" s="198"/>
      <c r="D173" s="251"/>
      <c r="E173" s="202"/>
      <c r="F173" s="282"/>
      <c r="G173" s="357"/>
      <c r="H173" s="357"/>
      <c r="I173" s="282"/>
      <c r="J173" s="285">
        <v>2</v>
      </c>
      <c r="K173" s="263"/>
      <c r="L173" s="282" t="s">
        <v>325</v>
      </c>
      <c r="M173" s="293" t="s">
        <v>490</v>
      </c>
      <c r="N173" s="263"/>
      <c r="O173" s="282" t="s">
        <v>582</v>
      </c>
      <c r="P173" s="355"/>
      <c r="Q173" s="355"/>
      <c r="R173" s="359"/>
      <c r="S173" s="359"/>
      <c r="T173" s="355"/>
      <c r="U173" s="355"/>
      <c r="V173" s="355"/>
      <c r="W173" s="355"/>
      <c r="X173" s="355"/>
    </row>
    <row r="174" spans="2:24" s="259" customFormat="1" ht="40.5" x14ac:dyDescent="0.15">
      <c r="B174" s="269" t="str">
        <f>IF(E174&lt;&gt;"",CONCATENATE(ルール・事前条件!X$6,"-",ルール・事前条件!X$5,"-",TEXT(C$1,"00"),"-",TEXT(C174,"00"),"-",TEXT(E174,"00")),"")</f>
        <v>C-FT11-01-01-88-01</v>
      </c>
      <c r="C174" s="60">
        <v>88</v>
      </c>
      <c r="D174" s="250" t="s">
        <v>1132</v>
      </c>
      <c r="E174" s="201">
        <v>1</v>
      </c>
      <c r="F174" s="279" t="s">
        <v>195</v>
      </c>
      <c r="G174" s="356" t="s">
        <v>491</v>
      </c>
      <c r="H174" s="356" t="s">
        <v>535</v>
      </c>
      <c r="I174" s="279"/>
      <c r="J174" s="284">
        <v>1</v>
      </c>
      <c r="K174" s="263"/>
      <c r="L174" s="263" t="s">
        <v>433</v>
      </c>
      <c r="M174" s="293" t="s">
        <v>615</v>
      </c>
      <c r="N174" s="263"/>
      <c r="O174" s="263"/>
      <c r="P174" s="354" t="s">
        <v>414</v>
      </c>
      <c r="Q174" s="354" t="s">
        <v>574</v>
      </c>
      <c r="R174" s="358">
        <v>42913</v>
      </c>
      <c r="S174" s="358">
        <v>42968</v>
      </c>
      <c r="T174" s="354" t="s">
        <v>980</v>
      </c>
      <c r="U174" s="354">
        <v>24662</v>
      </c>
      <c r="V174" s="354" t="s">
        <v>992</v>
      </c>
      <c r="W174" s="354"/>
      <c r="X174" s="354"/>
    </row>
    <row r="175" spans="2:24" s="259" customFormat="1" ht="135" x14ac:dyDescent="0.15">
      <c r="B175" s="282"/>
      <c r="C175" s="198"/>
      <c r="D175" s="251"/>
      <c r="E175" s="202"/>
      <c r="F175" s="282"/>
      <c r="G175" s="357"/>
      <c r="H175" s="357"/>
      <c r="I175" s="282"/>
      <c r="J175" s="285">
        <v>2</v>
      </c>
      <c r="K175" s="263"/>
      <c r="L175" s="282" t="s">
        <v>325</v>
      </c>
      <c r="M175" s="293" t="s">
        <v>490</v>
      </c>
      <c r="N175" s="263"/>
      <c r="O175" s="282" t="s">
        <v>583</v>
      </c>
      <c r="P175" s="355"/>
      <c r="Q175" s="355"/>
      <c r="R175" s="359"/>
      <c r="S175" s="359"/>
      <c r="T175" s="355"/>
      <c r="U175" s="355"/>
      <c r="V175" s="355"/>
      <c r="W175" s="355"/>
      <c r="X175" s="355"/>
    </row>
    <row r="176" spans="2:24" s="259" customFormat="1" ht="27" x14ac:dyDescent="0.15">
      <c r="B176" s="269" t="str">
        <f>IF(E176&lt;&gt;"",CONCATENATE(ルール・事前条件!X$6,"-",ルール・事前条件!X$5,"-",TEXT(C$1,"00"),"-",TEXT(C176,"00"),"-",TEXT(E176,"00")),"")</f>
        <v>C-FT11-01-01-89-01</v>
      </c>
      <c r="C176" s="60">
        <v>89</v>
      </c>
      <c r="D176" s="250" t="s">
        <v>1133</v>
      </c>
      <c r="E176" s="201">
        <v>1</v>
      </c>
      <c r="F176" s="279" t="s">
        <v>493</v>
      </c>
      <c r="G176" s="356" t="s">
        <v>494</v>
      </c>
      <c r="H176" s="356" t="s">
        <v>560</v>
      </c>
      <c r="I176" s="279"/>
      <c r="J176" s="284">
        <v>1</v>
      </c>
      <c r="K176" s="263"/>
      <c r="L176" s="263" t="s">
        <v>433</v>
      </c>
      <c r="M176" s="293" t="s">
        <v>495</v>
      </c>
      <c r="N176" s="263"/>
      <c r="O176" s="263"/>
      <c r="P176" s="354" t="s">
        <v>414</v>
      </c>
      <c r="Q176" s="354" t="s">
        <v>574</v>
      </c>
      <c r="R176" s="358">
        <v>42913</v>
      </c>
      <c r="S176" s="358">
        <v>42913</v>
      </c>
      <c r="T176" s="354" t="s">
        <v>575</v>
      </c>
      <c r="U176" s="354"/>
      <c r="V176" s="354"/>
      <c r="W176" s="354"/>
      <c r="X176" s="354"/>
    </row>
    <row r="177" spans="2:24" s="259" customFormat="1" ht="74.25" customHeight="1" x14ac:dyDescent="0.15">
      <c r="B177" s="282"/>
      <c r="C177" s="198"/>
      <c r="D177" s="251"/>
      <c r="E177" s="202"/>
      <c r="F177" s="282"/>
      <c r="G177" s="357"/>
      <c r="H177" s="357"/>
      <c r="I177" s="282"/>
      <c r="J177" s="285">
        <v>2</v>
      </c>
      <c r="K177" s="263"/>
      <c r="L177" s="282" t="s">
        <v>325</v>
      </c>
      <c r="M177" s="293" t="s">
        <v>496</v>
      </c>
      <c r="N177" s="263"/>
      <c r="O177" s="282" t="s">
        <v>560</v>
      </c>
      <c r="P177" s="355"/>
      <c r="Q177" s="355"/>
      <c r="R177" s="359"/>
      <c r="S177" s="359"/>
      <c r="T177" s="355"/>
      <c r="U177" s="355"/>
      <c r="V177" s="355"/>
      <c r="W177" s="355"/>
      <c r="X177" s="355"/>
    </row>
    <row r="178" spans="2:24" s="259" customFormat="1" ht="27" x14ac:dyDescent="0.15">
      <c r="B178" s="269" t="str">
        <f>IF(E178&lt;&gt;"",CONCATENATE(ルール・事前条件!X$6,"-",ルール・事前条件!X$5,"-",TEXT(C$1,"00"),"-",TEXT(C178,"00"),"-",TEXT(E178,"00")),"")</f>
        <v>C-FT11-01-01-90-01</v>
      </c>
      <c r="C178" s="60">
        <v>90</v>
      </c>
      <c r="D178" s="250" t="s">
        <v>1134</v>
      </c>
      <c r="E178" s="201">
        <v>1</v>
      </c>
      <c r="F178" s="279" t="s">
        <v>195</v>
      </c>
      <c r="G178" s="356" t="s">
        <v>494</v>
      </c>
      <c r="H178" s="356" t="s">
        <v>555</v>
      </c>
      <c r="I178" s="279"/>
      <c r="J178" s="284">
        <v>1</v>
      </c>
      <c r="K178" s="263"/>
      <c r="L178" s="263" t="s">
        <v>433</v>
      </c>
      <c r="M178" s="293" t="s">
        <v>498</v>
      </c>
      <c r="N178" s="263"/>
      <c r="O178" s="263"/>
      <c r="P178" s="354" t="s">
        <v>414</v>
      </c>
      <c r="Q178" s="354" t="s">
        <v>574</v>
      </c>
      <c r="R178" s="358">
        <v>42913</v>
      </c>
      <c r="S178" s="358">
        <v>42913</v>
      </c>
      <c r="T178" s="354" t="s">
        <v>575</v>
      </c>
      <c r="U178" s="354"/>
      <c r="V178" s="354"/>
      <c r="W178" s="354"/>
      <c r="X178" s="354"/>
    </row>
    <row r="179" spans="2:24" s="259" customFormat="1" ht="94.5" x14ac:dyDescent="0.15">
      <c r="B179" s="282"/>
      <c r="C179" s="198"/>
      <c r="D179" s="251"/>
      <c r="E179" s="202"/>
      <c r="F179" s="282"/>
      <c r="G179" s="357"/>
      <c r="H179" s="357"/>
      <c r="I179" s="282"/>
      <c r="J179" s="285">
        <v>2</v>
      </c>
      <c r="K179" s="263"/>
      <c r="L179" s="282" t="s">
        <v>325</v>
      </c>
      <c r="M179" s="293" t="s">
        <v>497</v>
      </c>
      <c r="N179" s="263"/>
      <c r="O179" s="282" t="s">
        <v>555</v>
      </c>
      <c r="P179" s="355"/>
      <c r="Q179" s="355"/>
      <c r="R179" s="359"/>
      <c r="S179" s="359"/>
      <c r="T179" s="355"/>
      <c r="U179" s="355"/>
      <c r="V179" s="355"/>
      <c r="W179" s="355"/>
      <c r="X179" s="355"/>
    </row>
    <row r="180" spans="2:24" s="259" customFormat="1" ht="27" x14ac:dyDescent="0.15">
      <c r="B180" s="269" t="str">
        <f>IF(E180&lt;&gt;"",CONCATENATE(ルール・事前条件!X$6,"-",ルール・事前条件!X$5,"-",TEXT(C$1,"00"),"-",TEXT(C180,"00"),"-",TEXT(E180,"00")),"")</f>
        <v>C-FT11-01-01-91-01</v>
      </c>
      <c r="C180" s="60">
        <v>91</v>
      </c>
      <c r="D180" s="250" t="s">
        <v>1135</v>
      </c>
      <c r="E180" s="201">
        <v>1</v>
      </c>
      <c r="F180" s="279" t="s">
        <v>195</v>
      </c>
      <c r="G180" s="356" t="s">
        <v>501</v>
      </c>
      <c r="H180" s="356" t="s">
        <v>537</v>
      </c>
      <c r="I180" s="279"/>
      <c r="J180" s="284">
        <v>1</v>
      </c>
      <c r="K180" s="263"/>
      <c r="L180" s="263" t="s">
        <v>433</v>
      </c>
      <c r="M180" s="293" t="s">
        <v>502</v>
      </c>
      <c r="N180" s="263"/>
      <c r="O180" s="263"/>
      <c r="P180" s="354" t="s">
        <v>414</v>
      </c>
      <c r="Q180" s="354" t="s">
        <v>574</v>
      </c>
      <c r="R180" s="358">
        <v>42913</v>
      </c>
      <c r="S180" s="358">
        <v>42913</v>
      </c>
      <c r="T180" s="354" t="s">
        <v>575</v>
      </c>
      <c r="U180" s="354"/>
      <c r="V180" s="354"/>
      <c r="W180" s="354"/>
      <c r="X180" s="354"/>
    </row>
    <row r="181" spans="2:24" s="259" customFormat="1" ht="74.25" customHeight="1" x14ac:dyDescent="0.15">
      <c r="B181" s="282"/>
      <c r="C181" s="198"/>
      <c r="D181" s="251"/>
      <c r="E181" s="202"/>
      <c r="F181" s="282"/>
      <c r="G181" s="357"/>
      <c r="H181" s="357"/>
      <c r="I181" s="282"/>
      <c r="J181" s="285">
        <v>2</v>
      </c>
      <c r="K181" s="263"/>
      <c r="L181" s="282" t="s">
        <v>325</v>
      </c>
      <c r="M181" s="293" t="s">
        <v>503</v>
      </c>
      <c r="N181" s="263"/>
      <c r="O181" s="282" t="s">
        <v>537</v>
      </c>
      <c r="P181" s="355"/>
      <c r="Q181" s="355"/>
      <c r="R181" s="359"/>
      <c r="S181" s="359"/>
      <c r="T181" s="355"/>
      <c r="U181" s="355"/>
      <c r="V181" s="355"/>
      <c r="W181" s="355"/>
      <c r="X181" s="355"/>
    </row>
    <row r="182" spans="2:24" s="259" customFormat="1" ht="27" x14ac:dyDescent="0.15">
      <c r="B182" s="269" t="str">
        <f>IF(E182&lt;&gt;"",CONCATENATE(ルール・事前条件!X$6,"-",ルール・事前条件!X$5,"-",TEXT(C$1,"00"),"-",TEXT(C182,"00"),"-",TEXT(E182,"00")),"")</f>
        <v>C-FT11-01-01-92-01</v>
      </c>
      <c r="C182" s="60">
        <v>92</v>
      </c>
      <c r="D182" s="250" t="s">
        <v>1136</v>
      </c>
      <c r="E182" s="201">
        <v>1</v>
      </c>
      <c r="F182" s="279" t="s">
        <v>197</v>
      </c>
      <c r="G182" s="356" t="s">
        <v>494</v>
      </c>
      <c r="H182" s="356" t="s">
        <v>556</v>
      </c>
      <c r="I182" s="279"/>
      <c r="J182" s="284">
        <v>1</v>
      </c>
      <c r="K182" s="263"/>
      <c r="L182" s="263" t="s">
        <v>433</v>
      </c>
      <c r="M182" s="293" t="s">
        <v>500</v>
      </c>
      <c r="N182" s="263"/>
      <c r="O182" s="263"/>
      <c r="P182" s="354" t="s">
        <v>414</v>
      </c>
      <c r="Q182" s="354" t="s">
        <v>574</v>
      </c>
      <c r="R182" s="358">
        <v>42913</v>
      </c>
      <c r="S182" s="358">
        <v>42913</v>
      </c>
      <c r="T182" s="354" t="s">
        <v>575</v>
      </c>
      <c r="U182" s="354"/>
      <c r="V182" s="354"/>
      <c r="W182" s="354"/>
      <c r="X182" s="354"/>
    </row>
    <row r="183" spans="2:24" s="259" customFormat="1" ht="94.5" x14ac:dyDescent="0.15">
      <c r="B183" s="282"/>
      <c r="C183" s="198"/>
      <c r="D183" s="251"/>
      <c r="E183" s="202"/>
      <c r="F183" s="282"/>
      <c r="G183" s="357"/>
      <c r="H183" s="357"/>
      <c r="I183" s="282"/>
      <c r="J183" s="285">
        <v>2</v>
      </c>
      <c r="K183" s="263"/>
      <c r="L183" s="282" t="s">
        <v>325</v>
      </c>
      <c r="M183" s="293" t="s">
        <v>497</v>
      </c>
      <c r="N183" s="263"/>
      <c r="O183" s="282" t="s">
        <v>556</v>
      </c>
      <c r="P183" s="355"/>
      <c r="Q183" s="355"/>
      <c r="R183" s="359"/>
      <c r="S183" s="359"/>
      <c r="T183" s="355"/>
      <c r="U183" s="355"/>
      <c r="V183" s="355"/>
      <c r="W183" s="355"/>
      <c r="X183" s="355"/>
    </row>
    <row r="184" spans="2:24" s="259" customFormat="1" ht="27" x14ac:dyDescent="0.15">
      <c r="B184" s="269" t="str">
        <f>IF(E184&lt;&gt;"",CONCATENATE(ルール・事前条件!X$6,"-",ルール・事前条件!X$5,"-",TEXT(C$1,"00"),"-",TEXT(C184,"00"),"-",TEXT(E184,"00")),"")</f>
        <v>C-FT11-01-01-93-01</v>
      </c>
      <c r="C184" s="60">
        <v>93</v>
      </c>
      <c r="D184" s="250" t="s">
        <v>1137</v>
      </c>
      <c r="E184" s="201">
        <v>1</v>
      </c>
      <c r="F184" s="279" t="s">
        <v>197</v>
      </c>
      <c r="G184" s="356" t="s">
        <v>501</v>
      </c>
      <c r="H184" s="356" t="s">
        <v>537</v>
      </c>
      <c r="I184" s="279"/>
      <c r="J184" s="284">
        <v>1</v>
      </c>
      <c r="K184" s="263"/>
      <c r="L184" s="263" t="s">
        <v>433</v>
      </c>
      <c r="M184" s="293" t="s">
        <v>502</v>
      </c>
      <c r="N184" s="263"/>
      <c r="O184" s="263"/>
      <c r="P184" s="354" t="s">
        <v>414</v>
      </c>
      <c r="Q184" s="354" t="s">
        <v>574</v>
      </c>
      <c r="R184" s="358">
        <v>42913</v>
      </c>
      <c r="S184" s="358">
        <v>42913</v>
      </c>
      <c r="T184" s="354" t="s">
        <v>575</v>
      </c>
      <c r="U184" s="354"/>
      <c r="V184" s="354"/>
      <c r="W184" s="354"/>
      <c r="X184" s="354"/>
    </row>
    <row r="185" spans="2:24" s="259" customFormat="1" ht="74.25" customHeight="1" x14ac:dyDescent="0.15">
      <c r="B185" s="282"/>
      <c r="C185" s="198"/>
      <c r="D185" s="251"/>
      <c r="E185" s="202"/>
      <c r="F185" s="282"/>
      <c r="G185" s="357"/>
      <c r="H185" s="357"/>
      <c r="I185" s="282"/>
      <c r="J185" s="285">
        <v>2</v>
      </c>
      <c r="K185" s="263"/>
      <c r="L185" s="282" t="s">
        <v>325</v>
      </c>
      <c r="M185" s="293" t="s">
        <v>503</v>
      </c>
      <c r="N185" s="263"/>
      <c r="O185" s="282" t="s">
        <v>537</v>
      </c>
      <c r="P185" s="355"/>
      <c r="Q185" s="355"/>
      <c r="R185" s="359"/>
      <c r="S185" s="359"/>
      <c r="T185" s="355"/>
      <c r="U185" s="355"/>
      <c r="V185" s="355"/>
      <c r="W185" s="355"/>
      <c r="X185" s="355"/>
    </row>
    <row r="186" spans="2:24" s="259" customFormat="1" ht="67.5" x14ac:dyDescent="0.15">
      <c r="B186" s="269" t="str">
        <f>IF(E186&lt;&gt;"",CONCATENATE(ルール・事前条件!X$6,"-",ルール・事前条件!X$5,"-",TEXT(C$1,"00"),"-",TEXT(C186,"00"),"-",TEXT(E186,"00")),"")</f>
        <v>C-FT11-01-01-94-01</v>
      </c>
      <c r="C186" s="60">
        <v>94</v>
      </c>
      <c r="D186" s="250" t="s">
        <v>1138</v>
      </c>
      <c r="E186" s="201">
        <v>1</v>
      </c>
      <c r="F186" s="279" t="s">
        <v>196</v>
      </c>
      <c r="G186" s="356" t="s">
        <v>983</v>
      </c>
      <c r="H186" s="356" t="s">
        <v>986</v>
      </c>
      <c r="I186" s="279"/>
      <c r="J186" s="284">
        <v>1</v>
      </c>
      <c r="K186" s="263"/>
      <c r="L186" s="263" t="s">
        <v>433</v>
      </c>
      <c r="M186" s="263" t="s">
        <v>511</v>
      </c>
      <c r="N186" s="263"/>
      <c r="O186" s="263"/>
      <c r="P186" s="354" t="s">
        <v>569</v>
      </c>
      <c r="Q186" s="354" t="s">
        <v>459</v>
      </c>
      <c r="R186" s="358">
        <v>42914</v>
      </c>
      <c r="S186" s="358"/>
      <c r="T186" s="354" t="s">
        <v>566</v>
      </c>
      <c r="U186" s="354" t="s">
        <v>982</v>
      </c>
      <c r="V186" s="354" t="s">
        <v>990</v>
      </c>
      <c r="W186" s="354"/>
      <c r="X186" s="354" t="s">
        <v>738</v>
      </c>
    </row>
    <row r="187" spans="2:24" s="259" customFormat="1" ht="81" x14ac:dyDescent="0.15">
      <c r="B187" s="282"/>
      <c r="C187" s="198"/>
      <c r="D187" s="251"/>
      <c r="E187" s="202"/>
      <c r="F187" s="282"/>
      <c r="G187" s="357"/>
      <c r="H187" s="357"/>
      <c r="I187" s="282"/>
      <c r="J187" s="285">
        <v>2</v>
      </c>
      <c r="K187" s="263"/>
      <c r="L187" s="282" t="s">
        <v>325</v>
      </c>
      <c r="M187" s="263" t="s">
        <v>616</v>
      </c>
      <c r="N187" s="263"/>
      <c r="O187" s="282" t="s">
        <v>986</v>
      </c>
      <c r="P187" s="355"/>
      <c r="Q187" s="355"/>
      <c r="R187" s="359"/>
      <c r="S187" s="359"/>
      <c r="T187" s="355"/>
      <c r="U187" s="355"/>
      <c r="V187" s="355"/>
      <c r="W187" s="355"/>
      <c r="X187" s="355"/>
    </row>
    <row r="188" spans="2:24" s="259" customFormat="1" ht="27" x14ac:dyDescent="0.15">
      <c r="B188" s="269" t="str">
        <f>IF(E188&lt;&gt;"",CONCATENATE(ルール・事前条件!X$6,"-",ルール・事前条件!X$5,"-",TEXT(C$1,"00"),"-",TEXT(C188,"00"),"-",TEXT(E188,"00")),"")</f>
        <v>C-FT11-01-01-95-01</v>
      </c>
      <c r="C188" s="60">
        <v>95</v>
      </c>
      <c r="D188" s="250" t="s">
        <v>1139</v>
      </c>
      <c r="E188" s="201">
        <v>1</v>
      </c>
      <c r="F188" s="279" t="s">
        <v>197</v>
      </c>
      <c r="G188" s="356" t="s">
        <v>501</v>
      </c>
      <c r="H188" s="356" t="s">
        <v>557</v>
      </c>
      <c r="I188" s="279"/>
      <c r="J188" s="284">
        <v>1</v>
      </c>
      <c r="K188" s="263"/>
      <c r="L188" s="263" t="s">
        <v>433</v>
      </c>
      <c r="M188" s="293" t="s">
        <v>502</v>
      </c>
      <c r="N188" s="263"/>
      <c r="O188" s="263"/>
      <c r="P188" s="354" t="s">
        <v>414</v>
      </c>
      <c r="Q188" s="354" t="s">
        <v>584</v>
      </c>
      <c r="R188" s="358">
        <v>42914</v>
      </c>
      <c r="S188" s="358">
        <v>42914</v>
      </c>
      <c r="T188" s="354" t="s">
        <v>566</v>
      </c>
      <c r="U188" s="354"/>
      <c r="V188" s="354"/>
      <c r="W188" s="354"/>
      <c r="X188" s="354"/>
    </row>
    <row r="189" spans="2:24" s="259" customFormat="1" ht="74.25" customHeight="1" x14ac:dyDescent="0.15">
      <c r="B189" s="282"/>
      <c r="C189" s="198"/>
      <c r="D189" s="251"/>
      <c r="E189" s="202"/>
      <c r="F189" s="282"/>
      <c r="G189" s="357"/>
      <c r="H189" s="357"/>
      <c r="I189" s="282"/>
      <c r="J189" s="285">
        <v>2</v>
      </c>
      <c r="K189" s="263"/>
      <c r="L189" s="282" t="s">
        <v>325</v>
      </c>
      <c r="M189" s="293" t="s">
        <v>503</v>
      </c>
      <c r="N189" s="263"/>
      <c r="O189" s="282" t="s">
        <v>557</v>
      </c>
      <c r="P189" s="355"/>
      <c r="Q189" s="355"/>
      <c r="R189" s="359"/>
      <c r="S189" s="359"/>
      <c r="T189" s="355"/>
      <c r="U189" s="355"/>
      <c r="V189" s="355"/>
      <c r="W189" s="355"/>
      <c r="X189" s="355"/>
    </row>
    <row r="190" spans="2:24" s="259" customFormat="1" ht="40.5" x14ac:dyDescent="0.15">
      <c r="B190" s="269" t="str">
        <f>IF(E190&lt;&gt;"",CONCATENATE(ルール・事前条件!X$6,"-",ルール・事前条件!X$5,"-",TEXT(C$1,"00"),"-",TEXT(C190,"00"),"-",TEXT(E190,"00")),"")</f>
        <v>C-FT11-01-01-96-01</v>
      </c>
      <c r="C190" s="60">
        <v>96</v>
      </c>
      <c r="D190" s="247" t="s">
        <v>1140</v>
      </c>
      <c r="E190" s="264">
        <v>1</v>
      </c>
      <c r="F190" s="279" t="s">
        <v>195</v>
      </c>
      <c r="G190" s="356" t="s">
        <v>512</v>
      </c>
      <c r="H190" s="356" t="s">
        <v>1300</v>
      </c>
      <c r="I190" s="279"/>
      <c r="J190" s="281">
        <v>1</v>
      </c>
      <c r="K190" s="263"/>
      <c r="L190" s="263" t="s">
        <v>431</v>
      </c>
      <c r="M190" s="263" t="s">
        <v>513</v>
      </c>
      <c r="N190" s="263"/>
      <c r="O190" s="263"/>
      <c r="P190" s="354" t="s">
        <v>414</v>
      </c>
      <c r="Q190" s="354" t="s">
        <v>584</v>
      </c>
      <c r="R190" s="358">
        <v>42914</v>
      </c>
      <c r="S190" s="358">
        <v>42914</v>
      </c>
      <c r="T190" s="354" t="s">
        <v>566</v>
      </c>
      <c r="U190" s="354"/>
      <c r="V190" s="354"/>
      <c r="W190" s="354"/>
      <c r="X190" s="354"/>
    </row>
    <row r="191" spans="2:24" s="259" customFormat="1" ht="94.5" x14ac:dyDescent="0.15">
      <c r="B191" s="272" t="str">
        <f>IF(E191&lt;&gt;"",CONCATENATE(ルール・事前条件!X$6,"-",ルール・事前条件!X$5,"-",TEXT(C$1,"00"),"-",TEXT(C191,"00"),"-",TEXT(E191,"00")),"")</f>
        <v/>
      </c>
      <c r="C191" s="46"/>
      <c r="D191" s="249"/>
      <c r="E191" s="265"/>
      <c r="F191" s="282"/>
      <c r="G191" s="357"/>
      <c r="H191" s="357"/>
      <c r="I191" s="282"/>
      <c r="J191" s="281">
        <v>2</v>
      </c>
      <c r="K191" s="263"/>
      <c r="L191" s="263" t="s">
        <v>373</v>
      </c>
      <c r="M191" s="263" t="s">
        <v>470</v>
      </c>
      <c r="N191" s="263"/>
      <c r="O191" s="263" t="s">
        <v>563</v>
      </c>
      <c r="P191" s="355"/>
      <c r="Q191" s="355"/>
      <c r="R191" s="359"/>
      <c r="S191" s="359"/>
      <c r="T191" s="355"/>
      <c r="U191" s="355"/>
      <c r="V191" s="355"/>
      <c r="W191" s="355"/>
      <c r="X191" s="355"/>
    </row>
    <row r="192" spans="2:24" s="259" customFormat="1" ht="72.75" customHeight="1" x14ac:dyDescent="0.15">
      <c r="B192" s="269" t="str">
        <f>IF(E192&lt;&gt;"",CONCATENATE(ルール・事前条件!X$6,"-",ルール・事前条件!X$5,"-",TEXT(C$1,"00"),"-",TEXT(C192,"00"),"-",TEXT(E192,"00")),"")</f>
        <v>C-FT11-01-01-97-01</v>
      </c>
      <c r="C192" s="60">
        <v>97</v>
      </c>
      <c r="D192" s="247" t="s">
        <v>1141</v>
      </c>
      <c r="E192" s="264">
        <v>1</v>
      </c>
      <c r="F192" s="279" t="s">
        <v>195</v>
      </c>
      <c r="G192" s="356" t="s">
        <v>754</v>
      </c>
      <c r="H192" s="356" t="s">
        <v>630</v>
      </c>
      <c r="I192" s="279"/>
      <c r="J192" s="281">
        <v>1</v>
      </c>
      <c r="K192" s="263"/>
      <c r="L192" s="263" t="s">
        <v>432</v>
      </c>
      <c r="M192" s="279" t="s">
        <v>755</v>
      </c>
      <c r="N192" s="263"/>
      <c r="O192" s="263"/>
      <c r="P192" s="354" t="s">
        <v>414</v>
      </c>
      <c r="Q192" s="354" t="s">
        <v>584</v>
      </c>
      <c r="R192" s="358">
        <v>42914</v>
      </c>
      <c r="S192" s="358">
        <v>42921</v>
      </c>
      <c r="T192" s="354" t="s">
        <v>586</v>
      </c>
      <c r="U192" s="354" t="s">
        <v>711</v>
      </c>
      <c r="V192" s="354" t="s">
        <v>710</v>
      </c>
      <c r="W192" s="354" t="s">
        <v>756</v>
      </c>
      <c r="X192" s="354"/>
    </row>
    <row r="193" spans="2:24" s="259" customFormat="1" ht="76.5" customHeight="1" x14ac:dyDescent="0.15">
      <c r="B193" s="272" t="str">
        <f>IF(E193&lt;&gt;"",CONCATENATE(ルール・事前条件!X$6,"-",ルール・事前条件!X$5,"-",TEXT(C$1,"00"),"-",TEXT(C193,"00"),"-",TEXT(E193,"00")),"")</f>
        <v/>
      </c>
      <c r="C193" s="46">
        <v>7</v>
      </c>
      <c r="D193" s="249"/>
      <c r="E193" s="265"/>
      <c r="F193" s="282"/>
      <c r="G193" s="357"/>
      <c r="H193" s="357"/>
      <c r="I193" s="282"/>
      <c r="J193" s="281">
        <v>2</v>
      </c>
      <c r="K193" s="263"/>
      <c r="L193" s="263" t="s">
        <v>325</v>
      </c>
      <c r="M193" s="263" t="s">
        <v>616</v>
      </c>
      <c r="N193" s="263"/>
      <c r="O193" s="263" t="s">
        <v>839</v>
      </c>
      <c r="P193" s="355"/>
      <c r="Q193" s="355"/>
      <c r="R193" s="359"/>
      <c r="S193" s="359"/>
      <c r="T193" s="355"/>
      <c r="U193" s="355"/>
      <c r="V193" s="355"/>
      <c r="W193" s="355"/>
      <c r="X193" s="355"/>
    </row>
    <row r="194" spans="2:24" s="259" customFormat="1" ht="67.5" x14ac:dyDescent="0.15">
      <c r="B194" s="281" t="str">
        <f>IF(E194&lt;&gt;"",CONCATENATE(ルール・事前条件!X$6,"-",ルール・事前条件!X$5,"-",TEXT(C$1,"00"),"-",TEXT(C194,"00"),"-",TEXT(E194,"00")),"")</f>
        <v>C-FT11-01-01-98-01</v>
      </c>
      <c r="C194" s="190">
        <v>98</v>
      </c>
      <c r="D194" s="249" t="s">
        <v>1142</v>
      </c>
      <c r="E194" s="189">
        <v>1</v>
      </c>
      <c r="F194" s="263" t="s">
        <v>385</v>
      </c>
      <c r="G194" s="263" t="s">
        <v>426</v>
      </c>
      <c r="H194" s="263" t="s">
        <v>585</v>
      </c>
      <c r="I194" s="263"/>
      <c r="J194" s="281">
        <v>1</v>
      </c>
      <c r="K194" s="263"/>
      <c r="L194" s="263" t="s">
        <v>317</v>
      </c>
      <c r="M194" s="263" t="s">
        <v>427</v>
      </c>
      <c r="N194" s="263"/>
      <c r="O194" s="263" t="s">
        <v>516</v>
      </c>
      <c r="P194" s="281" t="s">
        <v>414</v>
      </c>
      <c r="Q194" s="281" t="s">
        <v>584</v>
      </c>
      <c r="R194" s="283">
        <v>42914</v>
      </c>
      <c r="S194" s="283">
        <v>42914</v>
      </c>
      <c r="T194" s="281" t="s">
        <v>587</v>
      </c>
      <c r="U194" s="281"/>
      <c r="V194" s="281"/>
      <c r="W194" s="281"/>
      <c r="X194" s="281"/>
    </row>
    <row r="195" spans="2:24" s="259" customFormat="1" ht="163.5" customHeight="1" x14ac:dyDescent="0.15">
      <c r="B195" s="281" t="str">
        <f>IF(E195&lt;&gt;"",CONCATENATE(ルール・事前条件!X$6,"-",ルール・事前条件!X$5,"-",TEXT(C$1,"00"),"-",TEXT(C195,"00"),"-",TEXT(E195,"00")),"")</f>
        <v>C-FT11-01-01-99-01</v>
      </c>
      <c r="C195" s="190">
        <v>99</v>
      </c>
      <c r="D195" s="292" t="s">
        <v>1143</v>
      </c>
      <c r="E195" s="190">
        <v>1</v>
      </c>
      <c r="F195" s="279" t="s">
        <v>385</v>
      </c>
      <c r="G195" s="263" t="s">
        <v>479</v>
      </c>
      <c r="H195" s="263" t="s">
        <v>588</v>
      </c>
      <c r="I195" s="263"/>
      <c r="J195" s="281">
        <v>1</v>
      </c>
      <c r="K195" s="263"/>
      <c r="L195" s="263" t="s">
        <v>317</v>
      </c>
      <c r="M195" s="263" t="s">
        <v>479</v>
      </c>
      <c r="N195" s="263"/>
      <c r="O195" s="263" t="s">
        <v>588</v>
      </c>
      <c r="P195" s="281" t="s">
        <v>414</v>
      </c>
      <c r="Q195" s="281" t="s">
        <v>584</v>
      </c>
      <c r="R195" s="283">
        <v>42914</v>
      </c>
      <c r="S195" s="283">
        <v>42914</v>
      </c>
      <c r="T195" s="281" t="s">
        <v>587</v>
      </c>
      <c r="U195" s="281"/>
      <c r="V195" s="281"/>
      <c r="W195" s="281"/>
      <c r="X195" s="281"/>
    </row>
    <row r="196" spans="2:24" s="259" customFormat="1" ht="40.5" x14ac:dyDescent="0.15">
      <c r="B196" s="269" t="str">
        <f>IF(E196&lt;&gt;"",CONCATENATE(ルール・事前条件!X$6,"-",ルール・事前条件!X$5,"-",TEXT(C$1,"00"),"-",TEXT(C196,"00"),"-",TEXT(E196,"00")),"")</f>
        <v>C-FT11-01-01-100-01</v>
      </c>
      <c r="C196" s="60">
        <v>100</v>
      </c>
      <c r="D196" s="247" t="s">
        <v>1144</v>
      </c>
      <c r="E196" s="201">
        <v>1</v>
      </c>
      <c r="F196" s="279" t="s">
        <v>385</v>
      </c>
      <c r="G196" s="356" t="s">
        <v>512</v>
      </c>
      <c r="H196" s="356" t="s">
        <v>558</v>
      </c>
      <c r="I196" s="279"/>
      <c r="J196" s="281">
        <v>1</v>
      </c>
      <c r="K196" s="263"/>
      <c r="L196" s="263" t="s">
        <v>431</v>
      </c>
      <c r="M196" s="263" t="s">
        <v>513</v>
      </c>
      <c r="N196" s="263"/>
      <c r="O196" s="263"/>
      <c r="P196" s="354" t="s">
        <v>414</v>
      </c>
      <c r="Q196" s="354" t="s">
        <v>584</v>
      </c>
      <c r="R196" s="358">
        <v>42914</v>
      </c>
      <c r="S196" s="358">
        <v>42914</v>
      </c>
      <c r="T196" s="354" t="s">
        <v>587</v>
      </c>
      <c r="U196" s="354"/>
      <c r="V196" s="354"/>
      <c r="W196" s="354"/>
      <c r="X196" s="354"/>
    </row>
    <row r="197" spans="2:24" s="259" customFormat="1" ht="40.5" x14ac:dyDescent="0.15">
      <c r="B197" s="272" t="str">
        <f>IF(E197&lt;&gt;"",CONCATENATE(ルール・事前条件!X$6,"-",ルール・事前条件!X$5,"-",TEXT(C$1,"00"),"-",TEXT(C197,"00"),"-",TEXT(E197,"00")),"")</f>
        <v/>
      </c>
      <c r="C197" s="258"/>
      <c r="D197" s="248"/>
      <c r="E197" s="202"/>
      <c r="F197" s="282"/>
      <c r="G197" s="357"/>
      <c r="H197" s="357"/>
      <c r="I197" s="282"/>
      <c r="J197" s="281">
        <v>2</v>
      </c>
      <c r="K197" s="263"/>
      <c r="L197" s="263" t="s">
        <v>373</v>
      </c>
      <c r="M197" s="263" t="s">
        <v>470</v>
      </c>
      <c r="N197" s="263"/>
      <c r="O197" s="263" t="s">
        <v>559</v>
      </c>
      <c r="P197" s="355"/>
      <c r="Q197" s="355"/>
      <c r="R197" s="359"/>
      <c r="S197" s="359"/>
      <c r="T197" s="355"/>
      <c r="U197" s="355"/>
      <c r="V197" s="355"/>
      <c r="W197" s="355"/>
      <c r="X197" s="355"/>
    </row>
    <row r="198" spans="2:24" s="259" customFormat="1" ht="162" x14ac:dyDescent="0.15">
      <c r="B198" s="269" t="str">
        <f>IF(E198&lt;&gt;"",CONCATENATE(ルール・事前条件!X$6,"-",ルール・事前条件!X$5,"-",TEXT(C$1,"00"),"-",TEXT(C198,"00"),"-",TEXT(E198,"00")),"")</f>
        <v>C-FT11-01-01-100-02</v>
      </c>
      <c r="C198" s="258">
        <v>100</v>
      </c>
      <c r="D198" s="260"/>
      <c r="E198" s="201">
        <v>2</v>
      </c>
      <c r="F198" s="279" t="s">
        <v>385</v>
      </c>
      <c r="G198" s="294" t="s">
        <v>1301</v>
      </c>
      <c r="H198" s="279" t="s">
        <v>558</v>
      </c>
      <c r="I198" s="279"/>
      <c r="J198" s="281">
        <v>1</v>
      </c>
      <c r="K198" s="263"/>
      <c r="L198" s="263" t="s">
        <v>431</v>
      </c>
      <c r="M198" s="294" t="s">
        <v>1301</v>
      </c>
      <c r="N198" s="263"/>
      <c r="O198" s="279" t="s">
        <v>558</v>
      </c>
      <c r="P198" s="269" t="s">
        <v>414</v>
      </c>
      <c r="Q198" s="269" t="s">
        <v>1302</v>
      </c>
      <c r="R198" s="283">
        <v>43091</v>
      </c>
      <c r="S198" s="283">
        <v>43136</v>
      </c>
      <c r="T198" s="281" t="s">
        <v>1241</v>
      </c>
      <c r="U198" s="269"/>
      <c r="V198" s="269"/>
      <c r="W198" s="269" t="s">
        <v>1304</v>
      </c>
      <c r="X198" s="269"/>
    </row>
    <row r="199" spans="2:24" s="259" customFormat="1" ht="40.5" x14ac:dyDescent="0.15">
      <c r="B199" s="269" t="str">
        <f>IF(E199&lt;&gt;"",CONCATENATE(ルール・事前条件!X$6,"-",ルール・事前条件!X$5,"-",TEXT(C$1,"00"),"-",TEXT(C199,"00"),"-",TEXT(E199,"00")),"")</f>
        <v>C-FT11-01-01-101-01</v>
      </c>
      <c r="C199" s="60">
        <v>101</v>
      </c>
      <c r="D199" s="250" t="s">
        <v>1145</v>
      </c>
      <c r="E199" s="201">
        <v>1</v>
      </c>
      <c r="F199" s="279" t="s">
        <v>385</v>
      </c>
      <c r="G199" s="356" t="s">
        <v>487</v>
      </c>
      <c r="H199" s="356" t="s">
        <v>518</v>
      </c>
      <c r="I199" s="279"/>
      <c r="J199" s="284">
        <v>1</v>
      </c>
      <c r="K199" s="263"/>
      <c r="L199" s="263" t="s">
        <v>433</v>
      </c>
      <c r="M199" s="293" t="s">
        <v>488</v>
      </c>
      <c r="N199" s="263"/>
      <c r="O199" s="263"/>
      <c r="P199" s="354" t="s">
        <v>414</v>
      </c>
      <c r="Q199" s="354" t="s">
        <v>584</v>
      </c>
      <c r="R199" s="358">
        <v>42914</v>
      </c>
      <c r="S199" s="358">
        <v>42914</v>
      </c>
      <c r="T199" s="354" t="s">
        <v>587</v>
      </c>
      <c r="U199" s="354"/>
      <c r="V199" s="354"/>
      <c r="W199" s="354"/>
      <c r="X199" s="354"/>
    </row>
    <row r="200" spans="2:24" s="259" customFormat="1" ht="74.25" customHeight="1" x14ac:dyDescent="0.15">
      <c r="B200" s="282"/>
      <c r="C200" s="198"/>
      <c r="D200" s="251"/>
      <c r="E200" s="202"/>
      <c r="F200" s="282"/>
      <c r="G200" s="357"/>
      <c r="H200" s="357"/>
      <c r="I200" s="282"/>
      <c r="J200" s="285">
        <v>2</v>
      </c>
      <c r="K200" s="263"/>
      <c r="L200" s="282" t="s">
        <v>325</v>
      </c>
      <c r="M200" s="293" t="s">
        <v>490</v>
      </c>
      <c r="N200" s="263"/>
      <c r="O200" s="282" t="s">
        <v>517</v>
      </c>
      <c r="P200" s="355"/>
      <c r="Q200" s="355"/>
      <c r="R200" s="359"/>
      <c r="S200" s="359"/>
      <c r="T200" s="355"/>
      <c r="U200" s="355"/>
      <c r="V200" s="355"/>
      <c r="W200" s="355"/>
      <c r="X200" s="355"/>
    </row>
    <row r="201" spans="2:24" s="259" customFormat="1" ht="40.5" x14ac:dyDescent="0.15">
      <c r="B201" s="269" t="str">
        <f>IF(E201&lt;&gt;"",CONCATENATE(ルール・事前条件!X$6,"-",ルール・事前条件!X$5,"-",TEXT(C$1,"00"),"-",TEXT(C201,"00"),"-",TEXT(E201,"00")),"")</f>
        <v>C-FT11-01-01-102-01</v>
      </c>
      <c r="C201" s="60">
        <v>102</v>
      </c>
      <c r="D201" s="250" t="s">
        <v>1146</v>
      </c>
      <c r="E201" s="201">
        <v>1</v>
      </c>
      <c r="F201" s="279" t="s">
        <v>385</v>
      </c>
      <c r="G201" s="356" t="s">
        <v>491</v>
      </c>
      <c r="H201" s="356" t="s">
        <v>519</v>
      </c>
      <c r="I201" s="279"/>
      <c r="J201" s="284">
        <v>1</v>
      </c>
      <c r="K201" s="263"/>
      <c r="L201" s="263" t="s">
        <v>433</v>
      </c>
      <c r="M201" s="293" t="s">
        <v>492</v>
      </c>
      <c r="N201" s="263"/>
      <c r="O201" s="263"/>
      <c r="P201" s="354" t="s">
        <v>414</v>
      </c>
      <c r="Q201" s="354" t="s">
        <v>584</v>
      </c>
      <c r="R201" s="358">
        <v>42914</v>
      </c>
      <c r="S201" s="358">
        <v>42914</v>
      </c>
      <c r="T201" s="354" t="s">
        <v>587</v>
      </c>
      <c r="U201" s="354"/>
      <c r="V201" s="354"/>
      <c r="W201" s="354"/>
      <c r="X201" s="354"/>
    </row>
    <row r="202" spans="2:24" s="259" customFormat="1" ht="74.25" customHeight="1" x14ac:dyDescent="0.15">
      <c r="B202" s="282"/>
      <c r="C202" s="225"/>
      <c r="D202" s="295"/>
      <c r="E202" s="202"/>
      <c r="F202" s="282"/>
      <c r="G202" s="357"/>
      <c r="H202" s="357"/>
      <c r="I202" s="282"/>
      <c r="J202" s="285">
        <v>2</v>
      </c>
      <c r="K202" s="263"/>
      <c r="L202" s="282" t="s">
        <v>325</v>
      </c>
      <c r="M202" s="293" t="s">
        <v>490</v>
      </c>
      <c r="N202" s="263"/>
      <c r="O202" s="282" t="s">
        <v>520</v>
      </c>
      <c r="P202" s="355"/>
      <c r="Q202" s="355"/>
      <c r="R202" s="359"/>
      <c r="S202" s="359"/>
      <c r="T202" s="355"/>
      <c r="U202" s="355"/>
      <c r="V202" s="355"/>
      <c r="W202" s="355"/>
      <c r="X202" s="355"/>
    </row>
    <row r="203" spans="2:24" s="259" customFormat="1" ht="67.5" x14ac:dyDescent="0.15">
      <c r="B203" s="254" t="str">
        <f>IF(E203&lt;&gt;"",CONCATENATE(ルール・事前条件!X$6,"-",ルール・事前条件!X$5,"-",TEXT(C$1,"00"),"-",TEXT(C203,"00"),"-",TEXT(E203,"00")),"")</f>
        <v>C-FT11-01-01-103-01</v>
      </c>
      <c r="C203" s="220">
        <v>103</v>
      </c>
      <c r="D203" s="247" t="s">
        <v>1147</v>
      </c>
      <c r="E203" s="257">
        <v>1</v>
      </c>
      <c r="F203" s="263" t="s">
        <v>385</v>
      </c>
      <c r="G203" s="263" t="s">
        <v>1307</v>
      </c>
      <c r="H203" s="263" t="s">
        <v>475</v>
      </c>
      <c r="I203" s="263" t="s">
        <v>418</v>
      </c>
      <c r="J203" s="281">
        <v>1</v>
      </c>
      <c r="K203" s="263"/>
      <c r="L203" s="263" t="s">
        <v>1334</v>
      </c>
      <c r="M203" s="263" t="s">
        <v>1333</v>
      </c>
      <c r="N203" s="263"/>
      <c r="O203" s="263" t="s">
        <v>589</v>
      </c>
      <c r="P203" s="269" t="s">
        <v>414</v>
      </c>
      <c r="Q203" s="269" t="s">
        <v>1329</v>
      </c>
      <c r="R203" s="271">
        <v>43173</v>
      </c>
      <c r="S203" s="271">
        <v>43173</v>
      </c>
      <c r="T203" s="269" t="s">
        <v>1332</v>
      </c>
      <c r="U203" s="269"/>
      <c r="V203" s="269"/>
      <c r="W203" s="269" t="s">
        <v>1323</v>
      </c>
      <c r="X203" s="269"/>
    </row>
    <row r="204" spans="2:24" s="259" customFormat="1" ht="67.5" customHeight="1" x14ac:dyDescent="0.15">
      <c r="B204" s="214" t="str">
        <f>IF(E204&lt;&gt;"",CONCATENATE(ルール・事前条件!X$6,"-",ルール・事前条件!X$5,"-",TEXT(C$1,"00"),"-",TEXT(C204,"00"),"-",TEXT(E204,"00")),"")</f>
        <v>C-FT11-01-01-103-02</v>
      </c>
      <c r="C204" s="258">
        <v>103</v>
      </c>
      <c r="D204" s="260"/>
      <c r="E204" s="218">
        <v>2</v>
      </c>
      <c r="F204" s="280" t="s">
        <v>851</v>
      </c>
      <c r="G204" s="356" t="s">
        <v>841</v>
      </c>
      <c r="H204" s="356" t="s">
        <v>853</v>
      </c>
      <c r="I204" s="280" t="s">
        <v>418</v>
      </c>
      <c r="J204" s="272">
        <v>1</v>
      </c>
      <c r="K204" s="282"/>
      <c r="L204" s="282" t="s">
        <v>370</v>
      </c>
      <c r="M204" s="282" t="s">
        <v>843</v>
      </c>
      <c r="N204" s="282"/>
      <c r="O204" s="282"/>
      <c r="P204" s="354" t="s">
        <v>414</v>
      </c>
      <c r="Q204" s="354" t="s">
        <v>893</v>
      </c>
      <c r="R204" s="358">
        <v>42937</v>
      </c>
      <c r="S204" s="358">
        <v>42937</v>
      </c>
      <c r="T204" s="354" t="s">
        <v>894</v>
      </c>
      <c r="U204" s="354"/>
      <c r="V204" s="354"/>
      <c r="W204" s="354" t="s">
        <v>852</v>
      </c>
      <c r="X204" s="354"/>
    </row>
    <row r="205" spans="2:24" s="259" customFormat="1" ht="66.75" customHeight="1" x14ac:dyDescent="0.15">
      <c r="B205" s="214" t="str">
        <f>IF(E205&lt;&gt;"",CONCATENATE(ルール・事前条件!X$6,"-",ルール・事前条件!X$5,"-",TEXT(C$1,"00"),"-",TEXT(C205,"00"),"-",TEXT(E205,"00")),"")</f>
        <v/>
      </c>
      <c r="C205" s="221"/>
      <c r="D205" s="248"/>
      <c r="E205" s="218"/>
      <c r="F205" s="280"/>
      <c r="G205" s="357"/>
      <c r="H205" s="357"/>
      <c r="I205" s="280"/>
      <c r="J205" s="281">
        <v>2</v>
      </c>
      <c r="K205" s="263"/>
      <c r="L205" s="263" t="s">
        <v>825</v>
      </c>
      <c r="M205" s="263" t="s">
        <v>844</v>
      </c>
      <c r="N205" s="263"/>
      <c r="O205" s="263" t="s">
        <v>854</v>
      </c>
      <c r="P205" s="355"/>
      <c r="Q205" s="355"/>
      <c r="R205" s="359"/>
      <c r="S205" s="359"/>
      <c r="T205" s="355"/>
      <c r="U205" s="355"/>
      <c r="V205" s="355"/>
      <c r="W205" s="355"/>
      <c r="X205" s="355"/>
    </row>
    <row r="206" spans="2:24" s="259" customFormat="1" ht="40.5" x14ac:dyDescent="0.15">
      <c r="B206" s="270" t="str">
        <f>IF(E206&lt;&gt;"",CONCATENATE(ルール・事前条件!X$6,"-",ルール・事前条件!X$5,"-",TEXT(C$1,"00"),"-",TEXT(C206,"00"),"-",TEXT(E206,"00")),"")</f>
        <v>C-FT11-01-01-104-01</v>
      </c>
      <c r="C206" s="61">
        <v>104</v>
      </c>
      <c r="D206" s="260" t="s">
        <v>1148</v>
      </c>
      <c r="E206" s="192">
        <v>1</v>
      </c>
      <c r="F206" s="279" t="s">
        <v>385</v>
      </c>
      <c r="G206" s="356" t="s">
        <v>1338</v>
      </c>
      <c r="H206" s="356" t="s">
        <v>521</v>
      </c>
      <c r="I206" s="279"/>
      <c r="J206" s="281">
        <v>1</v>
      </c>
      <c r="K206" s="263"/>
      <c r="L206" s="263" t="s">
        <v>431</v>
      </c>
      <c r="M206" s="263" t="s">
        <v>1339</v>
      </c>
      <c r="N206" s="263"/>
      <c r="O206" s="263"/>
      <c r="P206" s="354" t="s">
        <v>414</v>
      </c>
      <c r="Q206" s="354" t="s">
        <v>1329</v>
      </c>
      <c r="R206" s="358">
        <v>43173</v>
      </c>
      <c r="S206" s="358">
        <v>43173</v>
      </c>
      <c r="T206" s="354" t="s">
        <v>1331</v>
      </c>
      <c r="U206" s="354"/>
      <c r="V206" s="354"/>
      <c r="W206" s="354" t="s">
        <v>1324</v>
      </c>
      <c r="X206" s="354"/>
    </row>
    <row r="207" spans="2:24" s="259" customFormat="1" ht="40.5" x14ac:dyDescent="0.15">
      <c r="B207" s="272" t="str">
        <f>IF(E207&lt;&gt;"",CONCATENATE(ルール・事前条件!X$6,"-",ルール・事前条件!X$5,"-",TEXT(C$1,"00"),"-",TEXT(C207,"00"),"-",TEXT(E207,"00")),"")</f>
        <v/>
      </c>
      <c r="C207" s="258"/>
      <c r="D207" s="248"/>
      <c r="E207" s="265"/>
      <c r="F207" s="282"/>
      <c r="G207" s="357"/>
      <c r="H207" s="357"/>
      <c r="I207" s="282"/>
      <c r="J207" s="281">
        <v>2</v>
      </c>
      <c r="K207" s="263"/>
      <c r="L207" s="263" t="s">
        <v>373</v>
      </c>
      <c r="M207" s="263" t="s">
        <v>1308</v>
      </c>
      <c r="N207" s="263"/>
      <c r="O207" s="263" t="s">
        <v>522</v>
      </c>
      <c r="P207" s="355"/>
      <c r="Q207" s="355"/>
      <c r="R207" s="359"/>
      <c r="S207" s="359"/>
      <c r="T207" s="355"/>
      <c r="U207" s="355"/>
      <c r="V207" s="355"/>
      <c r="W207" s="355"/>
      <c r="X207" s="355"/>
    </row>
    <row r="208" spans="2:24" s="259" customFormat="1" ht="40.5" x14ac:dyDescent="0.15">
      <c r="B208" s="269" t="str">
        <f>IF(E208&lt;&gt;"",CONCATENATE(ルール・事前条件!X$6,"-",ルール・事前条件!X$5,"-",TEXT(C$1,"00"),"-",TEXT(C208,"00"),"-",TEXT(E208,"00")),"")</f>
        <v>C-FT11-01-01-104-02</v>
      </c>
      <c r="C208" s="258">
        <v>104</v>
      </c>
      <c r="D208" s="260"/>
      <c r="E208" s="264">
        <v>2</v>
      </c>
      <c r="F208" s="279" t="s">
        <v>385</v>
      </c>
      <c r="G208" s="356" t="s">
        <v>1312</v>
      </c>
      <c r="H208" s="356" t="s">
        <v>521</v>
      </c>
      <c r="I208" s="279"/>
      <c r="J208" s="281">
        <v>1</v>
      </c>
      <c r="K208" s="263"/>
      <c r="L208" s="263" t="s">
        <v>431</v>
      </c>
      <c r="M208" s="263" t="s">
        <v>1339</v>
      </c>
      <c r="N208" s="263"/>
      <c r="O208" s="263"/>
      <c r="P208" s="354" t="s">
        <v>414</v>
      </c>
      <c r="Q208" s="354" t="s">
        <v>1329</v>
      </c>
      <c r="R208" s="358">
        <v>43173</v>
      </c>
      <c r="S208" s="358">
        <v>43173</v>
      </c>
      <c r="T208" s="354" t="s">
        <v>1332</v>
      </c>
      <c r="U208" s="354"/>
      <c r="V208" s="354"/>
      <c r="W208" s="354" t="s">
        <v>1324</v>
      </c>
      <c r="X208" s="354"/>
    </row>
    <row r="209" spans="2:24" s="259" customFormat="1" ht="40.5" x14ac:dyDescent="0.15">
      <c r="B209" s="272" t="str">
        <f>IF(E209&lt;&gt;"",CONCATENATE(ルール・事前条件!X$6,"-",ルール・事前条件!X$5,"-",TEXT(C$1,"00"),"-",TEXT(C209,"00"),"-",TEXT(E209,"00")),"")</f>
        <v/>
      </c>
      <c r="C209" s="258"/>
      <c r="D209" s="248"/>
      <c r="E209" s="265"/>
      <c r="F209" s="282"/>
      <c r="G209" s="357"/>
      <c r="H209" s="357"/>
      <c r="I209" s="282"/>
      <c r="J209" s="281">
        <v>2</v>
      </c>
      <c r="K209" s="263"/>
      <c r="L209" s="263" t="s">
        <v>373</v>
      </c>
      <c r="M209" s="263" t="s">
        <v>1313</v>
      </c>
      <c r="N209" s="263"/>
      <c r="O209" s="263" t="s">
        <v>522</v>
      </c>
      <c r="P209" s="355"/>
      <c r="Q209" s="355"/>
      <c r="R209" s="359"/>
      <c r="S209" s="359"/>
      <c r="T209" s="355"/>
      <c r="U209" s="355"/>
      <c r="V209" s="355"/>
      <c r="W209" s="355"/>
      <c r="X209" s="355"/>
    </row>
    <row r="210" spans="2:24" s="259" customFormat="1" ht="40.5" customHeight="1" x14ac:dyDescent="0.15">
      <c r="B210" s="213" t="str">
        <f>IF(E210&lt;&gt;"",CONCATENATE(ルール・事前条件!X$6,"-",ルール・事前条件!X$5,"-",TEXT(C$1,"00"),"-",TEXT(C210,"00"),"-",TEXT(E210,"00")),"")</f>
        <v>C-FT11-01-01-105-01</v>
      </c>
      <c r="C210" s="220">
        <v>105</v>
      </c>
      <c r="D210" s="247" t="s">
        <v>1149</v>
      </c>
      <c r="E210" s="223">
        <v>1</v>
      </c>
      <c r="F210" s="279" t="s">
        <v>525</v>
      </c>
      <c r="G210" s="356" t="s">
        <v>901</v>
      </c>
      <c r="H210" s="356" t="s">
        <v>909</v>
      </c>
      <c r="I210" s="279"/>
      <c r="J210" s="281">
        <v>1</v>
      </c>
      <c r="K210" s="263"/>
      <c r="L210" s="263" t="s">
        <v>370</v>
      </c>
      <c r="M210" s="263" t="s">
        <v>900</v>
      </c>
      <c r="N210" s="263"/>
      <c r="O210" s="263"/>
      <c r="P210" s="354" t="s">
        <v>414</v>
      </c>
      <c r="Q210" s="354" t="s">
        <v>920</v>
      </c>
      <c r="R210" s="358">
        <v>42940</v>
      </c>
      <c r="S210" s="358">
        <v>42940</v>
      </c>
      <c r="T210" s="354" t="s">
        <v>921</v>
      </c>
      <c r="U210" s="354"/>
      <c r="V210" s="354"/>
      <c r="W210" s="354" t="s">
        <v>914</v>
      </c>
      <c r="X210" s="354"/>
    </row>
    <row r="211" spans="2:24" s="259" customFormat="1" ht="54" x14ac:dyDescent="0.15">
      <c r="B211" s="219" t="str">
        <f>IF(E211&lt;&gt;"",CONCATENATE(ルール・事前条件!X$6,"-",ルール・事前条件!X$5,"-",TEXT(C$1,"00"),"-",TEXT(C211,"00"),"-",TEXT(E211,"00")),"")</f>
        <v/>
      </c>
      <c r="C211" s="221"/>
      <c r="D211" s="248"/>
      <c r="E211" s="224"/>
      <c r="F211" s="282"/>
      <c r="G211" s="357"/>
      <c r="H211" s="357"/>
      <c r="I211" s="282"/>
      <c r="J211" s="281">
        <v>2</v>
      </c>
      <c r="K211" s="263"/>
      <c r="L211" s="263" t="s">
        <v>825</v>
      </c>
      <c r="M211" s="263" t="s">
        <v>908</v>
      </c>
      <c r="N211" s="263"/>
      <c r="O211" s="263" t="s">
        <v>910</v>
      </c>
      <c r="P211" s="355"/>
      <c r="Q211" s="355"/>
      <c r="R211" s="359"/>
      <c r="S211" s="359"/>
      <c r="T211" s="355"/>
      <c r="U211" s="355"/>
      <c r="V211" s="355"/>
      <c r="W211" s="355"/>
      <c r="X211" s="355"/>
    </row>
    <row r="212" spans="2:24" s="259" customFormat="1" ht="99" customHeight="1" x14ac:dyDescent="0.15">
      <c r="B212" s="254" t="str">
        <f>IF(E212&lt;&gt;"",CONCATENATE(ルール・事前条件!X$6,"-",ルール・事前条件!X$5,"-",TEXT(C$1,"00"),"-",TEXT(C212,"00"),"-",TEXT(E212,"00")),"")</f>
        <v>C-FT11-01-01-105-02</v>
      </c>
      <c r="C212" s="221">
        <v>105</v>
      </c>
      <c r="D212" s="260"/>
      <c r="E212" s="256">
        <v>2</v>
      </c>
      <c r="F212" s="263" t="s">
        <v>669</v>
      </c>
      <c r="G212" s="263" t="s">
        <v>1314</v>
      </c>
      <c r="H212" s="263" t="s">
        <v>672</v>
      </c>
      <c r="I212" s="263"/>
      <c r="J212" s="281">
        <v>1</v>
      </c>
      <c r="K212" s="263"/>
      <c r="L212" s="263" t="s">
        <v>640</v>
      </c>
      <c r="M212" s="263" t="s">
        <v>1314</v>
      </c>
      <c r="N212" s="263"/>
      <c r="O212" s="263" t="s">
        <v>673</v>
      </c>
      <c r="P212" s="281" t="s">
        <v>414</v>
      </c>
      <c r="Q212" s="281" t="s">
        <v>1329</v>
      </c>
      <c r="R212" s="283">
        <v>43173</v>
      </c>
      <c r="S212" s="283">
        <v>43173</v>
      </c>
      <c r="T212" s="281" t="s">
        <v>1332</v>
      </c>
      <c r="U212" s="281"/>
      <c r="V212" s="281"/>
      <c r="W212" s="281" t="s">
        <v>1325</v>
      </c>
      <c r="X212" s="281"/>
    </row>
    <row r="213" spans="2:24" s="259" customFormat="1" ht="94.5" x14ac:dyDescent="0.15">
      <c r="B213" s="213" t="str">
        <f>IF(E213&lt;&gt;"",CONCATENATE(ルール・事前条件!X$6,"-",ルール・事前条件!X$5,"-",TEXT(C$1,"00"),"-",TEXT(C213,"00"),"-",TEXT(E213,"00")),"")</f>
        <v>C-FT11-01-01-105-03</v>
      </c>
      <c r="C213" s="221">
        <v>105</v>
      </c>
      <c r="D213" s="260"/>
      <c r="E213" s="223">
        <v>3</v>
      </c>
      <c r="F213" s="279" t="s">
        <v>911</v>
      </c>
      <c r="G213" s="356" t="s">
        <v>819</v>
      </c>
      <c r="H213" s="356" t="s">
        <v>912</v>
      </c>
      <c r="I213" s="279"/>
      <c r="J213" s="281">
        <v>1</v>
      </c>
      <c r="K213" s="263"/>
      <c r="L213" s="263" t="s">
        <v>370</v>
      </c>
      <c r="M213" s="263" t="s">
        <v>820</v>
      </c>
      <c r="N213" s="263"/>
      <c r="O213" s="263"/>
      <c r="P213" s="354" t="s">
        <v>414</v>
      </c>
      <c r="Q213" s="354" t="s">
        <v>920</v>
      </c>
      <c r="R213" s="358">
        <v>42940</v>
      </c>
      <c r="S213" s="358">
        <v>42940</v>
      </c>
      <c r="T213" s="354" t="s">
        <v>921</v>
      </c>
      <c r="U213" s="354"/>
      <c r="V213" s="354"/>
      <c r="W213" s="354" t="s">
        <v>903</v>
      </c>
      <c r="X213" s="354"/>
    </row>
    <row r="214" spans="2:24" s="259" customFormat="1" ht="64.5" customHeight="1" x14ac:dyDescent="0.15">
      <c r="B214" s="214" t="str">
        <f>IF(E214&lt;&gt;"",CONCATENATE(ルール・事前条件!X$6,"-",ルール・事前条件!X$5,"-",TEXT(C$1,"00"),"-",TEXT(C214,"00"),"-",TEXT(E214,"00")),"")</f>
        <v/>
      </c>
      <c r="C214" s="221"/>
      <c r="D214" s="260"/>
      <c r="E214" s="218"/>
      <c r="F214" s="280"/>
      <c r="G214" s="357"/>
      <c r="H214" s="357"/>
      <c r="I214" s="280"/>
      <c r="J214" s="281">
        <v>2</v>
      </c>
      <c r="K214" s="263"/>
      <c r="L214" s="263" t="s">
        <v>662</v>
      </c>
      <c r="M214" s="263" t="s">
        <v>821</v>
      </c>
      <c r="N214" s="263"/>
      <c r="O214" s="263" t="s">
        <v>913</v>
      </c>
      <c r="P214" s="355"/>
      <c r="Q214" s="355"/>
      <c r="R214" s="359"/>
      <c r="S214" s="359"/>
      <c r="T214" s="355"/>
      <c r="U214" s="355"/>
      <c r="V214" s="355"/>
      <c r="W214" s="355"/>
      <c r="X214" s="355"/>
    </row>
    <row r="215" spans="2:24" s="259" customFormat="1" ht="99" customHeight="1" x14ac:dyDescent="0.15">
      <c r="B215" s="254" t="str">
        <f>IF(E215&lt;&gt;"",CONCATENATE(ルール・事前条件!X$6,"-",ルール・事前条件!X$5,"-",TEXT(C$1,"00"),"-",TEXT(C215,"00"),"-",TEXT(E215,"00")),"")</f>
        <v>C-FT11-01-01-105-04</v>
      </c>
      <c r="C215" s="46">
        <v>105</v>
      </c>
      <c r="D215" s="255"/>
      <c r="E215" s="256">
        <v>4</v>
      </c>
      <c r="F215" s="263" t="s">
        <v>669</v>
      </c>
      <c r="G215" s="263" t="s">
        <v>1315</v>
      </c>
      <c r="H215" s="263" t="s">
        <v>672</v>
      </c>
      <c r="I215" s="263"/>
      <c r="J215" s="281">
        <v>1</v>
      </c>
      <c r="K215" s="263"/>
      <c r="L215" s="263" t="s">
        <v>640</v>
      </c>
      <c r="M215" s="263" t="s">
        <v>1315</v>
      </c>
      <c r="N215" s="263"/>
      <c r="O215" s="263" t="s">
        <v>673</v>
      </c>
      <c r="P215" s="281" t="s">
        <v>414</v>
      </c>
      <c r="Q215" s="281" t="s">
        <v>1329</v>
      </c>
      <c r="R215" s="283">
        <v>43173</v>
      </c>
      <c r="S215" s="283">
        <v>43173</v>
      </c>
      <c r="T215" s="281" t="s">
        <v>1332</v>
      </c>
      <c r="U215" s="281"/>
      <c r="V215" s="281"/>
      <c r="W215" s="281" t="s">
        <v>1326</v>
      </c>
      <c r="X215" s="281"/>
    </row>
    <row r="216" spans="2:24" s="259" customFormat="1" ht="27" customHeight="1" x14ac:dyDescent="0.15">
      <c r="B216" s="270" t="str">
        <f>IF(E216&lt;&gt;"",CONCATENATE(ルール・事前条件!X$6,"-",ルール・事前条件!X$5,"-",TEXT(C$1,"00"),"-",TEXT(C216,"00"),"-",TEXT(E216,"00")),"")</f>
        <v>C-FT11-01-01-106-01</v>
      </c>
      <c r="C216" s="61">
        <v>106</v>
      </c>
      <c r="D216" s="295" t="s">
        <v>1150</v>
      </c>
      <c r="E216" s="253">
        <v>1</v>
      </c>
      <c r="F216" s="280" t="s">
        <v>525</v>
      </c>
      <c r="G216" s="356" t="s">
        <v>494</v>
      </c>
      <c r="H216" s="356" t="s">
        <v>523</v>
      </c>
      <c r="I216" s="279"/>
      <c r="J216" s="284">
        <v>1</v>
      </c>
      <c r="K216" s="263"/>
      <c r="L216" s="263" t="s">
        <v>433</v>
      </c>
      <c r="M216" s="293" t="s">
        <v>500</v>
      </c>
      <c r="N216" s="263"/>
      <c r="O216" s="263"/>
      <c r="P216" s="354" t="s">
        <v>414</v>
      </c>
      <c r="Q216" s="354" t="s">
        <v>584</v>
      </c>
      <c r="R216" s="358">
        <v>42914</v>
      </c>
      <c r="S216" s="358">
        <v>42914</v>
      </c>
      <c r="T216" s="354" t="s">
        <v>587</v>
      </c>
      <c r="U216" s="354"/>
      <c r="V216" s="354"/>
      <c r="W216" s="354"/>
      <c r="X216" s="354"/>
    </row>
    <row r="217" spans="2:24" s="259" customFormat="1" ht="74.25" customHeight="1" x14ac:dyDescent="0.15">
      <c r="B217" s="282"/>
      <c r="C217" s="198"/>
      <c r="D217" s="251"/>
      <c r="E217" s="202"/>
      <c r="F217" s="282"/>
      <c r="G217" s="357"/>
      <c r="H217" s="357"/>
      <c r="I217" s="282"/>
      <c r="J217" s="285">
        <v>2</v>
      </c>
      <c r="K217" s="263"/>
      <c r="L217" s="282" t="s">
        <v>325</v>
      </c>
      <c r="M217" s="293" t="s">
        <v>497</v>
      </c>
      <c r="N217" s="263"/>
      <c r="O217" s="282" t="s">
        <v>523</v>
      </c>
      <c r="P217" s="355"/>
      <c r="Q217" s="355"/>
      <c r="R217" s="359"/>
      <c r="S217" s="359"/>
      <c r="T217" s="355"/>
      <c r="U217" s="355"/>
      <c r="V217" s="355"/>
      <c r="W217" s="355"/>
      <c r="X217" s="355"/>
    </row>
    <row r="218" spans="2:24" s="259" customFormat="1" ht="120" customHeight="1" x14ac:dyDescent="0.15">
      <c r="B218" s="269" t="str">
        <f>IF(E218&lt;&gt;"",CONCATENATE(ルール・事前条件!X$6,"-",ルール・事前条件!X$5,"-",TEXT(C$1,"00"),"-",TEXT(C218,"00"),"-",TEXT(E218,"00")),"")</f>
        <v>C-FT11-01-01-107-01</v>
      </c>
      <c r="C218" s="60">
        <v>107</v>
      </c>
      <c r="D218" s="250" t="s">
        <v>1151</v>
      </c>
      <c r="E218" s="201">
        <v>1</v>
      </c>
      <c r="F218" s="279" t="s">
        <v>195</v>
      </c>
      <c r="G218" s="356" t="s">
        <v>757</v>
      </c>
      <c r="H218" s="356" t="s">
        <v>720</v>
      </c>
      <c r="I218" s="279"/>
      <c r="J218" s="284">
        <v>1</v>
      </c>
      <c r="K218" s="263"/>
      <c r="L218" s="263" t="s">
        <v>433</v>
      </c>
      <c r="M218" s="263" t="s">
        <v>758</v>
      </c>
      <c r="N218" s="263"/>
      <c r="O218" s="263"/>
      <c r="P218" s="354" t="s">
        <v>414</v>
      </c>
      <c r="Q218" s="354" t="s">
        <v>584</v>
      </c>
      <c r="R218" s="358">
        <v>42914</v>
      </c>
      <c r="S218" s="358">
        <v>42968</v>
      </c>
      <c r="T218" s="354" t="s">
        <v>980</v>
      </c>
      <c r="U218" s="354" t="s">
        <v>617</v>
      </c>
      <c r="V218" s="354" t="s">
        <v>981</v>
      </c>
      <c r="W218" s="354" t="s">
        <v>749</v>
      </c>
      <c r="X218" s="354"/>
    </row>
    <row r="219" spans="2:24" s="259" customFormat="1" ht="74.25" customHeight="1" x14ac:dyDescent="0.15">
      <c r="B219" s="282"/>
      <c r="C219" s="198"/>
      <c r="D219" s="251"/>
      <c r="E219" s="202"/>
      <c r="F219" s="282"/>
      <c r="G219" s="357"/>
      <c r="H219" s="357"/>
      <c r="I219" s="282"/>
      <c r="J219" s="285">
        <v>2</v>
      </c>
      <c r="K219" s="263"/>
      <c r="L219" s="282" t="s">
        <v>325</v>
      </c>
      <c r="M219" s="263" t="s">
        <v>616</v>
      </c>
      <c r="N219" s="263"/>
      <c r="O219" s="282" t="s">
        <v>720</v>
      </c>
      <c r="P219" s="355"/>
      <c r="Q219" s="355"/>
      <c r="R219" s="359"/>
      <c r="S219" s="359"/>
      <c r="T219" s="355"/>
      <c r="U219" s="355"/>
      <c r="V219" s="355"/>
      <c r="W219" s="355"/>
      <c r="X219" s="355"/>
    </row>
    <row r="220" spans="2:24" s="259" customFormat="1" ht="40.5" x14ac:dyDescent="0.15">
      <c r="B220" s="269" t="str">
        <f>IF(E220&lt;&gt;"",CONCATENATE(ルール・事前条件!X$6,"-",ルール・事前条件!X$5,"-",TEXT(C$1,"00"),"-",TEXT(C220,"00"),"-",TEXT(E220,"00")),"")</f>
        <v>C-FT11-01-01-108-01</v>
      </c>
      <c r="C220" s="61">
        <v>108</v>
      </c>
      <c r="D220" s="247" t="s">
        <v>1152</v>
      </c>
      <c r="E220" s="60">
        <v>1</v>
      </c>
      <c r="F220" s="279" t="s">
        <v>195</v>
      </c>
      <c r="G220" s="356" t="s">
        <v>526</v>
      </c>
      <c r="H220" s="356" t="s">
        <v>528</v>
      </c>
      <c r="I220" s="279" t="s">
        <v>592</v>
      </c>
      <c r="J220" s="281">
        <v>1</v>
      </c>
      <c r="K220" s="263"/>
      <c r="L220" s="263" t="s">
        <v>431</v>
      </c>
      <c r="M220" s="263" t="s">
        <v>527</v>
      </c>
      <c r="N220" s="263"/>
      <c r="O220" s="263"/>
      <c r="P220" s="354" t="s">
        <v>414</v>
      </c>
      <c r="Q220" s="354" t="s">
        <v>584</v>
      </c>
      <c r="R220" s="358">
        <v>42914</v>
      </c>
      <c r="S220" s="358">
        <v>42914</v>
      </c>
      <c r="T220" s="354" t="s">
        <v>587</v>
      </c>
      <c r="U220" s="354"/>
      <c r="V220" s="354"/>
      <c r="W220" s="354" t="s">
        <v>620</v>
      </c>
      <c r="X220" s="354"/>
    </row>
    <row r="221" spans="2:24" s="259" customFormat="1" ht="108" x14ac:dyDescent="0.15">
      <c r="B221" s="270" t="str">
        <f>IF(E221&lt;&gt;"",CONCATENATE(ルール・事前条件!X$6,"-",ルール・事前条件!X$5,"-",TEXT(C$1,"00"),"-",TEXT(C221,"00"),"-",TEXT(E221,"00")),"")</f>
        <v/>
      </c>
      <c r="C221" s="46">
        <v>18</v>
      </c>
      <c r="D221" s="248"/>
      <c r="E221" s="61"/>
      <c r="F221" s="280"/>
      <c r="G221" s="357"/>
      <c r="H221" s="357"/>
      <c r="I221" s="280"/>
      <c r="J221" s="281">
        <v>2</v>
      </c>
      <c r="K221" s="263"/>
      <c r="L221" s="263" t="s">
        <v>353</v>
      </c>
      <c r="M221" s="263" t="s">
        <v>471</v>
      </c>
      <c r="N221" s="263"/>
      <c r="O221" s="263" t="s">
        <v>631</v>
      </c>
      <c r="P221" s="355"/>
      <c r="Q221" s="355"/>
      <c r="R221" s="359"/>
      <c r="S221" s="359"/>
      <c r="T221" s="355"/>
      <c r="U221" s="355"/>
      <c r="V221" s="355"/>
      <c r="W221" s="355"/>
      <c r="X221" s="355"/>
    </row>
    <row r="222" spans="2:24" s="259" customFormat="1" ht="40.5" x14ac:dyDescent="0.15">
      <c r="B222" s="269" t="str">
        <f>IF(E222&lt;&gt;"",CONCATENATE(ルール・事前条件!X$6,"-",ルール・事前条件!X$5,"-",TEXT(C$1,"00"),"-",TEXT(C222,"00"),"-",TEXT(E222,"00")),"")</f>
        <v>C-FT11-01-01-109-01</v>
      </c>
      <c r="C222" s="61">
        <v>109</v>
      </c>
      <c r="D222" s="247" t="s">
        <v>1153</v>
      </c>
      <c r="E222" s="60">
        <v>1</v>
      </c>
      <c r="F222" s="279" t="s">
        <v>197</v>
      </c>
      <c r="G222" s="356" t="s">
        <v>529</v>
      </c>
      <c r="H222" s="356" t="s">
        <v>632</v>
      </c>
      <c r="I222" s="279"/>
      <c r="J222" s="281">
        <v>1</v>
      </c>
      <c r="K222" s="263"/>
      <c r="L222" s="263" t="s">
        <v>431</v>
      </c>
      <c r="M222" s="263" t="s">
        <v>530</v>
      </c>
      <c r="N222" s="263"/>
      <c r="O222" s="263"/>
      <c r="P222" s="354" t="s">
        <v>414</v>
      </c>
      <c r="Q222" s="354" t="s">
        <v>584</v>
      </c>
      <c r="R222" s="358">
        <v>42914</v>
      </c>
      <c r="S222" s="358">
        <v>42926</v>
      </c>
      <c r="T222" s="354" t="s">
        <v>957</v>
      </c>
      <c r="U222" s="354" t="s">
        <v>618</v>
      </c>
      <c r="V222" s="354" t="s">
        <v>718</v>
      </c>
      <c r="W222" s="354" t="s">
        <v>622</v>
      </c>
      <c r="X222" s="354"/>
    </row>
    <row r="223" spans="2:24" s="259" customFormat="1" ht="45" customHeight="1" x14ac:dyDescent="0.15">
      <c r="B223" s="270" t="str">
        <f>IF(E223&lt;&gt;"",CONCATENATE(ルール・事前条件!X$6,"-",ルール・事前条件!X$5,"-",TEXT(C$1,"00"),"-",TEXT(C223,"00"),"-",TEXT(E223,"00")),"")</f>
        <v/>
      </c>
      <c r="C223" s="258">
        <v>18</v>
      </c>
      <c r="D223" s="248"/>
      <c r="E223" s="61"/>
      <c r="F223" s="280"/>
      <c r="G223" s="357"/>
      <c r="H223" s="357"/>
      <c r="I223" s="280"/>
      <c r="J223" s="281">
        <v>2</v>
      </c>
      <c r="K223" s="263"/>
      <c r="L223" s="263" t="s">
        <v>353</v>
      </c>
      <c r="M223" s="263" t="s">
        <v>471</v>
      </c>
      <c r="N223" s="263"/>
      <c r="O223" s="263" t="s">
        <v>724</v>
      </c>
      <c r="P223" s="355"/>
      <c r="Q223" s="355"/>
      <c r="R223" s="359"/>
      <c r="S223" s="359"/>
      <c r="T223" s="355"/>
      <c r="U223" s="355"/>
      <c r="V223" s="355"/>
      <c r="W223" s="355"/>
      <c r="X223" s="355"/>
    </row>
    <row r="224" spans="2:24" s="259" customFormat="1" ht="134.25" customHeight="1" x14ac:dyDescent="0.15">
      <c r="B224" s="213" t="str">
        <f>IF(E224&lt;&gt;"",CONCATENATE(ルール・事前条件!X$6,"-",ルール・事前条件!X$5,"-",TEXT(C$1,"00"),"-",TEXT(C224,"00"),"-",TEXT(E224,"00")),"")</f>
        <v>C-FT11-01-01-110-01</v>
      </c>
      <c r="C224" s="60">
        <v>110</v>
      </c>
      <c r="D224" s="288" t="s">
        <v>1154</v>
      </c>
      <c r="E224" s="217">
        <v>1</v>
      </c>
      <c r="F224" s="279" t="s">
        <v>195</v>
      </c>
      <c r="G224" s="356" t="s">
        <v>925</v>
      </c>
      <c r="H224" s="356" t="s">
        <v>929</v>
      </c>
      <c r="I224" s="279" t="s">
        <v>938</v>
      </c>
      <c r="J224" s="281">
        <v>1</v>
      </c>
      <c r="K224" s="263"/>
      <c r="L224" s="263" t="s">
        <v>431</v>
      </c>
      <c r="M224" s="263" t="s">
        <v>930</v>
      </c>
      <c r="N224" s="263"/>
      <c r="O224" s="263"/>
      <c r="P224" s="354" t="s">
        <v>414</v>
      </c>
      <c r="Q224" s="354" t="s">
        <v>923</v>
      </c>
      <c r="R224" s="358">
        <v>42944</v>
      </c>
      <c r="S224" s="358">
        <v>42944</v>
      </c>
      <c r="T224" s="354" t="s">
        <v>924</v>
      </c>
      <c r="U224" s="354"/>
      <c r="V224" s="354"/>
      <c r="W224" s="354" t="s">
        <v>634</v>
      </c>
      <c r="X224" s="354"/>
    </row>
    <row r="225" spans="2:24" s="259" customFormat="1" ht="63" customHeight="1" x14ac:dyDescent="0.15">
      <c r="B225" s="214" t="str">
        <f>IF(E225&lt;&gt;"",CONCATENATE(ルール・事前条件!X$6,"-",ルール・事前条件!X$5,"-",TEXT(C$1,"00"),"-",TEXT(C225,"00"),"-",TEXT(E225,"00")),"")</f>
        <v/>
      </c>
      <c r="C225" s="258">
        <v>110</v>
      </c>
      <c r="D225" s="289"/>
      <c r="E225" s="218"/>
      <c r="F225" s="280"/>
      <c r="G225" s="357"/>
      <c r="H225" s="357"/>
      <c r="I225" s="280"/>
      <c r="J225" s="281">
        <v>2</v>
      </c>
      <c r="K225" s="263"/>
      <c r="L225" s="263" t="s">
        <v>636</v>
      </c>
      <c r="M225" s="263" t="s">
        <v>926</v>
      </c>
      <c r="N225" s="263"/>
      <c r="O225" s="263" t="s">
        <v>927</v>
      </c>
      <c r="P225" s="355"/>
      <c r="Q225" s="355"/>
      <c r="R225" s="359"/>
      <c r="S225" s="359"/>
      <c r="T225" s="355"/>
      <c r="U225" s="355"/>
      <c r="V225" s="355"/>
      <c r="W225" s="355"/>
      <c r="X225" s="355"/>
    </row>
    <row r="226" spans="2:24" s="259" customFormat="1" ht="120.75" customHeight="1" x14ac:dyDescent="0.15">
      <c r="B226" s="213" t="str">
        <f>IF(E226&lt;&gt;"",CONCATENATE(ルール・事前条件!X$6,"-",ルール・事前条件!X$5,"-",TEXT(C$1,"00"),"-",TEXT(C226,"00"),"-",TEXT(E226,"00")),"")</f>
        <v>C-FT11-01-01-110-02</v>
      </c>
      <c r="C226" s="258">
        <v>110</v>
      </c>
      <c r="D226" s="290"/>
      <c r="E226" s="217">
        <v>2</v>
      </c>
      <c r="F226" s="279" t="s">
        <v>195</v>
      </c>
      <c r="G226" s="356" t="s">
        <v>928</v>
      </c>
      <c r="H226" s="356" t="s">
        <v>965</v>
      </c>
      <c r="I226" s="279" t="s">
        <v>939</v>
      </c>
      <c r="J226" s="281">
        <v>1</v>
      </c>
      <c r="K226" s="263"/>
      <c r="L226" s="263" t="s">
        <v>431</v>
      </c>
      <c r="M226" s="263" t="s">
        <v>935</v>
      </c>
      <c r="N226" s="263"/>
      <c r="O226" s="263"/>
      <c r="P226" s="354" t="s">
        <v>414</v>
      </c>
      <c r="Q226" s="354" t="s">
        <v>923</v>
      </c>
      <c r="R226" s="358">
        <v>42944</v>
      </c>
      <c r="S226" s="358">
        <v>42968</v>
      </c>
      <c r="T226" s="354" t="s">
        <v>976</v>
      </c>
      <c r="U226" s="354" t="s">
        <v>937</v>
      </c>
      <c r="V226" s="354"/>
      <c r="W226" s="354" t="s">
        <v>967</v>
      </c>
      <c r="X226" s="354"/>
    </row>
    <row r="227" spans="2:24" s="259" customFormat="1" ht="64.5" customHeight="1" x14ac:dyDescent="0.15">
      <c r="B227" s="214" t="str">
        <f>IF(E227&lt;&gt;"",CONCATENATE(ルール・事前条件!X$6,"-",ルール・事前条件!X$5,"-",TEXT(C$1,"00"),"-",TEXT(C227,"00"),"-",TEXT(E227,"00")),"")</f>
        <v/>
      </c>
      <c r="C227" s="258">
        <v>110</v>
      </c>
      <c r="D227" s="289"/>
      <c r="E227" s="218"/>
      <c r="F227" s="280"/>
      <c r="G227" s="357"/>
      <c r="H227" s="357"/>
      <c r="I227" s="280"/>
      <c r="J227" s="281">
        <v>2</v>
      </c>
      <c r="K227" s="263"/>
      <c r="L227" s="263" t="s">
        <v>636</v>
      </c>
      <c r="M227" s="263" t="s">
        <v>926</v>
      </c>
      <c r="N227" s="263"/>
      <c r="O227" s="263" t="s">
        <v>966</v>
      </c>
      <c r="P227" s="355"/>
      <c r="Q227" s="355"/>
      <c r="R227" s="359"/>
      <c r="S227" s="359"/>
      <c r="T227" s="355"/>
      <c r="U227" s="355"/>
      <c r="V227" s="355"/>
      <c r="W227" s="355"/>
      <c r="X227" s="355"/>
    </row>
    <row r="228" spans="2:24" s="259" customFormat="1" ht="134.25" customHeight="1" x14ac:dyDescent="0.15">
      <c r="B228" s="213" t="str">
        <f>IF(E228&lt;&gt;"",CONCATENATE(ルール・事前条件!X$6,"-",ルール・事前条件!X$5,"-",TEXT(C$1,"00"),"-",TEXT(C228,"00"),"-",TEXT(E228,"00")),"")</f>
        <v>C-FT11-01-01-111-01</v>
      </c>
      <c r="C228" s="60">
        <v>111</v>
      </c>
      <c r="D228" s="288" t="s">
        <v>1155</v>
      </c>
      <c r="E228" s="217">
        <v>1</v>
      </c>
      <c r="F228" s="279" t="s">
        <v>196</v>
      </c>
      <c r="G228" s="356" t="s">
        <v>931</v>
      </c>
      <c r="H228" s="356" t="s">
        <v>932</v>
      </c>
      <c r="I228" s="279"/>
      <c r="J228" s="281">
        <v>1</v>
      </c>
      <c r="K228" s="263"/>
      <c r="L228" s="263" t="s">
        <v>431</v>
      </c>
      <c r="M228" s="263" t="s">
        <v>936</v>
      </c>
      <c r="N228" s="263"/>
      <c r="O228" s="263"/>
      <c r="P228" s="354" t="s">
        <v>414</v>
      </c>
      <c r="Q228" s="354" t="s">
        <v>923</v>
      </c>
      <c r="R228" s="358">
        <v>42944</v>
      </c>
      <c r="S228" s="358">
        <v>42997</v>
      </c>
      <c r="T228" s="354" t="s">
        <v>1200</v>
      </c>
      <c r="U228" s="354" t="s">
        <v>940</v>
      </c>
      <c r="V228" s="354" t="s">
        <v>1201</v>
      </c>
      <c r="W228" s="354" t="s">
        <v>634</v>
      </c>
      <c r="X228" s="354"/>
    </row>
    <row r="229" spans="2:24" s="259" customFormat="1" ht="63" customHeight="1" x14ac:dyDescent="0.15">
      <c r="B229" s="214" t="str">
        <f>IF(E229&lt;&gt;"",CONCATENATE(ルール・事前条件!X$6,"-",ルール・事前条件!X$5,"-",TEXT(C$1,"00"),"-",TEXT(C229,"00"),"-",TEXT(E229,"00")),"")</f>
        <v/>
      </c>
      <c r="C229" s="46">
        <v>111</v>
      </c>
      <c r="D229" s="289"/>
      <c r="E229" s="218"/>
      <c r="F229" s="280"/>
      <c r="G229" s="357"/>
      <c r="H229" s="357"/>
      <c r="I229" s="280"/>
      <c r="J229" s="281">
        <v>2</v>
      </c>
      <c r="K229" s="263"/>
      <c r="L229" s="263" t="s">
        <v>636</v>
      </c>
      <c r="M229" s="263" t="s">
        <v>933</v>
      </c>
      <c r="N229" s="263"/>
      <c r="O229" s="263" t="s">
        <v>934</v>
      </c>
      <c r="P229" s="355"/>
      <c r="Q229" s="355"/>
      <c r="R229" s="359"/>
      <c r="S229" s="359"/>
      <c r="T229" s="355"/>
      <c r="U229" s="355"/>
      <c r="V229" s="355"/>
      <c r="W229" s="355"/>
      <c r="X229" s="355"/>
    </row>
    <row r="230" spans="2:24" s="259" customFormat="1" ht="46.5" customHeight="1" x14ac:dyDescent="0.15">
      <c r="B230" s="269" t="str">
        <f>IF(E230&lt;&gt;"",CONCATENATE(ルール・事前条件!X$6,"-",ルール・事前条件!X$5,"-",TEXT(C$1,"00"),"-",TEXT(C230,"00"),"-",TEXT(E230,"00")),"")</f>
        <v>C-FT11-01-01-112-01</v>
      </c>
      <c r="C230" s="61">
        <v>112</v>
      </c>
      <c r="D230" s="247" t="s">
        <v>1156</v>
      </c>
      <c r="E230" s="60">
        <v>1</v>
      </c>
      <c r="F230" s="279" t="s">
        <v>195</v>
      </c>
      <c r="G230" s="356" t="s">
        <v>835</v>
      </c>
      <c r="H230" s="356" t="s">
        <v>836</v>
      </c>
      <c r="I230" s="279"/>
      <c r="J230" s="281">
        <v>1</v>
      </c>
      <c r="K230" s="263"/>
      <c r="L230" s="263" t="s">
        <v>431</v>
      </c>
      <c r="M230" s="263" t="s">
        <v>837</v>
      </c>
      <c r="N230" s="263"/>
      <c r="O230" s="263"/>
      <c r="P230" s="354" t="s">
        <v>414</v>
      </c>
      <c r="Q230" s="354" t="s">
        <v>923</v>
      </c>
      <c r="R230" s="358">
        <v>42944</v>
      </c>
      <c r="S230" s="358">
        <v>42944</v>
      </c>
      <c r="T230" s="354" t="s">
        <v>924</v>
      </c>
      <c r="U230" s="354"/>
      <c r="V230" s="354"/>
      <c r="W230" s="354" t="s">
        <v>834</v>
      </c>
      <c r="X230" s="354"/>
    </row>
    <row r="231" spans="2:24" s="259" customFormat="1" ht="70.5" customHeight="1" x14ac:dyDescent="0.15">
      <c r="B231" s="270" t="str">
        <f>IF(E231&lt;&gt;"",CONCATENATE(ルール・事前条件!X$6,"-",ルール・事前条件!X$5,"-",TEXT(C$1,"00"),"-",TEXT(C231,"00"),"-",TEXT(E231,"00")),"")</f>
        <v/>
      </c>
      <c r="C231" s="46">
        <v>18</v>
      </c>
      <c r="D231" s="248"/>
      <c r="E231" s="61"/>
      <c r="F231" s="280"/>
      <c r="G231" s="357"/>
      <c r="H231" s="357"/>
      <c r="I231" s="280"/>
      <c r="J231" s="281">
        <v>2</v>
      </c>
      <c r="K231" s="263"/>
      <c r="L231" s="263" t="s">
        <v>662</v>
      </c>
      <c r="M231" s="263" t="s">
        <v>838</v>
      </c>
      <c r="N231" s="263"/>
      <c r="O231" s="263" t="s">
        <v>840</v>
      </c>
      <c r="P231" s="355"/>
      <c r="Q231" s="355"/>
      <c r="R231" s="359"/>
      <c r="S231" s="359"/>
      <c r="T231" s="355"/>
      <c r="U231" s="355"/>
      <c r="V231" s="355"/>
      <c r="W231" s="355"/>
      <c r="X231" s="355"/>
    </row>
    <row r="232" spans="2:24" s="259" customFormat="1" ht="72.75" customHeight="1" x14ac:dyDescent="0.15">
      <c r="B232" s="281" t="str">
        <f>IF(E232&lt;&gt;"",CONCATENATE(ルール・事前条件!X$6,"-",ルール・事前条件!X$5,"-",TEXT(C$1,"00"),"-",TEXT(C232,"00"),"-",TEXT(E232,"00")),"")</f>
        <v>C-FT11-01-01-113-01</v>
      </c>
      <c r="C232" s="190">
        <v>113</v>
      </c>
      <c r="D232" s="292" t="s">
        <v>1157</v>
      </c>
      <c r="E232" s="190">
        <v>1</v>
      </c>
      <c r="F232" s="279" t="s">
        <v>639</v>
      </c>
      <c r="G232" s="263" t="s">
        <v>637</v>
      </c>
      <c r="H232" s="263" t="s">
        <v>638</v>
      </c>
      <c r="I232" s="263"/>
      <c r="J232" s="281">
        <v>1</v>
      </c>
      <c r="K232" s="263"/>
      <c r="L232" s="263" t="s">
        <v>640</v>
      </c>
      <c r="M232" s="263" t="s">
        <v>637</v>
      </c>
      <c r="N232" s="263"/>
      <c r="O232" s="263" t="s">
        <v>691</v>
      </c>
      <c r="P232" s="281" t="s">
        <v>414</v>
      </c>
      <c r="Q232" s="281" t="s">
        <v>692</v>
      </c>
      <c r="R232" s="283">
        <v>42920</v>
      </c>
      <c r="S232" s="283">
        <v>42920</v>
      </c>
      <c r="T232" s="281" t="s">
        <v>693</v>
      </c>
      <c r="U232" s="281" t="s">
        <v>674</v>
      </c>
      <c r="V232" s="281"/>
      <c r="W232" s="281" t="s">
        <v>635</v>
      </c>
      <c r="X232" s="281"/>
    </row>
    <row r="233" spans="2:24" s="259" customFormat="1" ht="32.25" customHeight="1" x14ac:dyDescent="0.15">
      <c r="B233" s="269" t="str">
        <f>IF(E233&lt;&gt;"",CONCATENATE(ルール・事前条件!X$6,"-",ルール・事前条件!X$5,"-",TEXT(C$1,"00"),"-",TEXT(C233,"00"),"-",TEXT(E233,"00")),"")</f>
        <v>C-FT11-01-01-114-01</v>
      </c>
      <c r="C233" s="61">
        <v>114</v>
      </c>
      <c r="D233" s="247" t="s">
        <v>1158</v>
      </c>
      <c r="E233" s="60">
        <v>1</v>
      </c>
      <c r="F233" s="279" t="s">
        <v>195</v>
      </c>
      <c r="G233" s="356" t="s">
        <v>641</v>
      </c>
      <c r="H233" s="356" t="s">
        <v>1198</v>
      </c>
      <c r="I233" s="279"/>
      <c r="J233" s="281">
        <v>1</v>
      </c>
      <c r="K233" s="263"/>
      <c r="L233" s="263" t="s">
        <v>431</v>
      </c>
      <c r="M233" s="263" t="s">
        <v>637</v>
      </c>
      <c r="N233" s="263"/>
      <c r="O233" s="263"/>
      <c r="P233" s="354" t="s">
        <v>414</v>
      </c>
      <c r="Q233" s="354" t="s">
        <v>923</v>
      </c>
      <c r="R233" s="358">
        <v>42944</v>
      </c>
      <c r="S233" s="358">
        <v>42997</v>
      </c>
      <c r="T233" s="354" t="s">
        <v>1200</v>
      </c>
      <c r="U233" s="354" t="s">
        <v>941</v>
      </c>
      <c r="V233" s="354" t="s">
        <v>1201</v>
      </c>
      <c r="W233" s="354" t="s">
        <v>834</v>
      </c>
      <c r="X233" s="354"/>
    </row>
    <row r="234" spans="2:24" s="259" customFormat="1" ht="75.75" customHeight="1" x14ac:dyDescent="0.15">
      <c r="B234" s="270" t="str">
        <f>IF(E234&lt;&gt;"",CONCATENATE(ルール・事前条件!X$6,"-",ルール・事前条件!X$5,"-",TEXT(C$1,"00"),"-",TEXT(C234,"00"),"-",TEXT(E234,"00")),"")</f>
        <v/>
      </c>
      <c r="C234" s="46">
        <v>18</v>
      </c>
      <c r="D234" s="248"/>
      <c r="E234" s="61"/>
      <c r="F234" s="280"/>
      <c r="G234" s="357"/>
      <c r="H234" s="357"/>
      <c r="I234" s="280"/>
      <c r="J234" s="281">
        <v>2</v>
      </c>
      <c r="K234" s="263"/>
      <c r="L234" s="263" t="s">
        <v>633</v>
      </c>
      <c r="M234" s="263" t="s">
        <v>642</v>
      </c>
      <c r="N234" s="263"/>
      <c r="O234" s="263" t="s">
        <v>1199</v>
      </c>
      <c r="P234" s="355"/>
      <c r="Q234" s="355"/>
      <c r="R234" s="359"/>
      <c r="S234" s="359"/>
      <c r="T234" s="355"/>
      <c r="U234" s="355"/>
      <c r="V234" s="355"/>
      <c r="W234" s="355"/>
      <c r="X234" s="355"/>
    </row>
    <row r="235" spans="2:24" s="259" customFormat="1" ht="32.25" customHeight="1" x14ac:dyDescent="0.15">
      <c r="B235" s="269" t="str">
        <f>IF(E235&lt;&gt;"",CONCATENATE(ルール・事前条件!X$6,"-",ルール・事前条件!X$5,"-",TEXT(C$1,"00"),"-",TEXT(C235,"00"),"-",TEXT(E235,"00")),"")</f>
        <v>C-FT11-01-01-115-01</v>
      </c>
      <c r="C235" s="61">
        <v>115</v>
      </c>
      <c r="D235" s="247" t="s">
        <v>1159</v>
      </c>
      <c r="E235" s="60">
        <v>1</v>
      </c>
      <c r="F235" s="279" t="s">
        <v>195</v>
      </c>
      <c r="G235" s="356" t="s">
        <v>643</v>
      </c>
      <c r="H235" s="356" t="s">
        <v>1025</v>
      </c>
      <c r="I235" s="279"/>
      <c r="J235" s="281">
        <v>1</v>
      </c>
      <c r="K235" s="263"/>
      <c r="L235" s="263" t="s">
        <v>431</v>
      </c>
      <c r="M235" s="263" t="s">
        <v>637</v>
      </c>
      <c r="N235" s="263"/>
      <c r="O235" s="263"/>
      <c r="P235" s="354" t="s">
        <v>414</v>
      </c>
      <c r="Q235" s="354" t="s">
        <v>923</v>
      </c>
      <c r="R235" s="358">
        <v>42944</v>
      </c>
      <c r="S235" s="358">
        <v>42997</v>
      </c>
      <c r="T235" s="354" t="s">
        <v>1330</v>
      </c>
      <c r="U235" s="354" t="s">
        <v>942</v>
      </c>
      <c r="V235" s="354" t="s">
        <v>1193</v>
      </c>
      <c r="W235" s="354" t="s">
        <v>1026</v>
      </c>
      <c r="X235" s="354"/>
    </row>
    <row r="236" spans="2:24" s="259" customFormat="1" ht="62.25" customHeight="1" x14ac:dyDescent="0.15">
      <c r="B236" s="270" t="str">
        <f>IF(E236&lt;&gt;"",CONCATENATE(ルール・事前条件!X$6,"-",ルール・事前条件!X$5,"-",TEXT(C$1,"00"),"-",TEXT(C236,"00"),"-",TEXT(E236,"00")),"")</f>
        <v/>
      </c>
      <c r="C236" s="46">
        <v>18</v>
      </c>
      <c r="D236" s="248"/>
      <c r="E236" s="61"/>
      <c r="F236" s="280"/>
      <c r="G236" s="357"/>
      <c r="H236" s="357"/>
      <c r="I236" s="280"/>
      <c r="J236" s="281">
        <v>2</v>
      </c>
      <c r="K236" s="263"/>
      <c r="L236" s="263" t="s">
        <v>633</v>
      </c>
      <c r="M236" s="263" t="s">
        <v>644</v>
      </c>
      <c r="N236" s="263"/>
      <c r="O236" s="263" t="s">
        <v>1192</v>
      </c>
      <c r="P236" s="355"/>
      <c r="Q236" s="355"/>
      <c r="R236" s="359"/>
      <c r="S236" s="359"/>
      <c r="T236" s="355"/>
      <c r="U236" s="355"/>
      <c r="V236" s="355"/>
      <c r="W236" s="355"/>
      <c r="X236" s="355"/>
    </row>
    <row r="237" spans="2:24" s="259" customFormat="1" ht="81" x14ac:dyDescent="0.15">
      <c r="B237" s="281" t="str">
        <f>IF(E237&lt;&gt;"",CONCATENATE(ルール・事前条件!X$6,"-",ルール・事前条件!X$5,"-",TEXT(C$1,"00"),"-",TEXT(C237,"00"),"-",TEXT(E237,"00")),"")</f>
        <v>C-FT11-01-01-116-01</v>
      </c>
      <c r="C237" s="60">
        <v>116</v>
      </c>
      <c r="D237" s="247" t="s">
        <v>1160</v>
      </c>
      <c r="E237" s="190">
        <v>1</v>
      </c>
      <c r="F237" s="279" t="s">
        <v>645</v>
      </c>
      <c r="G237" s="263" t="s">
        <v>1305</v>
      </c>
      <c r="H237" s="263" t="s">
        <v>646</v>
      </c>
      <c r="I237" s="263" t="s">
        <v>418</v>
      </c>
      <c r="J237" s="281">
        <v>1</v>
      </c>
      <c r="K237" s="263"/>
      <c r="L237" s="263" t="s">
        <v>640</v>
      </c>
      <c r="M237" s="263" t="s">
        <v>1305</v>
      </c>
      <c r="N237" s="263"/>
      <c r="O237" s="263" t="s">
        <v>712</v>
      </c>
      <c r="P237" s="281" t="s">
        <v>414</v>
      </c>
      <c r="Q237" s="281" t="s">
        <v>1329</v>
      </c>
      <c r="R237" s="283">
        <v>43173</v>
      </c>
      <c r="S237" s="283">
        <v>43173</v>
      </c>
      <c r="T237" s="281" t="s">
        <v>1332</v>
      </c>
      <c r="U237" s="281"/>
      <c r="V237" s="281"/>
      <c r="W237" s="281" t="s">
        <v>1327</v>
      </c>
      <c r="X237" s="281"/>
    </row>
    <row r="238" spans="2:24" s="259" customFormat="1" ht="31.5" customHeight="1" x14ac:dyDescent="0.15">
      <c r="B238" s="269" t="str">
        <f>IF(E238&lt;&gt;"",CONCATENATE(ルール・事前条件!X$6,"-",ルール・事前条件!X$5,"-",TEXT(C$1,"00"),"-",TEXT(C238,"00"),"-",TEXT(E238,"00")),"")</f>
        <v>C-FT11-01-01-117-01</v>
      </c>
      <c r="C238" s="61">
        <v>117</v>
      </c>
      <c r="D238" s="247" t="s">
        <v>1161</v>
      </c>
      <c r="E238" s="60">
        <v>1</v>
      </c>
      <c r="F238" s="279" t="s">
        <v>195</v>
      </c>
      <c r="G238" s="356" t="s">
        <v>647</v>
      </c>
      <c r="H238" s="356" t="s">
        <v>650</v>
      </c>
      <c r="I238" s="279"/>
      <c r="J238" s="281">
        <v>1</v>
      </c>
      <c r="K238" s="263"/>
      <c r="L238" s="263" t="s">
        <v>431</v>
      </c>
      <c r="M238" s="263" t="s">
        <v>648</v>
      </c>
      <c r="N238" s="263"/>
      <c r="O238" s="263"/>
      <c r="P238" s="354" t="s">
        <v>414</v>
      </c>
      <c r="Q238" s="354" t="s">
        <v>713</v>
      </c>
      <c r="R238" s="358">
        <v>42922</v>
      </c>
      <c r="S238" s="358">
        <v>42922</v>
      </c>
      <c r="T238" s="354" t="s">
        <v>714</v>
      </c>
      <c r="U238" s="354"/>
      <c r="V238" s="354"/>
      <c r="W238" s="354" t="s">
        <v>634</v>
      </c>
      <c r="X238" s="354"/>
    </row>
    <row r="239" spans="2:24" s="259" customFormat="1" ht="63" customHeight="1" x14ac:dyDescent="0.15">
      <c r="B239" s="270" t="str">
        <f>IF(E239&lt;&gt;"",CONCATENATE(ルール・事前条件!X$6,"-",ルール・事前条件!X$5,"-",TEXT(C$1,"00"),"-",TEXT(C239,"00"),"-",TEXT(E239,"00")),"")</f>
        <v/>
      </c>
      <c r="C239" s="46">
        <v>18</v>
      </c>
      <c r="D239" s="248"/>
      <c r="E239" s="61"/>
      <c r="F239" s="280"/>
      <c r="G239" s="357"/>
      <c r="H239" s="357"/>
      <c r="I239" s="280"/>
      <c r="J239" s="281">
        <v>2</v>
      </c>
      <c r="K239" s="263"/>
      <c r="L239" s="263" t="s">
        <v>633</v>
      </c>
      <c r="M239" s="263" t="s">
        <v>649</v>
      </c>
      <c r="N239" s="263"/>
      <c r="O239" s="263" t="s">
        <v>690</v>
      </c>
      <c r="P239" s="355"/>
      <c r="Q239" s="355"/>
      <c r="R239" s="359"/>
      <c r="S239" s="359"/>
      <c r="T239" s="355"/>
      <c r="U239" s="355"/>
      <c r="V239" s="355"/>
      <c r="W239" s="355"/>
      <c r="X239" s="355"/>
    </row>
    <row r="240" spans="2:24" s="259" customFormat="1" ht="81" x14ac:dyDescent="0.15">
      <c r="B240" s="281" t="str">
        <f>IF(E240&lt;&gt;"",CONCATENATE(ルール・事前条件!X$6,"-",ルール・事前条件!X$5,"-",TEXT(C$1,"00"),"-",TEXT(C240,"00"),"-",TEXT(E240,"00")),"")</f>
        <v>C-FT11-01-01-118-01</v>
      </c>
      <c r="C240" s="60">
        <v>118</v>
      </c>
      <c r="D240" s="247" t="s">
        <v>1162</v>
      </c>
      <c r="E240" s="190">
        <v>1</v>
      </c>
      <c r="F240" s="279" t="s">
        <v>645</v>
      </c>
      <c r="G240" s="263" t="s">
        <v>1310</v>
      </c>
      <c r="H240" s="263" t="s">
        <v>653</v>
      </c>
      <c r="I240" s="263"/>
      <c r="J240" s="281">
        <v>1</v>
      </c>
      <c r="K240" s="263"/>
      <c r="L240" s="263" t="s">
        <v>640</v>
      </c>
      <c r="M240" s="263" t="s">
        <v>1310</v>
      </c>
      <c r="N240" s="263"/>
      <c r="O240" s="263" t="s">
        <v>1336</v>
      </c>
      <c r="P240" s="281" t="s">
        <v>414</v>
      </c>
      <c r="Q240" s="281" t="s">
        <v>1329</v>
      </c>
      <c r="R240" s="283">
        <v>43173</v>
      </c>
      <c r="S240" s="283">
        <v>43173</v>
      </c>
      <c r="T240" s="281" t="s">
        <v>1332</v>
      </c>
      <c r="U240" s="281"/>
      <c r="V240" s="281"/>
      <c r="W240" s="281" t="s">
        <v>1325</v>
      </c>
      <c r="X240" s="281"/>
    </row>
    <row r="241" spans="2:24" s="259" customFormat="1" ht="81" x14ac:dyDescent="0.15">
      <c r="B241" s="281" t="str">
        <f>IF(E241&lt;&gt;"",CONCATENATE(ルール・事前条件!X$6,"-",ルール・事前条件!X$5,"-",TEXT(C$1,"00"),"-",TEXT(C241,"00"),"-",TEXT(E241,"00")),"")</f>
        <v>C-FT11-01-01-118-02</v>
      </c>
      <c r="C241" s="46">
        <v>118</v>
      </c>
      <c r="D241" s="255"/>
      <c r="E241" s="190">
        <v>2</v>
      </c>
      <c r="F241" s="279" t="s">
        <v>196</v>
      </c>
      <c r="G241" s="263" t="s">
        <v>1311</v>
      </c>
      <c r="H241" s="263" t="s">
        <v>653</v>
      </c>
      <c r="I241" s="263"/>
      <c r="J241" s="281">
        <v>1</v>
      </c>
      <c r="K241" s="263"/>
      <c r="L241" s="263" t="s">
        <v>640</v>
      </c>
      <c r="M241" s="263" t="s">
        <v>1311</v>
      </c>
      <c r="N241" s="263"/>
      <c r="O241" s="263" t="s">
        <v>705</v>
      </c>
      <c r="P241" s="281" t="s">
        <v>414</v>
      </c>
      <c r="Q241" s="281" t="s">
        <v>1329</v>
      </c>
      <c r="R241" s="283">
        <v>43173</v>
      </c>
      <c r="S241" s="283">
        <v>43173</v>
      </c>
      <c r="T241" s="281" t="s">
        <v>1332</v>
      </c>
      <c r="U241" s="281"/>
      <c r="V241" s="281"/>
      <c r="W241" s="281" t="s">
        <v>1326</v>
      </c>
      <c r="X241" s="281"/>
    </row>
    <row r="242" spans="2:24" s="259" customFormat="1" ht="37.5" customHeight="1" x14ac:dyDescent="0.15">
      <c r="B242" s="269" t="str">
        <f>IF(E242&lt;&gt;"",CONCATENATE(ルール・事前条件!X$6,"-",ルール・事前条件!X$5,"-",TEXT(C$1,"00"),"-",TEXT(C242,"00"),"-",TEXT(E242,"00")),"")</f>
        <v>C-FT11-01-01-119-01</v>
      </c>
      <c r="C242" s="61">
        <v>119</v>
      </c>
      <c r="D242" s="247" t="s">
        <v>1163</v>
      </c>
      <c r="E242" s="60">
        <v>1</v>
      </c>
      <c r="F242" s="279" t="s">
        <v>195</v>
      </c>
      <c r="G242" s="356" t="s">
        <v>652</v>
      </c>
      <c r="H242" s="356" t="s">
        <v>654</v>
      </c>
      <c r="I242" s="279"/>
      <c r="J242" s="281">
        <v>1</v>
      </c>
      <c r="K242" s="263"/>
      <c r="L242" s="263" t="s">
        <v>431</v>
      </c>
      <c r="M242" s="263" t="s">
        <v>655</v>
      </c>
      <c r="N242" s="263"/>
      <c r="O242" s="263"/>
      <c r="P242" s="354" t="s">
        <v>414</v>
      </c>
      <c r="Q242" s="354" t="s">
        <v>923</v>
      </c>
      <c r="R242" s="358">
        <v>42915</v>
      </c>
      <c r="S242" s="358">
        <v>43004</v>
      </c>
      <c r="T242" s="354" t="s">
        <v>1207</v>
      </c>
      <c r="U242" s="354" t="s">
        <v>708</v>
      </c>
      <c r="V242" s="354" t="s">
        <v>1206</v>
      </c>
      <c r="W242" s="354" t="s">
        <v>634</v>
      </c>
      <c r="X242" s="354"/>
    </row>
    <row r="243" spans="2:24" s="259" customFormat="1" ht="70.5" customHeight="1" x14ac:dyDescent="0.15">
      <c r="B243" s="270" t="str">
        <f>IF(E243&lt;&gt;"",CONCATENATE(ルール・事前条件!X$6,"-",ルール・事前条件!X$5,"-",TEXT(C$1,"00"),"-",TEXT(C243,"00"),"-",TEXT(E243,"00")),"")</f>
        <v/>
      </c>
      <c r="C243" s="46">
        <v>18</v>
      </c>
      <c r="D243" s="248"/>
      <c r="E243" s="61"/>
      <c r="F243" s="280"/>
      <c r="G243" s="357"/>
      <c r="H243" s="357"/>
      <c r="I243" s="280"/>
      <c r="J243" s="281">
        <v>2</v>
      </c>
      <c r="K243" s="263"/>
      <c r="L243" s="263" t="s">
        <v>633</v>
      </c>
      <c r="M243" s="263" t="s">
        <v>656</v>
      </c>
      <c r="N243" s="263"/>
      <c r="O243" s="263" t="s">
        <v>1209</v>
      </c>
      <c r="P243" s="355"/>
      <c r="Q243" s="355"/>
      <c r="R243" s="359"/>
      <c r="S243" s="359"/>
      <c r="T243" s="355"/>
      <c r="U243" s="355"/>
      <c r="V243" s="355"/>
      <c r="W243" s="355"/>
      <c r="X243" s="355"/>
    </row>
    <row r="244" spans="2:24" s="259" customFormat="1" ht="108" x14ac:dyDescent="0.15">
      <c r="B244" s="281" t="str">
        <f>IF(E244&lt;&gt;"",CONCATENATE(ルール・事前条件!X$6,"-",ルール・事前条件!X$5,"-",TEXT(C$1,"00"),"-",TEXT(C244,"00"),"-",TEXT(E244,"00")),"")</f>
        <v>C-FT11-01-01-120-01</v>
      </c>
      <c r="C244" s="60">
        <v>120</v>
      </c>
      <c r="D244" s="247" t="s">
        <v>1164</v>
      </c>
      <c r="E244" s="190">
        <v>1</v>
      </c>
      <c r="F244" s="279" t="s">
        <v>645</v>
      </c>
      <c r="G244" s="263" t="s">
        <v>1314</v>
      </c>
      <c r="H244" s="263" t="s">
        <v>657</v>
      </c>
      <c r="I244" s="263"/>
      <c r="J244" s="281">
        <v>1</v>
      </c>
      <c r="K244" s="263"/>
      <c r="L244" s="263" t="s">
        <v>640</v>
      </c>
      <c r="M244" s="263" t="s">
        <v>1314</v>
      </c>
      <c r="N244" s="263"/>
      <c r="O244" s="263" t="s">
        <v>1337</v>
      </c>
      <c r="P244" s="281" t="s">
        <v>414</v>
      </c>
      <c r="Q244" s="281" t="s">
        <v>1329</v>
      </c>
      <c r="R244" s="283">
        <v>43173</v>
      </c>
      <c r="S244" s="283">
        <v>43173</v>
      </c>
      <c r="T244" s="281" t="s">
        <v>1332</v>
      </c>
      <c r="U244" s="281"/>
      <c r="V244" s="281"/>
      <c r="W244" s="281" t="s">
        <v>1325</v>
      </c>
      <c r="X244" s="281"/>
    </row>
    <row r="245" spans="2:24" s="259" customFormat="1" ht="108" x14ac:dyDescent="0.15">
      <c r="B245" s="281" t="str">
        <f>IF(E245&lt;&gt;"",CONCATENATE(ルール・事前条件!X$6,"-",ルール・事前条件!X$5,"-",TEXT(C$1,"00"),"-",TEXT(C245,"00"),"-",TEXT(E245,"00")),"")</f>
        <v>C-FT11-01-01-120-02</v>
      </c>
      <c r="C245" s="46">
        <v>120</v>
      </c>
      <c r="D245" s="255"/>
      <c r="E245" s="190">
        <v>2</v>
      </c>
      <c r="F245" s="279" t="s">
        <v>196</v>
      </c>
      <c r="G245" s="263" t="s">
        <v>1315</v>
      </c>
      <c r="H245" s="263" t="s">
        <v>657</v>
      </c>
      <c r="I245" s="263"/>
      <c r="J245" s="281">
        <v>1</v>
      </c>
      <c r="K245" s="263"/>
      <c r="L245" s="263" t="s">
        <v>640</v>
      </c>
      <c r="M245" s="263" t="s">
        <v>1315</v>
      </c>
      <c r="N245" s="263"/>
      <c r="O245" s="263" t="s">
        <v>1337</v>
      </c>
      <c r="P245" s="281" t="s">
        <v>414</v>
      </c>
      <c r="Q245" s="281" t="s">
        <v>1329</v>
      </c>
      <c r="R245" s="283">
        <v>43173</v>
      </c>
      <c r="S245" s="283">
        <v>43173</v>
      </c>
      <c r="T245" s="281" t="s">
        <v>1332</v>
      </c>
      <c r="U245" s="281"/>
      <c r="V245" s="281"/>
      <c r="W245" s="281" t="s">
        <v>1326</v>
      </c>
      <c r="X245" s="281"/>
    </row>
    <row r="246" spans="2:24" s="259" customFormat="1" ht="27" x14ac:dyDescent="0.15">
      <c r="B246" s="269" t="str">
        <f>IF(E246&lt;&gt;"",CONCATENATE(ルール・事前条件!X$6,"-",ルール・事前条件!X$5,"-",TEXT(C$1,"00"),"-",TEXT(C246,"00"),"-",TEXT(E246,"00")),"")</f>
        <v>C-FT11-01-01-121-01</v>
      </c>
      <c r="C246" s="61">
        <v>121</v>
      </c>
      <c r="D246" s="247" t="s">
        <v>1165</v>
      </c>
      <c r="E246" s="60">
        <v>1</v>
      </c>
      <c r="F246" s="279" t="s">
        <v>195</v>
      </c>
      <c r="G246" s="356" t="s">
        <v>658</v>
      </c>
      <c r="H246" s="356" t="s">
        <v>659</v>
      </c>
      <c r="I246" s="279"/>
      <c r="J246" s="281">
        <v>1</v>
      </c>
      <c r="K246" s="263"/>
      <c r="L246" s="263" t="s">
        <v>431</v>
      </c>
      <c r="M246" s="263" t="s">
        <v>660</v>
      </c>
      <c r="N246" s="263"/>
      <c r="O246" s="263"/>
      <c r="P246" s="354" t="s">
        <v>414</v>
      </c>
      <c r="Q246" s="354" t="s">
        <v>920</v>
      </c>
      <c r="R246" s="358">
        <v>42915</v>
      </c>
      <c r="S246" s="358">
        <v>42969</v>
      </c>
      <c r="T246" s="354" t="s">
        <v>1004</v>
      </c>
      <c r="U246" s="354" t="s">
        <v>709</v>
      </c>
      <c r="V246" s="354" t="s">
        <v>1003</v>
      </c>
      <c r="W246" s="354" t="s">
        <v>634</v>
      </c>
      <c r="X246" s="354"/>
    </row>
    <row r="247" spans="2:24" s="259" customFormat="1" ht="62.25" customHeight="1" x14ac:dyDescent="0.15">
      <c r="B247" s="270" t="str">
        <f>IF(E247&lt;&gt;"",CONCATENATE(ルール・事前条件!X$6,"-",ルール・事前条件!X$5,"-",TEXT(C$1,"00"),"-",TEXT(C247,"00"),"-",TEXT(E247,"00")),"")</f>
        <v/>
      </c>
      <c r="C247" s="46">
        <v>18</v>
      </c>
      <c r="D247" s="248"/>
      <c r="E247" s="61"/>
      <c r="F247" s="280"/>
      <c r="G247" s="357"/>
      <c r="H247" s="357"/>
      <c r="I247" s="280"/>
      <c r="J247" s="281">
        <v>2</v>
      </c>
      <c r="K247" s="263"/>
      <c r="L247" s="263" t="s">
        <v>633</v>
      </c>
      <c r="M247" s="263" t="s">
        <v>661</v>
      </c>
      <c r="N247" s="263"/>
      <c r="O247" s="263" t="s">
        <v>1002</v>
      </c>
      <c r="P247" s="355"/>
      <c r="Q247" s="355"/>
      <c r="R247" s="359"/>
      <c r="S247" s="359"/>
      <c r="T247" s="355"/>
      <c r="U247" s="355"/>
      <c r="V247" s="355"/>
      <c r="W247" s="355"/>
      <c r="X247" s="355"/>
    </row>
    <row r="248" spans="2:24" s="259" customFormat="1" ht="68.25" customHeight="1" x14ac:dyDescent="0.15">
      <c r="B248" s="269" t="str">
        <f>IF(E248&lt;&gt;"",CONCATENATE(ルール・事前条件!X$6,"-",ルール・事前条件!X$5,"-",TEXT(C$1,"00"),"-",TEXT(C248,"00"),"-",TEXT(E248,"00")),"")</f>
        <v>C-FT11-01-01-122-01</v>
      </c>
      <c r="C248" s="61">
        <v>122</v>
      </c>
      <c r="D248" s="247" t="s">
        <v>1166</v>
      </c>
      <c r="E248" s="60">
        <v>1</v>
      </c>
      <c r="F248" s="279" t="s">
        <v>195</v>
      </c>
      <c r="G248" s="356" t="s">
        <v>1413</v>
      </c>
      <c r="H248" s="356" t="s">
        <v>1294</v>
      </c>
      <c r="I248" s="279" t="s">
        <v>1415</v>
      </c>
      <c r="J248" s="281">
        <v>1</v>
      </c>
      <c r="K248" s="263"/>
      <c r="L248" s="263" t="s">
        <v>431</v>
      </c>
      <c r="M248" s="263" t="s">
        <v>1412</v>
      </c>
      <c r="N248" s="263"/>
      <c r="O248" s="263"/>
      <c r="P248" s="354" t="s">
        <v>414</v>
      </c>
      <c r="Q248" s="354" t="s">
        <v>1408</v>
      </c>
      <c r="R248" s="358">
        <v>43186</v>
      </c>
      <c r="S248" s="358">
        <v>43186</v>
      </c>
      <c r="T248" s="354" t="s">
        <v>1409</v>
      </c>
      <c r="U248" s="354"/>
      <c r="V248" s="354"/>
      <c r="W248" s="354" t="s">
        <v>1245</v>
      </c>
      <c r="X248" s="354"/>
    </row>
    <row r="249" spans="2:24" s="259" customFormat="1" ht="67.5" x14ac:dyDescent="0.15">
      <c r="B249" s="270" t="str">
        <f>IF(E249&lt;&gt;"",CONCATENATE(ルール・事前条件!X$6,"-",ルール・事前条件!X$5,"-",TEXT(C$1,"00"),"-",TEXT(C249,"00"),"-",TEXT(E249,"00")),"")</f>
        <v/>
      </c>
      <c r="C249" s="46"/>
      <c r="D249" s="248"/>
      <c r="E249" s="61"/>
      <c r="F249" s="280"/>
      <c r="G249" s="357"/>
      <c r="H249" s="357"/>
      <c r="I249" s="280"/>
      <c r="J249" s="281">
        <v>2</v>
      </c>
      <c r="K249" s="263"/>
      <c r="L249" s="263" t="s">
        <v>662</v>
      </c>
      <c r="M249" s="263" t="s">
        <v>663</v>
      </c>
      <c r="N249" s="263"/>
      <c r="O249" s="263" t="s">
        <v>1294</v>
      </c>
      <c r="P249" s="355"/>
      <c r="Q249" s="355"/>
      <c r="R249" s="359"/>
      <c r="S249" s="359"/>
      <c r="T249" s="355"/>
      <c r="U249" s="355"/>
      <c r="V249" s="355"/>
      <c r="W249" s="355"/>
      <c r="X249" s="355"/>
    </row>
    <row r="250" spans="2:24" s="259" customFormat="1" ht="45" customHeight="1" x14ac:dyDescent="0.15">
      <c r="B250" s="269" t="str">
        <f>IF(E250&lt;&gt;"",CONCATENATE(ルール・事前条件!X$6,"-",ルール・事前条件!X$5,"-",TEXT(C$1,"00"),"-",TEXT(C250,"00"),"-",TEXT(E250,"00")),"")</f>
        <v>C-FT11-01-01-123-01</v>
      </c>
      <c r="C250" s="61">
        <v>123</v>
      </c>
      <c r="D250" s="247" t="s">
        <v>1167</v>
      </c>
      <c r="E250" s="60">
        <v>1</v>
      </c>
      <c r="F250" s="279" t="s">
        <v>195</v>
      </c>
      <c r="G250" s="356" t="s">
        <v>666</v>
      </c>
      <c r="H250" s="356" t="s">
        <v>722</v>
      </c>
      <c r="I250" s="279"/>
      <c r="J250" s="281">
        <v>1</v>
      </c>
      <c r="K250" s="263"/>
      <c r="L250" s="263" t="s">
        <v>431</v>
      </c>
      <c r="M250" s="263" t="s">
        <v>665</v>
      </c>
      <c r="N250" s="263"/>
      <c r="O250" s="263"/>
      <c r="P250" s="354" t="s">
        <v>414</v>
      </c>
      <c r="Q250" s="354" t="s">
        <v>726</v>
      </c>
      <c r="R250" s="358">
        <v>42926</v>
      </c>
      <c r="S250" s="358">
        <v>42926</v>
      </c>
      <c r="T250" s="354" t="s">
        <v>727</v>
      </c>
      <c r="U250" s="354"/>
      <c r="V250" s="354"/>
      <c r="W250" s="354" t="s">
        <v>725</v>
      </c>
      <c r="X250" s="354"/>
    </row>
    <row r="251" spans="2:24" s="259" customFormat="1" ht="69.75" customHeight="1" x14ac:dyDescent="0.15">
      <c r="B251" s="270" t="str">
        <f>IF(E251&lt;&gt;"",CONCATENATE(ルール・事前条件!X$6,"-",ルール・事前条件!X$5,"-",TEXT(C$1,"00"),"-",TEXT(C251,"00"),"-",TEXT(E251,"00")),"")</f>
        <v/>
      </c>
      <c r="C251" s="46">
        <v>18</v>
      </c>
      <c r="D251" s="248"/>
      <c r="E251" s="61"/>
      <c r="F251" s="280"/>
      <c r="G251" s="357"/>
      <c r="H251" s="357"/>
      <c r="I251" s="280"/>
      <c r="J251" s="281">
        <v>2</v>
      </c>
      <c r="K251" s="263"/>
      <c r="L251" s="263" t="s">
        <v>662</v>
      </c>
      <c r="M251" s="263" t="s">
        <v>664</v>
      </c>
      <c r="N251" s="263"/>
      <c r="O251" s="263" t="s">
        <v>723</v>
      </c>
      <c r="P251" s="355"/>
      <c r="Q251" s="355"/>
      <c r="R251" s="359"/>
      <c r="S251" s="359"/>
      <c r="T251" s="355"/>
      <c r="U251" s="355"/>
      <c r="V251" s="355"/>
      <c r="W251" s="355"/>
      <c r="X251" s="355"/>
    </row>
    <row r="252" spans="2:24" s="259" customFormat="1" ht="108" customHeight="1" x14ac:dyDescent="0.15">
      <c r="B252" s="269" t="str">
        <f>IF(E252&lt;&gt;"",CONCATENATE(ルール・事前条件!X$6,"-",ルール・事前条件!X$5,"-",TEXT(C$1,"00"),"-",TEXT(C252,"00"),"-",TEXT(E252,"00")),"")</f>
        <v>C-FT11-01-01-124-01</v>
      </c>
      <c r="C252" s="61">
        <v>124</v>
      </c>
      <c r="D252" s="247" t="s">
        <v>1168</v>
      </c>
      <c r="E252" s="60">
        <v>1</v>
      </c>
      <c r="F252" s="279" t="s">
        <v>196</v>
      </c>
      <c r="G252" s="356" t="s">
        <v>759</v>
      </c>
      <c r="H252" s="356" t="s">
        <v>681</v>
      </c>
      <c r="I252" s="279"/>
      <c r="J252" s="281">
        <v>1</v>
      </c>
      <c r="K252" s="263"/>
      <c r="L252" s="263" t="s">
        <v>431</v>
      </c>
      <c r="M252" s="263" t="s">
        <v>760</v>
      </c>
      <c r="N252" s="263"/>
      <c r="O252" s="263"/>
      <c r="P252" s="354" t="s">
        <v>414</v>
      </c>
      <c r="Q252" s="354" t="s">
        <v>923</v>
      </c>
      <c r="R252" s="358">
        <v>42944</v>
      </c>
      <c r="S252" s="358">
        <v>42944</v>
      </c>
      <c r="T252" s="354" t="s">
        <v>924</v>
      </c>
      <c r="U252" s="354"/>
      <c r="V252" s="354"/>
      <c r="W252" s="354" t="s">
        <v>761</v>
      </c>
      <c r="X252" s="354"/>
    </row>
    <row r="253" spans="2:24" s="259" customFormat="1" ht="71.25" customHeight="1" x14ac:dyDescent="0.15">
      <c r="B253" s="270" t="str">
        <f>IF(E253&lt;&gt;"",CONCATENATE(ルール・事前条件!X$6,"-",ルール・事前条件!X$5,"-",TEXT(C$1,"00"),"-",TEXT(C253,"00"),"-",TEXT(E253,"00")),"")</f>
        <v/>
      </c>
      <c r="C253" s="46">
        <v>124</v>
      </c>
      <c r="D253" s="248"/>
      <c r="E253" s="61"/>
      <c r="F253" s="280"/>
      <c r="G253" s="357"/>
      <c r="H253" s="357"/>
      <c r="I253" s="280"/>
      <c r="J253" s="281">
        <v>2</v>
      </c>
      <c r="K253" s="263"/>
      <c r="L253" s="263" t="s">
        <v>679</v>
      </c>
      <c r="M253" s="263" t="s">
        <v>683</v>
      </c>
      <c r="N253" s="263"/>
      <c r="O253" s="263" t="s">
        <v>943</v>
      </c>
      <c r="P253" s="355"/>
      <c r="Q253" s="355"/>
      <c r="R253" s="359"/>
      <c r="S253" s="359"/>
      <c r="T253" s="355"/>
      <c r="U253" s="355"/>
      <c r="V253" s="355"/>
      <c r="W253" s="355"/>
      <c r="X253" s="355"/>
    </row>
    <row r="254" spans="2:24" s="259" customFormat="1" ht="108" customHeight="1" x14ac:dyDescent="0.15">
      <c r="B254" s="269" t="str">
        <f>IF(E254&lt;&gt;"",CONCATENATE(ルール・事前条件!X$6,"-",ルール・事前条件!X$5,"-",TEXT(C$1,"00"),"-",TEXT(C254,"00"),"-",TEXT(E254,"00")),"")</f>
        <v>C-FT11-01-01-125-01</v>
      </c>
      <c r="C254" s="61">
        <v>125</v>
      </c>
      <c r="D254" s="247" t="s">
        <v>1169</v>
      </c>
      <c r="E254" s="60">
        <v>1</v>
      </c>
      <c r="F254" s="279" t="s">
        <v>195</v>
      </c>
      <c r="G254" s="356" t="s">
        <v>684</v>
      </c>
      <c r="H254" s="356" t="s">
        <v>685</v>
      </c>
      <c r="I254" s="279"/>
      <c r="J254" s="281">
        <v>1</v>
      </c>
      <c r="K254" s="263"/>
      <c r="L254" s="263" t="s">
        <v>431</v>
      </c>
      <c r="M254" s="263" t="s">
        <v>686</v>
      </c>
      <c r="N254" s="263"/>
      <c r="O254" s="263"/>
      <c r="P254" s="354" t="s">
        <v>414</v>
      </c>
      <c r="Q254" s="354" t="s">
        <v>923</v>
      </c>
      <c r="R254" s="358">
        <v>42944</v>
      </c>
      <c r="S254" s="358">
        <v>42944</v>
      </c>
      <c r="T254" s="354" t="s">
        <v>924</v>
      </c>
      <c r="U254" s="354"/>
      <c r="V254" s="354"/>
      <c r="W254" s="354" t="s">
        <v>634</v>
      </c>
      <c r="X254" s="354"/>
    </row>
    <row r="255" spans="2:24" s="259" customFormat="1" ht="73.5" customHeight="1" x14ac:dyDescent="0.15">
      <c r="B255" s="270" t="str">
        <f>IF(E255&lt;&gt;"",CONCATENATE(ルール・事前条件!X$6,"-",ルール・事前条件!X$5,"-",TEXT(C$1,"00"),"-",TEXT(C255,"00"),"-",TEXT(E255,"00")),"")</f>
        <v/>
      </c>
      <c r="C255" s="46">
        <v>125</v>
      </c>
      <c r="D255" s="248"/>
      <c r="E255" s="61"/>
      <c r="F255" s="280"/>
      <c r="G255" s="357"/>
      <c r="H255" s="357"/>
      <c r="I255" s="280"/>
      <c r="J255" s="281">
        <v>2</v>
      </c>
      <c r="K255" s="263"/>
      <c r="L255" s="263" t="s">
        <v>678</v>
      </c>
      <c r="M255" s="263" t="s">
        <v>684</v>
      </c>
      <c r="N255" s="263"/>
      <c r="O255" s="263" t="s">
        <v>944</v>
      </c>
      <c r="P255" s="355"/>
      <c r="Q255" s="355"/>
      <c r="R255" s="359"/>
      <c r="S255" s="359"/>
      <c r="T255" s="355"/>
      <c r="U255" s="355"/>
      <c r="V255" s="355"/>
      <c r="W255" s="355"/>
      <c r="X255" s="355"/>
    </row>
    <row r="256" spans="2:24" s="259" customFormat="1" ht="123.75" customHeight="1" x14ac:dyDescent="0.15">
      <c r="B256" s="269" t="str">
        <f>IF(E256&lt;&gt;"",CONCATENATE(ルール・事前条件!X$6,"-",ルール・事前条件!X$5,"-",TEXT(C$1,"00"),"-",TEXT(C256,"00"),"-",TEXT(E256,"00")),"")</f>
        <v>C-FT11-01-01-126-01</v>
      </c>
      <c r="C256" s="60">
        <v>126</v>
      </c>
      <c r="D256" s="247" t="s">
        <v>1170</v>
      </c>
      <c r="E256" s="60">
        <v>1</v>
      </c>
      <c r="F256" s="279" t="s">
        <v>775</v>
      </c>
      <c r="G256" s="356" t="s">
        <v>773</v>
      </c>
      <c r="H256" s="356" t="s">
        <v>769</v>
      </c>
      <c r="I256" s="279" t="s">
        <v>418</v>
      </c>
      <c r="J256" s="281">
        <v>1</v>
      </c>
      <c r="K256" s="263"/>
      <c r="L256" s="263" t="s">
        <v>370</v>
      </c>
      <c r="M256" s="263" t="s">
        <v>763</v>
      </c>
      <c r="N256" s="263"/>
      <c r="O256" s="263"/>
      <c r="P256" s="354" t="s">
        <v>414</v>
      </c>
      <c r="Q256" s="354" t="s">
        <v>949</v>
      </c>
      <c r="R256" s="358">
        <v>42944</v>
      </c>
      <c r="S256" s="358">
        <v>43004</v>
      </c>
      <c r="T256" s="354" t="s">
        <v>1204</v>
      </c>
      <c r="U256" s="354" t="s">
        <v>948</v>
      </c>
      <c r="V256" s="354" t="s">
        <v>1205</v>
      </c>
      <c r="W256" s="354" t="s">
        <v>762</v>
      </c>
      <c r="X256" s="354"/>
    </row>
    <row r="257" spans="1:24" s="259" customFormat="1" ht="81" x14ac:dyDescent="0.15">
      <c r="B257" s="270" t="str">
        <f>IF(E257&lt;&gt;"",CONCATENATE(ルール・事前条件!X$6,"-",ルール・事前条件!X$5,"-",TEXT(C$1,"00"),"-",TEXT(C257,"00"),"-",TEXT(E257,"00")),"")</f>
        <v/>
      </c>
      <c r="C257" s="46"/>
      <c r="D257" s="248"/>
      <c r="E257" s="61"/>
      <c r="F257" s="280"/>
      <c r="G257" s="357"/>
      <c r="H257" s="357"/>
      <c r="I257" s="280"/>
      <c r="J257" s="281">
        <v>2</v>
      </c>
      <c r="K257" s="263"/>
      <c r="L257" s="263" t="s">
        <v>317</v>
      </c>
      <c r="M257" s="263" t="s">
        <v>764</v>
      </c>
      <c r="N257" s="263"/>
      <c r="O257" s="263" t="s">
        <v>770</v>
      </c>
      <c r="P257" s="355"/>
      <c r="Q257" s="355"/>
      <c r="R257" s="359"/>
      <c r="S257" s="359"/>
      <c r="T257" s="355"/>
      <c r="U257" s="355"/>
      <c r="V257" s="355"/>
      <c r="W257" s="355"/>
      <c r="X257" s="355"/>
    </row>
    <row r="258" spans="1:24" s="259" customFormat="1" ht="42" customHeight="1" x14ac:dyDescent="0.15">
      <c r="B258" s="269" t="str">
        <f>IF(E258&lt;&gt;"",CONCATENATE(ルール・事前条件!X$6,"-",ルール・事前条件!X$5,"-",TEXT(C$1,"00"),"-",TEXT(C258,"00"),"-",TEXT(E258,"00")),"")</f>
        <v>C-FT11-01-01-127-01</v>
      </c>
      <c r="C258" s="60">
        <v>127</v>
      </c>
      <c r="D258" s="247" t="s">
        <v>1171</v>
      </c>
      <c r="E258" s="60">
        <v>1</v>
      </c>
      <c r="F258" s="279" t="s">
        <v>777</v>
      </c>
      <c r="G258" s="356" t="s">
        <v>765</v>
      </c>
      <c r="H258" s="356" t="s">
        <v>766</v>
      </c>
      <c r="I258" s="279" t="s">
        <v>418</v>
      </c>
      <c r="J258" s="281">
        <v>1</v>
      </c>
      <c r="K258" s="263"/>
      <c r="L258" s="263" t="s">
        <v>370</v>
      </c>
      <c r="M258" s="263" t="s">
        <v>768</v>
      </c>
      <c r="N258" s="263"/>
      <c r="O258" s="263"/>
      <c r="P258" s="354" t="s">
        <v>414</v>
      </c>
      <c r="Q258" s="354" t="s">
        <v>459</v>
      </c>
      <c r="R258" s="358">
        <v>42944</v>
      </c>
      <c r="S258" s="358">
        <v>42944</v>
      </c>
      <c r="T258" s="354" t="s">
        <v>887</v>
      </c>
      <c r="U258" s="354"/>
      <c r="V258" s="354"/>
      <c r="W258" s="354" t="s">
        <v>762</v>
      </c>
      <c r="X258" s="354"/>
    </row>
    <row r="259" spans="1:24" s="259" customFormat="1" ht="40.5" x14ac:dyDescent="0.15">
      <c r="B259" s="270" t="str">
        <f>IF(E259&lt;&gt;"",CONCATENATE(ルール・事前条件!X$6,"-",ルール・事前条件!X$5,"-",TEXT(C$1,"00"),"-",TEXT(C259,"00"),"-",TEXT(E259,"00")),"")</f>
        <v/>
      </c>
      <c r="C259" s="46"/>
      <c r="D259" s="248"/>
      <c r="E259" s="61"/>
      <c r="F259" s="280"/>
      <c r="G259" s="357"/>
      <c r="H259" s="357"/>
      <c r="I259" s="280"/>
      <c r="J259" s="281">
        <v>2</v>
      </c>
      <c r="K259" s="263"/>
      <c r="L259" s="263" t="s">
        <v>317</v>
      </c>
      <c r="M259" s="263" t="s">
        <v>767</v>
      </c>
      <c r="N259" s="263"/>
      <c r="O259" s="263" t="s">
        <v>950</v>
      </c>
      <c r="P259" s="355"/>
      <c r="Q259" s="355"/>
      <c r="R259" s="359"/>
      <c r="S259" s="359"/>
      <c r="T259" s="355"/>
      <c r="U259" s="355"/>
      <c r="V259" s="355"/>
      <c r="W259" s="355"/>
      <c r="X259" s="355"/>
    </row>
    <row r="260" spans="1:24" s="259" customFormat="1" ht="63.75" customHeight="1" x14ac:dyDescent="0.15">
      <c r="B260" s="269" t="str">
        <f>IF(E260&lt;&gt;"",CONCATENATE(ルール・事前条件!X$6,"-",ルール・事前条件!X$5,"-",TEXT(C$1,"00"),"-",TEXT(C260,"00"),"-",TEXT(E260,"00")),"")</f>
        <v>C-FT11-01-01-128-01</v>
      </c>
      <c r="C260" s="60">
        <v>128</v>
      </c>
      <c r="D260" s="247" t="s">
        <v>1172</v>
      </c>
      <c r="E260" s="60">
        <v>1</v>
      </c>
      <c r="F260" s="279" t="s">
        <v>776</v>
      </c>
      <c r="G260" s="356" t="s">
        <v>778</v>
      </c>
      <c r="H260" s="356" t="s">
        <v>1018</v>
      </c>
      <c r="I260" s="279" t="s">
        <v>418</v>
      </c>
      <c r="J260" s="281">
        <v>1</v>
      </c>
      <c r="K260" s="263"/>
      <c r="L260" s="263" t="s">
        <v>370</v>
      </c>
      <c r="M260" s="263" t="s">
        <v>951</v>
      </c>
      <c r="N260" s="263"/>
      <c r="O260" s="263"/>
      <c r="P260" s="354" t="s">
        <v>414</v>
      </c>
      <c r="Q260" s="354" t="s">
        <v>949</v>
      </c>
      <c r="R260" s="358">
        <v>42944</v>
      </c>
      <c r="S260" s="358">
        <v>42972</v>
      </c>
      <c r="T260" s="354" t="s">
        <v>1042</v>
      </c>
      <c r="U260" s="354" t="s">
        <v>952</v>
      </c>
      <c r="V260" s="354" t="s">
        <v>1043</v>
      </c>
      <c r="W260" s="354" t="s">
        <v>1020</v>
      </c>
      <c r="X260" s="354"/>
    </row>
    <row r="261" spans="1:24" s="259" customFormat="1" ht="87.75" customHeight="1" x14ac:dyDescent="0.15">
      <c r="B261" s="270" t="str">
        <f>IF(E261&lt;&gt;"",CONCATENATE(ルール・事前条件!X$6,"-",ルール・事前条件!X$5,"-",TEXT(C$1,"00"),"-",TEXT(C261,"00"),"-",TEXT(E261,"00")),"")</f>
        <v/>
      </c>
      <c r="C261" s="46"/>
      <c r="D261" s="248"/>
      <c r="E261" s="61"/>
      <c r="F261" s="280"/>
      <c r="G261" s="357"/>
      <c r="H261" s="357"/>
      <c r="I261" s="280"/>
      <c r="J261" s="281">
        <v>2</v>
      </c>
      <c r="K261" s="263"/>
      <c r="L261" s="263" t="s">
        <v>317</v>
      </c>
      <c r="M261" s="263" t="s">
        <v>779</v>
      </c>
      <c r="N261" s="263"/>
      <c r="O261" s="263" t="s">
        <v>1019</v>
      </c>
      <c r="P261" s="355"/>
      <c r="Q261" s="355"/>
      <c r="R261" s="359"/>
      <c r="S261" s="359"/>
      <c r="T261" s="355"/>
      <c r="U261" s="355"/>
      <c r="V261" s="355"/>
      <c r="W261" s="355"/>
      <c r="X261" s="355"/>
    </row>
    <row r="262" spans="1:24" s="259" customFormat="1" ht="67.5" customHeight="1" x14ac:dyDescent="0.15">
      <c r="B262" s="269" t="str">
        <f>IF(E262&lt;&gt;"",CONCATENATE(ルール・事前条件!X$6,"-",ルール・事前条件!X$5,"-",TEXT(C$1,"00"),"-",TEXT(C262,"00"),"-",TEXT(E262,"00")),"")</f>
        <v>C-FT11-01-01-129-01</v>
      </c>
      <c r="C262" s="60">
        <v>129</v>
      </c>
      <c r="D262" s="247" t="s">
        <v>1173</v>
      </c>
      <c r="E262" s="60">
        <v>1</v>
      </c>
      <c r="F262" s="279" t="s">
        <v>776</v>
      </c>
      <c r="G262" s="356" t="s">
        <v>780</v>
      </c>
      <c r="H262" s="356" t="s">
        <v>1023</v>
      </c>
      <c r="I262" s="279" t="s">
        <v>418</v>
      </c>
      <c r="J262" s="281">
        <v>1</v>
      </c>
      <c r="K262" s="263"/>
      <c r="L262" s="263" t="s">
        <v>370</v>
      </c>
      <c r="M262" s="263" t="s">
        <v>781</v>
      </c>
      <c r="N262" s="263"/>
      <c r="O262" s="263"/>
      <c r="P262" s="354" t="s">
        <v>569</v>
      </c>
      <c r="Q262" s="354" t="s">
        <v>949</v>
      </c>
      <c r="R262" s="358">
        <v>42944</v>
      </c>
      <c r="S262" s="358"/>
      <c r="T262" s="354" t="s">
        <v>1051</v>
      </c>
      <c r="U262" s="354" t="s">
        <v>1049</v>
      </c>
      <c r="V262" s="354" t="s">
        <v>1050</v>
      </c>
      <c r="W262" s="354" t="s">
        <v>1020</v>
      </c>
      <c r="X262" s="354"/>
    </row>
    <row r="263" spans="1:24" s="259" customFormat="1" ht="66.75" customHeight="1" x14ac:dyDescent="0.15">
      <c r="B263" s="270" t="str">
        <f>IF(E263&lt;&gt;"",CONCATENATE(ルール・事前条件!X$6,"-",ルール・事前条件!X$5,"-",TEXT(C$1,"00"),"-",TEXT(C263,"00"),"-",TEXT(E263,"00")),"")</f>
        <v/>
      </c>
      <c r="C263" s="46"/>
      <c r="D263" s="248"/>
      <c r="E263" s="61"/>
      <c r="F263" s="280"/>
      <c r="G263" s="357"/>
      <c r="H263" s="357"/>
      <c r="I263" s="280"/>
      <c r="J263" s="281">
        <v>2</v>
      </c>
      <c r="K263" s="263"/>
      <c r="L263" s="263" t="s">
        <v>317</v>
      </c>
      <c r="M263" s="263" t="s">
        <v>782</v>
      </c>
      <c r="N263" s="263"/>
      <c r="O263" s="263" t="s">
        <v>1024</v>
      </c>
      <c r="P263" s="355"/>
      <c r="Q263" s="355"/>
      <c r="R263" s="359"/>
      <c r="S263" s="359"/>
      <c r="T263" s="355"/>
      <c r="U263" s="355"/>
      <c r="V263" s="355"/>
      <c r="W263" s="355"/>
      <c r="X263" s="355"/>
    </row>
    <row r="264" spans="1:24" ht="67.5" customHeight="1" x14ac:dyDescent="0.15">
      <c r="A264" s="197"/>
      <c r="B264" s="269" t="str">
        <f>IF(E264&lt;&gt;"",CONCATENATE(ルール・事前条件!X$6,"-",ルール・事前条件!X$5,"-",TEXT(C$1,"00"),"-",TEXT(C264,"00"),"-",TEXT(E264,"00")),"")</f>
        <v>C-FT11-01-01-130-01</v>
      </c>
      <c r="C264" s="60">
        <v>130</v>
      </c>
      <c r="D264" s="73" t="s">
        <v>1174</v>
      </c>
      <c r="E264" s="60">
        <v>1</v>
      </c>
      <c r="F264" s="266" t="s">
        <v>196</v>
      </c>
      <c r="G264" s="360" t="s">
        <v>841</v>
      </c>
      <c r="H264" s="360" t="s">
        <v>842</v>
      </c>
      <c r="I264" s="266" t="s">
        <v>418</v>
      </c>
      <c r="J264" s="261">
        <v>1</v>
      </c>
      <c r="K264" s="262"/>
      <c r="L264" s="263" t="s">
        <v>370</v>
      </c>
      <c r="M264" s="262" t="s">
        <v>843</v>
      </c>
      <c r="N264" s="262"/>
      <c r="O264" s="262"/>
      <c r="P264" s="362" t="s">
        <v>414</v>
      </c>
      <c r="Q264" s="354" t="s">
        <v>893</v>
      </c>
      <c r="R264" s="358">
        <v>42937</v>
      </c>
      <c r="S264" s="358">
        <v>43003</v>
      </c>
      <c r="T264" s="354" t="s">
        <v>1202</v>
      </c>
      <c r="U264" s="354" t="s">
        <v>1000</v>
      </c>
      <c r="V264" s="354" t="s">
        <v>1203</v>
      </c>
      <c r="W264" s="354" t="s">
        <v>846</v>
      </c>
      <c r="X264" s="354"/>
    </row>
    <row r="265" spans="1:24" ht="66.75" customHeight="1" x14ac:dyDescent="0.15">
      <c r="A265" s="197"/>
      <c r="B265" s="270" t="str">
        <f>IF(E265&lt;&gt;"",CONCATENATE(ルール・事前条件!X$6,"-",ルール・事前条件!X$5,"-",TEXT(C$1,"00"),"-",TEXT(C265,"00"),"-",TEXT(E265,"00")),"")</f>
        <v/>
      </c>
      <c r="C265" s="46"/>
      <c r="D265" s="74"/>
      <c r="E265" s="61"/>
      <c r="F265" s="273"/>
      <c r="G265" s="361"/>
      <c r="H265" s="361"/>
      <c r="I265" s="273"/>
      <c r="J265" s="261">
        <v>2</v>
      </c>
      <c r="K265" s="262"/>
      <c r="L265" s="263" t="s">
        <v>825</v>
      </c>
      <c r="M265" s="262" t="s">
        <v>844</v>
      </c>
      <c r="N265" s="262"/>
      <c r="O265" s="262" t="s">
        <v>845</v>
      </c>
      <c r="P265" s="363"/>
      <c r="Q265" s="355"/>
      <c r="R265" s="359"/>
      <c r="S265" s="359"/>
      <c r="T265" s="355"/>
      <c r="U265" s="355"/>
      <c r="V265" s="355"/>
      <c r="W265" s="355"/>
      <c r="X265" s="355"/>
    </row>
    <row r="266" spans="1:24" ht="67.5" customHeight="1" x14ac:dyDescent="0.15">
      <c r="A266" s="197"/>
      <c r="B266" s="269" t="str">
        <f>IF(E266&lt;&gt;"",CONCATENATE(ルール・事前条件!X$6,"-",ルール・事前条件!X$5,"-",TEXT(C$1,"00"),"-",TEXT(C266,"00"),"-",TEXT(E266,"00")),"")</f>
        <v>C-FT11-01-01-131-01</v>
      </c>
      <c r="C266" s="60">
        <v>131</v>
      </c>
      <c r="D266" s="73" t="s">
        <v>1175</v>
      </c>
      <c r="E266" s="60">
        <v>1</v>
      </c>
      <c r="F266" s="266" t="s">
        <v>639</v>
      </c>
      <c r="G266" s="360" t="s">
        <v>847</v>
      </c>
      <c r="H266" s="360" t="s">
        <v>848</v>
      </c>
      <c r="I266" s="266" t="s">
        <v>896</v>
      </c>
      <c r="J266" s="261">
        <v>1</v>
      </c>
      <c r="K266" s="262"/>
      <c r="L266" s="263" t="s">
        <v>370</v>
      </c>
      <c r="M266" s="262" t="s">
        <v>849</v>
      </c>
      <c r="N266" s="262"/>
      <c r="O266" s="262"/>
      <c r="P266" s="362" t="s">
        <v>414</v>
      </c>
      <c r="Q266" s="354" t="s">
        <v>893</v>
      </c>
      <c r="R266" s="358">
        <v>42937</v>
      </c>
      <c r="S266" s="358">
        <v>42937</v>
      </c>
      <c r="T266" s="354" t="s">
        <v>1340</v>
      </c>
      <c r="U266" s="354"/>
      <c r="V266" s="354"/>
      <c r="W266" s="354" t="s">
        <v>846</v>
      </c>
      <c r="X266" s="354"/>
    </row>
    <row r="267" spans="1:24" ht="66.75" customHeight="1" x14ac:dyDescent="0.15">
      <c r="A267" s="197"/>
      <c r="B267" s="270"/>
      <c r="C267" s="46"/>
      <c r="D267" s="74"/>
      <c r="E267" s="61"/>
      <c r="F267" s="273"/>
      <c r="G267" s="361"/>
      <c r="H267" s="361"/>
      <c r="I267" s="273"/>
      <c r="J267" s="261">
        <v>2</v>
      </c>
      <c r="K267" s="262"/>
      <c r="L267" s="263" t="s">
        <v>825</v>
      </c>
      <c r="M267" s="262" t="s">
        <v>850</v>
      </c>
      <c r="N267" s="262"/>
      <c r="O267" s="262" t="s">
        <v>895</v>
      </c>
      <c r="P267" s="363"/>
      <c r="Q267" s="355"/>
      <c r="R267" s="359"/>
      <c r="S267" s="359"/>
      <c r="T267" s="355"/>
      <c r="U267" s="355"/>
      <c r="V267" s="355"/>
      <c r="W267" s="355"/>
      <c r="X267" s="355"/>
    </row>
    <row r="268" spans="1:24" ht="81" x14ac:dyDescent="0.15">
      <c r="A268" s="197"/>
      <c r="B268" s="276" t="str">
        <f>IF(E268&lt;&gt;"",CONCATENATE(ルール・事前条件!X$6,"-",ルール・事前条件!X$5,"-",TEXT(C$1,"00"),"-",TEXT(C268,"00"),"-",TEXT(E268,"00")),"")</f>
        <v>C-FT11-01-01-132-01</v>
      </c>
      <c r="C268" s="241">
        <v>132</v>
      </c>
      <c r="D268" s="228" t="s">
        <v>1220</v>
      </c>
      <c r="E268" s="242">
        <v>1</v>
      </c>
      <c r="F268" s="274" t="s">
        <v>196</v>
      </c>
      <c r="G268" s="274" t="s">
        <v>860</v>
      </c>
      <c r="H268" s="274" t="s">
        <v>1221</v>
      </c>
      <c r="I268" s="274" t="s">
        <v>1238</v>
      </c>
      <c r="J268" s="229">
        <v>1</v>
      </c>
      <c r="K268" s="230"/>
      <c r="L268" s="230" t="s">
        <v>317</v>
      </c>
      <c r="M268" s="274" t="s">
        <v>1222</v>
      </c>
      <c r="N268" s="230"/>
      <c r="O268" s="274" t="s">
        <v>1223</v>
      </c>
      <c r="P268" s="276" t="s">
        <v>414</v>
      </c>
      <c r="Q268" s="276" t="s">
        <v>459</v>
      </c>
      <c r="R268" s="278">
        <v>42937</v>
      </c>
      <c r="S268" s="278">
        <v>43004</v>
      </c>
      <c r="T268" s="276" t="s">
        <v>1224</v>
      </c>
      <c r="U268" s="276" t="s">
        <v>1225</v>
      </c>
      <c r="V268" s="276" t="s">
        <v>1206</v>
      </c>
      <c r="W268" s="276" t="s">
        <v>861</v>
      </c>
      <c r="X268" s="276"/>
    </row>
    <row r="269" spans="1:24" s="259" customFormat="1" ht="108" customHeight="1" x14ac:dyDescent="0.15">
      <c r="B269" s="269" t="str">
        <f>IF(E269&lt;&gt;"",CONCATENATE(ルール・事前条件!X$6,"-",ルール・事前条件!X$5,"-",TEXT(C$1,"00"),"-",TEXT(C269,"00"),"-",TEXT(E269,"00")),"")</f>
        <v>C-FT11-01-01-133-01</v>
      </c>
      <c r="C269" s="61">
        <v>133</v>
      </c>
      <c r="D269" s="247" t="s">
        <v>1316</v>
      </c>
      <c r="E269" s="264">
        <v>1</v>
      </c>
      <c r="F269" s="279" t="s">
        <v>196</v>
      </c>
      <c r="G269" s="370" t="s">
        <v>1381</v>
      </c>
      <c r="H269" s="370" t="s">
        <v>1395</v>
      </c>
      <c r="I269" s="279" t="s">
        <v>1391</v>
      </c>
      <c r="J269" s="281">
        <v>1</v>
      </c>
      <c r="K269" s="252"/>
      <c r="L269" s="263" t="s">
        <v>431</v>
      </c>
      <c r="M269" s="279" t="s">
        <v>1379</v>
      </c>
      <c r="N269" s="252"/>
      <c r="O269" s="263"/>
      <c r="P269" s="354" t="s">
        <v>414</v>
      </c>
      <c r="Q269" s="354" t="s">
        <v>1380</v>
      </c>
      <c r="R269" s="358">
        <v>43173</v>
      </c>
      <c r="S269" s="358">
        <v>43278</v>
      </c>
      <c r="T269" s="354" t="s">
        <v>1438</v>
      </c>
      <c r="U269" s="354" t="s">
        <v>1377</v>
      </c>
      <c r="V269" s="354"/>
      <c r="W269" s="354" t="s">
        <v>1378</v>
      </c>
      <c r="X269" s="354"/>
    </row>
    <row r="270" spans="1:24" s="259" customFormat="1" ht="67.5" x14ac:dyDescent="0.15">
      <c r="B270" s="272" t="str">
        <f>IF(E270&lt;&gt;"",CONCATENATE(ルール・事前条件!X$6,"-",ルール・事前条件!X$5,"-",TEXT(C$1,"00"),"-",TEXT(C270,"00"),"-",TEXT(E270,"00")),"")</f>
        <v/>
      </c>
      <c r="C270" s="258"/>
      <c r="D270" s="260"/>
      <c r="E270" s="265"/>
      <c r="F270" s="267"/>
      <c r="G270" s="371"/>
      <c r="H270" s="371"/>
      <c r="I270" s="267" t="s">
        <v>1419</v>
      </c>
      <c r="J270" s="261">
        <v>2</v>
      </c>
      <c r="K270" s="262"/>
      <c r="L270" s="263" t="s">
        <v>1376</v>
      </c>
      <c r="M270" s="262" t="s">
        <v>1382</v>
      </c>
      <c r="N270" s="262"/>
      <c r="O270" s="262" t="s">
        <v>1396</v>
      </c>
      <c r="P270" s="355"/>
      <c r="Q270" s="355"/>
      <c r="R270" s="359"/>
      <c r="S270" s="359"/>
      <c r="T270" s="355"/>
      <c r="U270" s="355"/>
      <c r="V270" s="355"/>
      <c r="W270" s="355"/>
      <c r="X270" s="355"/>
    </row>
    <row r="271" spans="1:24" s="259" customFormat="1" ht="108" customHeight="1" x14ac:dyDescent="0.15">
      <c r="B271" s="269" t="str">
        <f>IF(E271&lt;&gt;"",CONCATENATE(ルール・事前条件!X$6,"-",ルール・事前条件!X$5,"-",TEXT(C$1,"00"),"-",TEXT(C271,"00"),"-",TEXT(E271,"00")),"")</f>
        <v>C-FT11-01-01-133-02</v>
      </c>
      <c r="C271" s="258">
        <v>133</v>
      </c>
      <c r="D271" s="260"/>
      <c r="E271" s="264">
        <v>2</v>
      </c>
      <c r="F271" s="279" t="s">
        <v>196</v>
      </c>
      <c r="G271" s="370" t="s">
        <v>1383</v>
      </c>
      <c r="H271" s="370" t="s">
        <v>1395</v>
      </c>
      <c r="I271" s="279" t="s">
        <v>1388</v>
      </c>
      <c r="J271" s="281">
        <v>1</v>
      </c>
      <c r="K271" s="252"/>
      <c r="L271" s="263" t="s">
        <v>1375</v>
      </c>
      <c r="M271" s="279" t="s">
        <v>1379</v>
      </c>
      <c r="N271" s="252"/>
      <c r="O271" s="263"/>
      <c r="P271" s="354" t="s">
        <v>414</v>
      </c>
      <c r="Q271" s="354" t="s">
        <v>1380</v>
      </c>
      <c r="R271" s="358">
        <v>43173</v>
      </c>
      <c r="S271" s="358">
        <v>43278</v>
      </c>
      <c r="T271" s="354" t="s">
        <v>1438</v>
      </c>
      <c r="U271" s="354" t="s">
        <v>1365</v>
      </c>
      <c r="V271" s="354"/>
      <c r="W271" s="354" t="s">
        <v>1378</v>
      </c>
      <c r="X271" s="354"/>
    </row>
    <row r="272" spans="1:24" s="259" customFormat="1" ht="67.5" x14ac:dyDescent="0.15">
      <c r="B272" s="272" t="str">
        <f>IF(E272&lt;&gt;"",CONCATENATE(ルール・事前条件!X$6,"-",ルール・事前条件!X$5,"-",TEXT(C$1,"00"),"-",TEXT(C272,"00"),"-",TEXT(E272,"00")),"")</f>
        <v/>
      </c>
      <c r="C272" s="258"/>
      <c r="D272" s="260"/>
      <c r="E272" s="265"/>
      <c r="F272" s="267"/>
      <c r="G272" s="371"/>
      <c r="H272" s="371"/>
      <c r="I272" s="267" t="s">
        <v>1389</v>
      </c>
      <c r="J272" s="261">
        <v>2</v>
      </c>
      <c r="K272" s="262"/>
      <c r="L272" s="263" t="s">
        <v>1376</v>
      </c>
      <c r="M272" s="262" t="s">
        <v>1384</v>
      </c>
      <c r="N272" s="262"/>
      <c r="O272" s="262" t="s">
        <v>1396</v>
      </c>
      <c r="P272" s="355"/>
      <c r="Q272" s="355"/>
      <c r="R272" s="359"/>
      <c r="S272" s="359"/>
      <c r="T272" s="355"/>
      <c r="U272" s="355"/>
      <c r="V272" s="355"/>
      <c r="W272" s="355"/>
      <c r="X272" s="355"/>
    </row>
    <row r="273" spans="1:24" s="259" customFormat="1" ht="108" customHeight="1" x14ac:dyDescent="0.15">
      <c r="B273" s="269" t="str">
        <f>IF(E273&lt;&gt;"",CONCATENATE(ルール・事前条件!X$6,"-",ルール・事前条件!X$5,"-",TEXT(C$1,"00"),"-",TEXT(C273,"00"),"-",TEXT(E273,"00")),"")</f>
        <v>C-FT11-01-01-133-03</v>
      </c>
      <c r="C273" s="258">
        <v>133</v>
      </c>
      <c r="D273" s="260"/>
      <c r="E273" s="264">
        <v>3</v>
      </c>
      <c r="F273" s="279" t="s">
        <v>196</v>
      </c>
      <c r="G273" s="370" t="s">
        <v>1386</v>
      </c>
      <c r="H273" s="370" t="s">
        <v>1395</v>
      </c>
      <c r="I273" s="279" t="s">
        <v>1418</v>
      </c>
      <c r="J273" s="281">
        <v>1</v>
      </c>
      <c r="K273" s="252"/>
      <c r="L273" s="263" t="s">
        <v>1318</v>
      </c>
      <c r="M273" s="279" t="s">
        <v>1379</v>
      </c>
      <c r="N273" s="252"/>
      <c r="O273" s="263"/>
      <c r="P273" s="354" t="s">
        <v>414</v>
      </c>
      <c r="Q273" s="354" t="s">
        <v>1380</v>
      </c>
      <c r="R273" s="358">
        <v>43173</v>
      </c>
      <c r="S273" s="358">
        <v>43278</v>
      </c>
      <c r="T273" s="354" t="s">
        <v>1438</v>
      </c>
      <c r="U273" s="354" t="s">
        <v>1366</v>
      </c>
      <c r="V273" s="354"/>
      <c r="W273" s="354" t="s">
        <v>1378</v>
      </c>
      <c r="X273" s="354"/>
    </row>
    <row r="274" spans="1:24" s="259" customFormat="1" ht="67.5" x14ac:dyDescent="0.15">
      <c r="B274" s="272" t="str">
        <f>IF(E274&lt;&gt;"",CONCATENATE(ルール・事前条件!X$6,"-",ルール・事前条件!X$5,"-",TEXT(C$1,"00"),"-",TEXT(C274,"00"),"-",TEXT(E274,"00")),"")</f>
        <v/>
      </c>
      <c r="C274" s="258"/>
      <c r="D274" s="260"/>
      <c r="E274" s="265"/>
      <c r="F274" s="267"/>
      <c r="G274" s="371"/>
      <c r="H274" s="371"/>
      <c r="I274" s="267" t="s">
        <v>1419</v>
      </c>
      <c r="J274" s="261">
        <v>2</v>
      </c>
      <c r="K274" s="262"/>
      <c r="L274" s="263" t="s">
        <v>1376</v>
      </c>
      <c r="M274" s="262" t="s">
        <v>1387</v>
      </c>
      <c r="N274" s="262"/>
      <c r="O274" s="262" t="s">
        <v>1396</v>
      </c>
      <c r="P274" s="355"/>
      <c r="Q274" s="355"/>
      <c r="R274" s="359"/>
      <c r="S274" s="359"/>
      <c r="T274" s="355"/>
      <c r="U274" s="355"/>
      <c r="V274" s="355"/>
      <c r="W274" s="355"/>
      <c r="X274" s="355"/>
    </row>
    <row r="275" spans="1:24" s="259" customFormat="1" ht="108" customHeight="1" x14ac:dyDescent="0.15">
      <c r="B275" s="269" t="str">
        <f>IF(E275&lt;&gt;"",CONCATENATE(ルール・事前条件!X$6,"-",ルール・事前条件!X$5,"-",TEXT(C$1,"00"),"-",TEXT(C275,"00"),"-",TEXT(E275,"00")),"")</f>
        <v>C-FT11-01-01-133-04</v>
      </c>
      <c r="C275" s="258">
        <v>133</v>
      </c>
      <c r="D275" s="260"/>
      <c r="E275" s="264">
        <v>4</v>
      </c>
      <c r="F275" s="279" t="s">
        <v>196</v>
      </c>
      <c r="G275" s="370" t="s">
        <v>1392</v>
      </c>
      <c r="H275" s="370" t="s">
        <v>1395</v>
      </c>
      <c r="I275" s="279" t="s">
        <v>1388</v>
      </c>
      <c r="J275" s="281">
        <v>1</v>
      </c>
      <c r="K275" s="252"/>
      <c r="L275" s="263" t="s">
        <v>1318</v>
      </c>
      <c r="M275" s="279" t="s">
        <v>1394</v>
      </c>
      <c r="N275" s="252"/>
      <c r="O275" s="263" t="s">
        <v>1006</v>
      </c>
      <c r="P275" s="354" t="s">
        <v>414</v>
      </c>
      <c r="Q275" s="354" t="s">
        <v>1380</v>
      </c>
      <c r="R275" s="358">
        <v>43173</v>
      </c>
      <c r="S275" s="358">
        <v>43278</v>
      </c>
      <c r="T275" s="354" t="s">
        <v>1438</v>
      </c>
      <c r="U275" s="354" t="s">
        <v>1367</v>
      </c>
      <c r="V275" s="354"/>
      <c r="W275" s="354" t="s">
        <v>1378</v>
      </c>
      <c r="X275" s="354"/>
    </row>
    <row r="276" spans="1:24" s="259" customFormat="1" ht="67.5" x14ac:dyDescent="0.15">
      <c r="B276" s="272" t="str">
        <f>IF(E276&lt;&gt;"",CONCATENATE(ルール・事前条件!X$6,"-",ルール・事前条件!X$5,"-",TEXT(C$1,"00"),"-",TEXT(C276,"00"),"-",TEXT(E276,"00")),"")</f>
        <v/>
      </c>
      <c r="C276" s="258"/>
      <c r="D276" s="255"/>
      <c r="E276" s="265"/>
      <c r="F276" s="267"/>
      <c r="G276" s="371"/>
      <c r="H276" s="371"/>
      <c r="I276" s="267" t="s">
        <v>1389</v>
      </c>
      <c r="J276" s="261">
        <v>2</v>
      </c>
      <c r="K276" s="262"/>
      <c r="L276" s="263" t="s">
        <v>1376</v>
      </c>
      <c r="M276" s="262" t="s">
        <v>1393</v>
      </c>
      <c r="N276" s="262"/>
      <c r="O276" s="262" t="s">
        <v>1396</v>
      </c>
      <c r="P276" s="355"/>
      <c r="Q276" s="355"/>
      <c r="R276" s="359"/>
      <c r="S276" s="359"/>
      <c r="T276" s="355"/>
      <c r="U276" s="355"/>
      <c r="V276" s="355"/>
      <c r="W276" s="355"/>
      <c r="X276" s="355"/>
    </row>
    <row r="277" spans="1:24" s="105" customFormat="1" ht="123.75" customHeight="1" x14ac:dyDescent="0.15">
      <c r="B277" s="269" t="str">
        <f>IF(E277&lt;&gt;"",CONCATENATE(ルール・事前条件!X$6,"-",ルール・事前条件!X$5,"-",TEXT(C$1,"00"),"-",TEXT(C277,"00"),"-",TEXT(E277,"00")),"")</f>
        <v>C-FT11-01-01-134-01</v>
      </c>
      <c r="C277" s="60">
        <v>134</v>
      </c>
      <c r="D277" s="247" t="s">
        <v>1235</v>
      </c>
      <c r="E277" s="60">
        <v>1</v>
      </c>
      <c r="F277" s="279" t="s">
        <v>196</v>
      </c>
      <c r="G277" s="356" t="s">
        <v>1320</v>
      </c>
      <c r="H277" s="356" t="s">
        <v>1317</v>
      </c>
      <c r="I277" s="279" t="s">
        <v>1227</v>
      </c>
      <c r="J277" s="281">
        <v>1</v>
      </c>
      <c r="K277" s="252"/>
      <c r="L277" s="263" t="s">
        <v>370</v>
      </c>
      <c r="M277" s="263" t="s">
        <v>1321</v>
      </c>
      <c r="N277" s="252"/>
      <c r="O277" s="263"/>
      <c r="P277" s="354" t="s">
        <v>1341</v>
      </c>
      <c r="Q277" s="354"/>
      <c r="R277" s="358"/>
      <c r="S277" s="358"/>
      <c r="T277" s="354"/>
      <c r="U277" s="354"/>
      <c r="V277" s="354" t="s">
        <v>1342</v>
      </c>
      <c r="W277" s="354" t="s">
        <v>1328</v>
      </c>
      <c r="X277" s="354"/>
    </row>
    <row r="278" spans="1:24" s="105" customFormat="1" ht="40.5" x14ac:dyDescent="0.15">
      <c r="B278" s="270"/>
      <c r="C278" s="46"/>
      <c r="D278" s="248"/>
      <c r="E278" s="61"/>
      <c r="F278" s="280"/>
      <c r="G278" s="357"/>
      <c r="H278" s="357"/>
      <c r="I278" s="280"/>
      <c r="J278" s="281">
        <v>2</v>
      </c>
      <c r="K278" s="252"/>
      <c r="L278" s="263" t="s">
        <v>633</v>
      </c>
      <c r="M278" s="263" t="s">
        <v>1320</v>
      </c>
      <c r="N278" s="252"/>
      <c r="O278" s="263" t="s">
        <v>1322</v>
      </c>
      <c r="P278" s="355"/>
      <c r="Q278" s="355"/>
      <c r="R278" s="359"/>
      <c r="S278" s="359"/>
      <c r="T278" s="355"/>
      <c r="U278" s="355"/>
      <c r="V278" s="355"/>
      <c r="W278" s="355"/>
      <c r="X278" s="355"/>
    </row>
    <row r="279" spans="1:24" ht="50.25" customHeight="1" x14ac:dyDescent="0.15">
      <c r="A279" s="197"/>
      <c r="B279" s="276" t="str">
        <f>IF(E279&lt;&gt;"",CONCATENATE(ルール・事前条件!X$6,"-",ルール・事前条件!X$5,"-",TEXT(C$1,"00"),"-",TEXT(C279,"00"),"-",TEXT(E279,"00")),"")</f>
        <v>C-FT11-01-01-135-01</v>
      </c>
      <c r="C279" s="243">
        <v>135</v>
      </c>
      <c r="D279" s="228" t="s">
        <v>1236</v>
      </c>
      <c r="E279" s="244">
        <v>1</v>
      </c>
      <c r="F279" s="274" t="s">
        <v>195</v>
      </c>
      <c r="G279" s="364" t="s">
        <v>1226</v>
      </c>
      <c r="H279" s="364" t="s">
        <v>823</v>
      </c>
      <c r="I279" s="274" t="s">
        <v>1227</v>
      </c>
      <c r="J279" s="229">
        <v>1</v>
      </c>
      <c r="K279" s="230"/>
      <c r="L279" s="230" t="s">
        <v>1228</v>
      </c>
      <c r="M279" s="230" t="s">
        <v>1229</v>
      </c>
      <c r="N279" s="230"/>
      <c r="O279" s="230"/>
      <c r="P279" s="366" t="s">
        <v>414</v>
      </c>
      <c r="Q279" s="366" t="s">
        <v>459</v>
      </c>
      <c r="R279" s="368">
        <v>42937</v>
      </c>
      <c r="S279" s="368">
        <v>42937</v>
      </c>
      <c r="T279" s="366" t="s">
        <v>1230</v>
      </c>
      <c r="U279" s="366"/>
      <c r="V279" s="366"/>
      <c r="W279" s="366" t="s">
        <v>1231</v>
      </c>
      <c r="X279" s="366"/>
    </row>
    <row r="280" spans="1:24" ht="34.5" customHeight="1" x14ac:dyDescent="0.15">
      <c r="A280" s="197"/>
      <c r="B280" s="277"/>
      <c r="C280" s="245"/>
      <c r="D280" s="246"/>
      <c r="E280" s="243"/>
      <c r="F280" s="275"/>
      <c r="G280" s="365"/>
      <c r="H280" s="365"/>
      <c r="I280" s="275"/>
      <c r="J280" s="229">
        <v>2</v>
      </c>
      <c r="K280" s="230"/>
      <c r="L280" s="230" t="s">
        <v>1232</v>
      </c>
      <c r="M280" s="230" t="s">
        <v>1233</v>
      </c>
      <c r="N280" s="230"/>
      <c r="O280" s="230" t="s">
        <v>1234</v>
      </c>
      <c r="P280" s="367"/>
      <c r="Q280" s="367"/>
      <c r="R280" s="369"/>
      <c r="S280" s="369"/>
      <c r="T280" s="367"/>
      <c r="U280" s="367"/>
      <c r="V280" s="367"/>
      <c r="W280" s="367"/>
      <c r="X280" s="367"/>
    </row>
    <row r="281" spans="1:24" ht="77.25" customHeight="1" x14ac:dyDescent="0.15">
      <c r="A281" s="197"/>
      <c r="B281" s="269" t="str">
        <f>IF(E281&lt;&gt;"",CONCATENATE(ルール・事前条件!X$6,"-",ルール・事前条件!X$5,"-",TEXT(C$1,"00"),"-",TEXT(C281,"00"),"-",TEXT(E281,"00")),"")</f>
        <v>C-FT11-01-01-136-01</v>
      </c>
      <c r="C281" s="220">
        <v>136</v>
      </c>
      <c r="D281" s="73" t="s">
        <v>1176</v>
      </c>
      <c r="E281" s="223">
        <v>1</v>
      </c>
      <c r="F281" s="266" t="s">
        <v>196</v>
      </c>
      <c r="G281" s="360" t="s">
        <v>867</v>
      </c>
      <c r="H281" s="360" t="s">
        <v>865</v>
      </c>
      <c r="I281" s="266"/>
      <c r="J281" s="261">
        <v>1</v>
      </c>
      <c r="K281" s="262"/>
      <c r="L281" s="263" t="s">
        <v>431</v>
      </c>
      <c r="M281" s="262" t="s">
        <v>868</v>
      </c>
      <c r="N281" s="262"/>
      <c r="O281" s="262"/>
      <c r="P281" s="362" t="s">
        <v>414</v>
      </c>
      <c r="Q281" s="354" t="s">
        <v>459</v>
      </c>
      <c r="R281" s="358">
        <v>42944</v>
      </c>
      <c r="S281" s="358">
        <v>42944</v>
      </c>
      <c r="T281" s="354" t="s">
        <v>887</v>
      </c>
      <c r="U281" s="354"/>
      <c r="V281" s="354"/>
      <c r="W281" s="354" t="s">
        <v>864</v>
      </c>
      <c r="X281" s="354"/>
    </row>
    <row r="282" spans="1:24" ht="27" x14ac:dyDescent="0.15">
      <c r="A282" s="197"/>
      <c r="B282" s="219" t="str">
        <f>IF(E282&lt;&gt;"",CONCATENATE(ルール・事前条件!X$6,"-",ルール・事前条件!X$5,"-",TEXT(C$1,"00"),"-",TEXT(C282,"00"),"-",TEXT(E282,"00")),"")</f>
        <v/>
      </c>
      <c r="C282" s="221"/>
      <c r="D282" s="74"/>
      <c r="E282" s="224"/>
      <c r="F282" s="267"/>
      <c r="G282" s="361"/>
      <c r="H282" s="361"/>
      <c r="I282" s="267"/>
      <c r="J282" s="261">
        <v>2</v>
      </c>
      <c r="K282" s="262"/>
      <c r="L282" s="263" t="s">
        <v>662</v>
      </c>
      <c r="M282" s="262" t="s">
        <v>806</v>
      </c>
      <c r="N282" s="262"/>
      <c r="O282" s="262" t="s">
        <v>866</v>
      </c>
      <c r="P282" s="363"/>
      <c r="Q282" s="355"/>
      <c r="R282" s="359"/>
      <c r="S282" s="359"/>
      <c r="T282" s="355"/>
      <c r="U282" s="355"/>
      <c r="V282" s="355"/>
      <c r="W282" s="355"/>
      <c r="X282" s="355"/>
    </row>
    <row r="283" spans="1:24" ht="77.25" customHeight="1" x14ac:dyDescent="0.15">
      <c r="A283" s="197"/>
      <c r="B283" s="213" t="str">
        <f>IF(E283&lt;&gt;"",CONCATENATE(ルール・事前条件!X$6,"-",ルール・事前条件!X$5,"-",TEXT(C$1,"00"),"-",TEXT(C283,"00"),"-",TEXT(E283,"00")),"")</f>
        <v>C-FT11-01-01-137-01</v>
      </c>
      <c r="C283" s="220">
        <v>137</v>
      </c>
      <c r="D283" s="73" t="s">
        <v>1177</v>
      </c>
      <c r="E283" s="223">
        <v>1</v>
      </c>
      <c r="F283" s="266" t="s">
        <v>196</v>
      </c>
      <c r="G283" s="360" t="s">
        <v>869</v>
      </c>
      <c r="H283" s="360" t="s">
        <v>870</v>
      </c>
      <c r="I283" s="266"/>
      <c r="J283" s="261">
        <v>1</v>
      </c>
      <c r="K283" s="262"/>
      <c r="L283" s="263" t="s">
        <v>431</v>
      </c>
      <c r="M283" s="262" t="s">
        <v>871</v>
      </c>
      <c r="N283" s="262"/>
      <c r="O283" s="262"/>
      <c r="P283" s="362" t="s">
        <v>414</v>
      </c>
      <c r="Q283" s="354" t="s">
        <v>949</v>
      </c>
      <c r="R283" s="358">
        <v>42944</v>
      </c>
      <c r="S283" s="358">
        <v>42944</v>
      </c>
      <c r="T283" s="354" t="s">
        <v>887</v>
      </c>
      <c r="U283" s="354"/>
      <c r="V283" s="354"/>
      <c r="W283" s="354" t="s">
        <v>864</v>
      </c>
      <c r="X283" s="354"/>
    </row>
    <row r="284" spans="1:24" ht="27" x14ac:dyDescent="0.15">
      <c r="A284" s="197"/>
      <c r="B284" s="219" t="str">
        <f>IF(E284&lt;&gt;"",CONCATENATE(ルール・事前条件!X$6,"-",ルール・事前条件!X$5,"-",TEXT(C$1,"00"),"-",TEXT(C284,"00"),"-",TEXT(E284,"00")),"")</f>
        <v/>
      </c>
      <c r="C284" s="221"/>
      <c r="D284" s="74"/>
      <c r="E284" s="224"/>
      <c r="F284" s="267"/>
      <c r="G284" s="361"/>
      <c r="H284" s="361"/>
      <c r="I284" s="267"/>
      <c r="J284" s="261">
        <v>2</v>
      </c>
      <c r="K284" s="262"/>
      <c r="L284" s="263" t="s">
        <v>873</v>
      </c>
      <c r="M284" s="262" t="s">
        <v>872</v>
      </c>
      <c r="N284" s="262"/>
      <c r="O284" s="262" t="s">
        <v>953</v>
      </c>
      <c r="P284" s="363"/>
      <c r="Q284" s="355"/>
      <c r="R284" s="359"/>
      <c r="S284" s="359"/>
      <c r="T284" s="355"/>
      <c r="U284" s="355"/>
      <c r="V284" s="355"/>
      <c r="W284" s="355"/>
      <c r="X284" s="355"/>
    </row>
    <row r="285" spans="1:24" ht="77.25" customHeight="1" x14ac:dyDescent="0.15">
      <c r="A285" s="197"/>
      <c r="B285" s="213" t="str">
        <f>IF(E285&lt;&gt;"",CONCATENATE(ルール・事前条件!X$6,"-",ルール・事前条件!X$5,"-",TEXT(C$1,"00"),"-",TEXT(C285,"00"),"-",TEXT(E285,"00")),"")</f>
        <v>C-FT11-01-01-138-01</v>
      </c>
      <c r="C285" s="220">
        <v>138</v>
      </c>
      <c r="D285" s="73" t="s">
        <v>1178</v>
      </c>
      <c r="E285" s="223">
        <v>1</v>
      </c>
      <c r="F285" s="266" t="s">
        <v>196</v>
      </c>
      <c r="G285" s="360" t="s">
        <v>874</v>
      </c>
      <c r="H285" s="360" t="s">
        <v>875</v>
      </c>
      <c r="I285" s="266"/>
      <c r="J285" s="261">
        <v>1</v>
      </c>
      <c r="K285" s="262"/>
      <c r="L285" s="263" t="s">
        <v>431</v>
      </c>
      <c r="M285" s="262" t="s">
        <v>876</v>
      </c>
      <c r="N285" s="262"/>
      <c r="O285" s="262"/>
      <c r="P285" s="362" t="s">
        <v>414</v>
      </c>
      <c r="Q285" s="354" t="s">
        <v>949</v>
      </c>
      <c r="R285" s="358">
        <v>42944</v>
      </c>
      <c r="S285" s="358">
        <v>42992</v>
      </c>
      <c r="T285" s="354" t="s">
        <v>1057</v>
      </c>
      <c r="U285" s="354" t="s">
        <v>955</v>
      </c>
      <c r="V285" s="354" t="s">
        <v>1058</v>
      </c>
      <c r="W285" s="354" t="s">
        <v>864</v>
      </c>
      <c r="X285" s="354"/>
    </row>
    <row r="286" spans="1:24" ht="27" x14ac:dyDescent="0.15">
      <c r="A286" s="197"/>
      <c r="B286" s="219" t="str">
        <f>IF(E286&lt;&gt;"",CONCATENATE(ルール・事前条件!X$6,"-",ルール・事前条件!X$5,"-",TEXT(C$1,"00"),"-",TEXT(C286,"00"),"-",TEXT(E286,"00")),"")</f>
        <v/>
      </c>
      <c r="C286" s="221"/>
      <c r="D286" s="74"/>
      <c r="E286" s="224"/>
      <c r="F286" s="267"/>
      <c r="G286" s="361"/>
      <c r="H286" s="361"/>
      <c r="I286" s="267"/>
      <c r="J286" s="261">
        <v>2</v>
      </c>
      <c r="K286" s="262"/>
      <c r="L286" s="263" t="s">
        <v>873</v>
      </c>
      <c r="M286" s="262" t="s">
        <v>877</v>
      </c>
      <c r="N286" s="262"/>
      <c r="O286" s="262" t="s">
        <v>954</v>
      </c>
      <c r="P286" s="363"/>
      <c r="Q286" s="355"/>
      <c r="R286" s="359"/>
      <c r="S286" s="359"/>
      <c r="T286" s="355"/>
      <c r="U286" s="355"/>
      <c r="V286" s="355"/>
      <c r="W286" s="355"/>
      <c r="X286" s="355"/>
    </row>
    <row r="287" spans="1:24" ht="94.5" x14ac:dyDescent="0.15">
      <c r="A287" s="197"/>
      <c r="B287" s="269" t="str">
        <f>IF(E287&lt;&gt;"",CONCATENATE(ルール・事前条件!X$6,"-",ルール・事前条件!X$5,"-",TEXT(C$1,"00"),"-",TEXT(C287,"00"),"-",TEXT(E287,"00")),"")</f>
        <v>C-FT11-01-01-139-01</v>
      </c>
      <c r="C287" s="60">
        <v>139</v>
      </c>
      <c r="D287" s="73" t="s">
        <v>1179</v>
      </c>
      <c r="E287" s="264">
        <v>1</v>
      </c>
      <c r="F287" s="266" t="s">
        <v>196</v>
      </c>
      <c r="G287" s="360" t="s">
        <v>819</v>
      </c>
      <c r="H287" s="360" t="s">
        <v>817</v>
      </c>
      <c r="I287" s="266"/>
      <c r="J287" s="261">
        <v>1</v>
      </c>
      <c r="K287" s="262"/>
      <c r="L287" s="263" t="s">
        <v>370</v>
      </c>
      <c r="M287" s="262" t="s">
        <v>820</v>
      </c>
      <c r="N287" s="262"/>
      <c r="O287" s="262"/>
      <c r="P287" s="362" t="s">
        <v>414</v>
      </c>
      <c r="Q287" s="354" t="s">
        <v>920</v>
      </c>
      <c r="R287" s="358">
        <v>42940</v>
      </c>
      <c r="S287" s="358">
        <v>42940</v>
      </c>
      <c r="T287" s="354" t="s">
        <v>921</v>
      </c>
      <c r="U287" s="354"/>
      <c r="V287" s="354"/>
      <c r="W287" s="354" t="s">
        <v>903</v>
      </c>
      <c r="X287" s="354"/>
    </row>
    <row r="288" spans="1:24" ht="64.5" customHeight="1" x14ac:dyDescent="0.15">
      <c r="A288" s="197"/>
      <c r="B288" s="270" t="str">
        <f>IF(E288&lt;&gt;"",CONCATENATE(ルール・事前条件!X$6,"-",ルール・事前条件!X$5,"-",TEXT(C$1,"00"),"-",TEXT(C288,"00"),"-",TEXT(E288,"00")),"")</f>
        <v/>
      </c>
      <c r="C288" s="46"/>
      <c r="D288" s="74"/>
      <c r="E288" s="61"/>
      <c r="F288" s="273"/>
      <c r="G288" s="361"/>
      <c r="H288" s="361"/>
      <c r="I288" s="273"/>
      <c r="J288" s="261">
        <v>2</v>
      </c>
      <c r="K288" s="262"/>
      <c r="L288" s="263" t="s">
        <v>662</v>
      </c>
      <c r="M288" s="262" t="s">
        <v>821</v>
      </c>
      <c r="N288" s="262"/>
      <c r="O288" s="262" t="s">
        <v>922</v>
      </c>
      <c r="P288" s="363"/>
      <c r="Q288" s="355"/>
      <c r="R288" s="359"/>
      <c r="S288" s="359"/>
      <c r="T288" s="355"/>
      <c r="U288" s="355"/>
      <c r="V288" s="355"/>
      <c r="W288" s="355"/>
      <c r="X288" s="355"/>
    </row>
    <row r="289" spans="1:24" ht="108.75" customHeight="1" x14ac:dyDescent="0.15">
      <c r="A289" s="197"/>
      <c r="B289" s="269" t="str">
        <f>IF(E289&lt;&gt;"",CONCATENATE(ルール・事前条件!X$6,"-",ルール・事前条件!X$5,"-",TEXT(C$1,"00"),"-",TEXT(C289,"00"),"-",TEXT(E289,"00")),"")</f>
        <v>C-FT11-01-01-140-01</v>
      </c>
      <c r="C289" s="60">
        <v>140</v>
      </c>
      <c r="D289" s="199" t="s">
        <v>1180</v>
      </c>
      <c r="E289" s="201">
        <v>1</v>
      </c>
      <c r="F289" s="266" t="s">
        <v>195</v>
      </c>
      <c r="G289" s="360" t="s">
        <v>822</v>
      </c>
      <c r="H289" s="360" t="s">
        <v>823</v>
      </c>
      <c r="I289" s="266"/>
      <c r="J289" s="203">
        <v>1</v>
      </c>
      <c r="K289" s="262"/>
      <c r="L289" s="263" t="s">
        <v>432</v>
      </c>
      <c r="M289" s="262" t="s">
        <v>824</v>
      </c>
      <c r="N289" s="262"/>
      <c r="O289" s="262"/>
      <c r="P289" s="362" t="s">
        <v>414</v>
      </c>
      <c r="Q289" s="354" t="s">
        <v>920</v>
      </c>
      <c r="R289" s="358">
        <v>42940</v>
      </c>
      <c r="S289" s="358">
        <v>43004</v>
      </c>
      <c r="T289" s="354" t="s">
        <v>1204</v>
      </c>
      <c r="U289" s="354" t="s">
        <v>918</v>
      </c>
      <c r="V289" s="354" t="s">
        <v>1206</v>
      </c>
      <c r="W289" s="354" t="s">
        <v>903</v>
      </c>
      <c r="X289" s="354"/>
    </row>
    <row r="290" spans="1:24" ht="81.75" customHeight="1" x14ac:dyDescent="0.15">
      <c r="A290" s="197"/>
      <c r="B290" s="282"/>
      <c r="C290" s="198"/>
      <c r="D290" s="200"/>
      <c r="E290" s="202"/>
      <c r="F290" s="267"/>
      <c r="G290" s="361"/>
      <c r="H290" s="361"/>
      <c r="I290" s="267"/>
      <c r="J290" s="204">
        <v>2</v>
      </c>
      <c r="K290" s="262"/>
      <c r="L290" s="282" t="s">
        <v>825</v>
      </c>
      <c r="M290" s="267" t="s">
        <v>826</v>
      </c>
      <c r="N290" s="262"/>
      <c r="O290" s="267" t="s">
        <v>827</v>
      </c>
      <c r="P290" s="363"/>
      <c r="Q290" s="355"/>
      <c r="R290" s="359"/>
      <c r="S290" s="359"/>
      <c r="T290" s="355"/>
      <c r="U290" s="355"/>
      <c r="V290" s="355"/>
      <c r="W290" s="355"/>
      <c r="X290" s="355"/>
    </row>
    <row r="291" spans="1:24" ht="134.25" customHeight="1" x14ac:dyDescent="0.15">
      <c r="A291" s="197"/>
      <c r="B291" s="213" t="str">
        <f>IF(E291&lt;&gt;"",CONCATENATE(ルール・事前条件!X$6,"-",ルール・事前条件!X$5,"-",TEXT(C$1,"00"),"-",TEXT(C291,"00"),"-",TEXT(E291,"00")),"")</f>
        <v>C-FT11-01-01-141-01</v>
      </c>
      <c r="C291" s="60">
        <v>141</v>
      </c>
      <c r="D291" s="215" t="s">
        <v>1181</v>
      </c>
      <c r="E291" s="217">
        <v>1</v>
      </c>
      <c r="F291" s="266" t="s">
        <v>195</v>
      </c>
      <c r="G291" s="360" t="s">
        <v>969</v>
      </c>
      <c r="H291" s="360" t="s">
        <v>1277</v>
      </c>
      <c r="I291" s="266" t="s">
        <v>938</v>
      </c>
      <c r="J291" s="261">
        <v>1</v>
      </c>
      <c r="K291" s="262"/>
      <c r="L291" s="263" t="s">
        <v>431</v>
      </c>
      <c r="M291" s="262" t="s">
        <v>970</v>
      </c>
      <c r="N291" s="262"/>
      <c r="O291" s="262"/>
      <c r="P291" s="362" t="s">
        <v>414</v>
      </c>
      <c r="Q291" s="354" t="s">
        <v>977</v>
      </c>
      <c r="R291" s="358">
        <v>42968</v>
      </c>
      <c r="S291" s="358">
        <v>42968</v>
      </c>
      <c r="T291" s="354" t="s">
        <v>978</v>
      </c>
      <c r="U291" s="354" t="s">
        <v>979</v>
      </c>
      <c r="V291" s="354"/>
      <c r="W291" s="354" t="s">
        <v>968</v>
      </c>
      <c r="X291" s="354"/>
    </row>
    <row r="292" spans="1:24" ht="63" customHeight="1" x14ac:dyDescent="0.15">
      <c r="A292" s="197"/>
      <c r="B292" s="214" t="str">
        <f>IF(E292&lt;&gt;"",CONCATENATE(ルール・事前条件!X$6,"-",ルール・事前条件!X$5,"-",TEXT(C$1,"00"),"-",TEXT(C292,"00"),"-",TEXT(E292,"00")),"")</f>
        <v/>
      </c>
      <c r="C292" s="258">
        <v>141</v>
      </c>
      <c r="D292" s="216"/>
      <c r="E292" s="218"/>
      <c r="F292" s="273"/>
      <c r="G292" s="361"/>
      <c r="H292" s="361"/>
      <c r="I292" s="273"/>
      <c r="J292" s="261">
        <v>2</v>
      </c>
      <c r="K292" s="262"/>
      <c r="L292" s="263" t="s">
        <v>636</v>
      </c>
      <c r="M292" s="262" t="s">
        <v>926</v>
      </c>
      <c r="N292" s="262"/>
      <c r="O292" s="262" t="s">
        <v>724</v>
      </c>
      <c r="P292" s="363"/>
      <c r="Q292" s="355"/>
      <c r="R292" s="359"/>
      <c r="S292" s="359"/>
      <c r="T292" s="355"/>
      <c r="U292" s="355"/>
      <c r="V292" s="355"/>
      <c r="W292" s="355"/>
      <c r="X292" s="355"/>
    </row>
    <row r="293" spans="1:24" ht="54" x14ac:dyDescent="0.15">
      <c r="A293" s="197"/>
      <c r="B293" s="213" t="str">
        <f>IF(E293&lt;&gt;"",CONCATENATE(ルール・事前条件!X$6,"-",ルール・事前条件!X$5,"-",TEXT(C$1,"00"),"-",TEXT(C293,"00"),"-",TEXT(E293,"00")),"")</f>
        <v>C-FT11-01-01-142-01</v>
      </c>
      <c r="C293" s="60">
        <v>142</v>
      </c>
      <c r="D293" s="215" t="s">
        <v>1182</v>
      </c>
      <c r="E293" s="217">
        <v>1</v>
      </c>
      <c r="F293" s="266" t="s">
        <v>195</v>
      </c>
      <c r="G293" s="360" t="s">
        <v>971</v>
      </c>
      <c r="H293" s="360" t="s">
        <v>972</v>
      </c>
      <c r="I293" s="266" t="s">
        <v>975</v>
      </c>
      <c r="J293" s="261">
        <v>1</v>
      </c>
      <c r="K293" s="262"/>
      <c r="L293" s="263" t="s">
        <v>431</v>
      </c>
      <c r="M293" s="262" t="s">
        <v>973</v>
      </c>
      <c r="N293" s="262"/>
      <c r="O293" s="262"/>
      <c r="P293" s="362" t="s">
        <v>414</v>
      </c>
      <c r="Q293" s="354" t="s">
        <v>977</v>
      </c>
      <c r="R293" s="358">
        <v>42968</v>
      </c>
      <c r="S293" s="358">
        <v>42968</v>
      </c>
      <c r="T293" s="354" t="s">
        <v>978</v>
      </c>
      <c r="U293" s="354" t="s">
        <v>979</v>
      </c>
      <c r="V293" s="354"/>
      <c r="W293" s="354" t="s">
        <v>968</v>
      </c>
      <c r="X293" s="354"/>
    </row>
    <row r="294" spans="1:24" ht="45" customHeight="1" x14ac:dyDescent="0.15">
      <c r="A294" s="197"/>
      <c r="B294" s="214" t="str">
        <f>IF(E294&lt;&gt;"",CONCATENATE(ルール・事前条件!X$6,"-",ルール・事前条件!X$5,"-",TEXT(C$1,"00"),"-",TEXT(C294,"00"),"-",TEXT(E294,"00")),"")</f>
        <v/>
      </c>
      <c r="C294" s="258">
        <v>142</v>
      </c>
      <c r="D294" s="216"/>
      <c r="E294" s="218"/>
      <c r="F294" s="273"/>
      <c r="G294" s="361"/>
      <c r="H294" s="361"/>
      <c r="I294" s="273"/>
      <c r="J294" s="261">
        <v>2</v>
      </c>
      <c r="K294" s="262"/>
      <c r="L294" s="263" t="s">
        <v>636</v>
      </c>
      <c r="M294" s="262" t="s">
        <v>926</v>
      </c>
      <c r="N294" s="262"/>
      <c r="O294" s="262" t="s">
        <v>974</v>
      </c>
      <c r="P294" s="363"/>
      <c r="Q294" s="355"/>
      <c r="R294" s="359"/>
      <c r="S294" s="359"/>
      <c r="T294" s="355"/>
      <c r="U294" s="355"/>
      <c r="V294" s="355"/>
      <c r="W294" s="355"/>
      <c r="X294" s="355"/>
    </row>
    <row r="295" spans="1:24" ht="52.5" customHeight="1" x14ac:dyDescent="0.15">
      <c r="A295" s="197"/>
      <c r="B295" s="269" t="str">
        <f>IF(E295&lt;&gt;"",CONCATENATE(ルール・事前条件!X$6,"-",ルール・事前条件!X$5,"-",TEXT(C$1,"00"),"-",TEXT(C295,"00"),"-",TEXT(E295,"00")),"")</f>
        <v>C-FT11-01-01-143-01</v>
      </c>
      <c r="C295" s="60">
        <v>143</v>
      </c>
      <c r="D295" s="73" t="s">
        <v>1183</v>
      </c>
      <c r="E295" s="60">
        <v>1</v>
      </c>
      <c r="F295" s="266" t="s">
        <v>195</v>
      </c>
      <c r="G295" s="360" t="s">
        <v>643</v>
      </c>
      <c r="H295" s="360" t="s">
        <v>1030</v>
      </c>
      <c r="I295" s="266"/>
      <c r="J295" s="261">
        <v>1</v>
      </c>
      <c r="K295" s="262"/>
      <c r="L295" s="263" t="s">
        <v>431</v>
      </c>
      <c r="M295" s="262" t="s">
        <v>1031</v>
      </c>
      <c r="N295" s="262"/>
      <c r="O295" s="262"/>
      <c r="P295" s="362" t="s">
        <v>414</v>
      </c>
      <c r="Q295" s="354" t="s">
        <v>1195</v>
      </c>
      <c r="R295" s="358">
        <v>42997</v>
      </c>
      <c r="S295" s="358">
        <v>42997</v>
      </c>
      <c r="T295" s="354" t="s">
        <v>1196</v>
      </c>
      <c r="U295" s="354"/>
      <c r="V295" s="354"/>
      <c r="W295" s="354" t="s">
        <v>1013</v>
      </c>
      <c r="X295" s="354"/>
    </row>
    <row r="296" spans="1:24" ht="62.25" customHeight="1" x14ac:dyDescent="0.15">
      <c r="A296" s="197"/>
      <c r="B296" s="270" t="str">
        <f>IF(E296&lt;&gt;"",CONCATENATE(ルール・事前条件!X$6,"-",ルール・事前条件!X$5,"-",TEXT(C$1,"00"),"-",TEXT(C296,"00"),"-",TEXT(E296,"00")),"")</f>
        <v/>
      </c>
      <c r="C296" s="46">
        <v>143</v>
      </c>
      <c r="D296" s="74"/>
      <c r="E296" s="61"/>
      <c r="F296" s="273"/>
      <c r="G296" s="361"/>
      <c r="H296" s="361"/>
      <c r="I296" s="273"/>
      <c r="J296" s="261">
        <v>2</v>
      </c>
      <c r="K296" s="262"/>
      <c r="L296" s="263" t="s">
        <v>662</v>
      </c>
      <c r="M296" s="262" t="s">
        <v>838</v>
      </c>
      <c r="N296" s="262"/>
      <c r="O296" s="262" t="s">
        <v>1197</v>
      </c>
      <c r="P296" s="363"/>
      <c r="Q296" s="355"/>
      <c r="R296" s="359"/>
      <c r="S296" s="359"/>
      <c r="T296" s="355"/>
      <c r="U296" s="355"/>
      <c r="V296" s="355"/>
      <c r="W296" s="355"/>
      <c r="X296" s="355"/>
    </row>
    <row r="297" spans="1:24" ht="51" customHeight="1" x14ac:dyDescent="0.15">
      <c r="A297" s="197"/>
      <c r="B297" s="269" t="str">
        <f>IF(E297&lt;&gt;"",CONCATENATE(ルール・事前条件!X$6,"-",ルール・事前条件!X$5,"-",TEXT(C$1,"00"),"-",TEXT(C297,"00"),"-",TEXT(E297,"00")),"")</f>
        <v>C-FT11-01-01-144-01</v>
      </c>
      <c r="C297" s="61">
        <v>144</v>
      </c>
      <c r="D297" s="73" t="s">
        <v>1184</v>
      </c>
      <c r="E297" s="264">
        <v>1</v>
      </c>
      <c r="F297" s="266" t="s">
        <v>195</v>
      </c>
      <c r="G297" s="360" t="s">
        <v>1032</v>
      </c>
      <c r="H297" s="360" t="s">
        <v>1033</v>
      </c>
      <c r="I297" s="266"/>
      <c r="J297" s="261">
        <v>1</v>
      </c>
      <c r="K297" s="262"/>
      <c r="L297" s="263" t="s">
        <v>432</v>
      </c>
      <c r="M297" s="262" t="s">
        <v>1034</v>
      </c>
      <c r="N297" s="262"/>
      <c r="O297" s="262"/>
      <c r="P297" s="354"/>
      <c r="Q297" s="354"/>
      <c r="R297" s="358"/>
      <c r="S297" s="358"/>
      <c r="T297" s="354"/>
      <c r="U297" s="354"/>
      <c r="V297" s="354"/>
      <c r="W297" s="354" t="s">
        <v>1013</v>
      </c>
      <c r="X297" s="354"/>
    </row>
    <row r="298" spans="1:24" ht="62.25" customHeight="1" x14ac:dyDescent="0.15">
      <c r="A298" s="197"/>
      <c r="B298" s="270" t="str">
        <f>IF(E298&lt;&gt;"",CONCATENATE(ルール・事前条件!X$6,"-",ルール・事前条件!X$5,"-",TEXT(C$1,"00"),"-",TEXT(C298,"00"),"-",TEXT(E298,"00")),"")</f>
        <v/>
      </c>
      <c r="C298" s="46">
        <v>144</v>
      </c>
      <c r="D298" s="74"/>
      <c r="E298" s="61"/>
      <c r="F298" s="273"/>
      <c r="G298" s="361"/>
      <c r="H298" s="361"/>
      <c r="I298" s="273"/>
      <c r="J298" s="261">
        <v>2</v>
      </c>
      <c r="K298" s="262"/>
      <c r="L298" s="263" t="s">
        <v>325</v>
      </c>
      <c r="M298" s="262" t="s">
        <v>400</v>
      </c>
      <c r="N298" s="262"/>
      <c r="O298" s="262" t="s">
        <v>1035</v>
      </c>
      <c r="P298" s="355"/>
      <c r="Q298" s="355"/>
      <c r="R298" s="359"/>
      <c r="S298" s="359"/>
      <c r="T298" s="355"/>
      <c r="U298" s="355"/>
      <c r="V298" s="355"/>
      <c r="W298" s="355"/>
      <c r="X298" s="355"/>
    </row>
    <row r="299" spans="1:24" ht="30" customHeight="1" x14ac:dyDescent="0.15">
      <c r="A299" s="197"/>
      <c r="B299" s="213" t="str">
        <f>IF(E299&lt;&gt;"",CONCATENATE(ルール・事前条件!X$6,"-",ルール・事前条件!X$5,"-",TEXT(C$1,"00"),"-",TEXT(C299,"00"),"-",TEXT(E299,"00")),"")</f>
        <v>C-FT11-01-01-145-01</v>
      </c>
      <c r="C299" s="60">
        <v>145</v>
      </c>
      <c r="D299" s="215" t="s">
        <v>1185</v>
      </c>
      <c r="E299" s="217">
        <v>1</v>
      </c>
      <c r="F299" s="266" t="s">
        <v>195</v>
      </c>
      <c r="G299" s="360" t="s">
        <v>1036</v>
      </c>
      <c r="H299" s="360" t="s">
        <v>1038</v>
      </c>
      <c r="I299" s="266"/>
      <c r="J299" s="261">
        <v>1</v>
      </c>
      <c r="K299" s="262"/>
      <c r="L299" s="263" t="s">
        <v>431</v>
      </c>
      <c r="M299" s="262" t="s">
        <v>1037</v>
      </c>
      <c r="N299" s="262"/>
      <c r="O299" s="262"/>
      <c r="P299" s="362"/>
      <c r="Q299" s="354"/>
      <c r="R299" s="358"/>
      <c r="S299" s="358"/>
      <c r="T299" s="354"/>
      <c r="U299" s="354"/>
      <c r="V299" s="354"/>
      <c r="W299" s="354" t="s">
        <v>1013</v>
      </c>
      <c r="X299" s="354"/>
    </row>
    <row r="300" spans="1:24" ht="32.25" customHeight="1" x14ac:dyDescent="0.15">
      <c r="A300" s="197"/>
      <c r="B300" s="214" t="str">
        <f>IF(E300&lt;&gt;"",CONCATENATE(ルール・事前条件!X$6,"-",ルール・事前条件!X$5,"-",TEXT(C$1,"00"),"-",TEXT(C300,"00"),"-",TEXT(E300,"00")),"")</f>
        <v/>
      </c>
      <c r="C300" s="46">
        <v>145</v>
      </c>
      <c r="D300" s="216"/>
      <c r="E300" s="218"/>
      <c r="F300" s="273"/>
      <c r="G300" s="361"/>
      <c r="H300" s="361"/>
      <c r="I300" s="273"/>
      <c r="J300" s="261">
        <v>2</v>
      </c>
      <c r="K300" s="262"/>
      <c r="L300" s="263" t="s">
        <v>1039</v>
      </c>
      <c r="M300" s="262" t="s">
        <v>1040</v>
      </c>
      <c r="N300" s="262"/>
      <c r="O300" s="262" t="s">
        <v>1041</v>
      </c>
      <c r="P300" s="363"/>
      <c r="Q300" s="355"/>
      <c r="R300" s="359"/>
      <c r="S300" s="359"/>
      <c r="T300" s="355"/>
      <c r="U300" s="355"/>
      <c r="V300" s="355"/>
      <c r="W300" s="355"/>
      <c r="X300" s="355"/>
    </row>
    <row r="301" spans="1:24" ht="149.25" customHeight="1" x14ac:dyDescent="0.15">
      <c r="A301" s="197"/>
      <c r="B301" s="269" t="str">
        <f>IF(E301&lt;&gt;"",CONCATENATE(ルール・事前条件!X$6,"-",ルール・事前条件!X$5,"-",TEXT(C$1,"00"),"-",TEXT(C301,"00"),"-",TEXT(E301,"00")),"")</f>
        <v>C-FT11-01-01-146-01</v>
      </c>
      <c r="C301" s="60">
        <v>146</v>
      </c>
      <c r="D301" s="73" t="s">
        <v>1244</v>
      </c>
      <c r="E301" s="60">
        <v>1</v>
      </c>
      <c r="F301" s="266" t="s">
        <v>361</v>
      </c>
      <c r="G301" s="360" t="s">
        <v>771</v>
      </c>
      <c r="H301" s="360" t="s">
        <v>1046</v>
      </c>
      <c r="I301" s="266" t="s">
        <v>418</v>
      </c>
      <c r="J301" s="261">
        <v>1</v>
      </c>
      <c r="K301" s="262"/>
      <c r="L301" s="263" t="s">
        <v>370</v>
      </c>
      <c r="M301" s="262" t="s">
        <v>772</v>
      </c>
      <c r="N301" s="262"/>
      <c r="O301" s="262"/>
      <c r="P301" s="362" t="s">
        <v>414</v>
      </c>
      <c r="Q301" s="354" t="s">
        <v>1044</v>
      </c>
      <c r="R301" s="358">
        <v>42972</v>
      </c>
      <c r="S301" s="358">
        <v>42972</v>
      </c>
      <c r="T301" s="354" t="s">
        <v>1045</v>
      </c>
      <c r="U301" s="354" t="s">
        <v>605</v>
      </c>
      <c r="V301" s="354"/>
      <c r="W301" s="354" t="s">
        <v>1013</v>
      </c>
      <c r="X301" s="354"/>
    </row>
    <row r="302" spans="1:24" ht="94.5" x14ac:dyDescent="0.15">
      <c r="A302" s="197"/>
      <c r="B302" s="270" t="str">
        <f>IF(E302&lt;&gt;"",CONCATENATE(ルール・事前条件!X$6,"-",ルール・事前条件!X$5,"-",TEXT(C$1,"00"),"-",TEXT(C302,"00"),"-",TEXT(E302,"00")),"")</f>
        <v/>
      </c>
      <c r="C302" s="46">
        <v>146</v>
      </c>
      <c r="D302" s="74"/>
      <c r="E302" s="61"/>
      <c r="F302" s="273"/>
      <c r="G302" s="361"/>
      <c r="H302" s="361"/>
      <c r="I302" s="273"/>
      <c r="J302" s="261">
        <v>2</v>
      </c>
      <c r="K302" s="262"/>
      <c r="L302" s="263" t="s">
        <v>317</v>
      </c>
      <c r="M302" s="262" t="s">
        <v>1048</v>
      </c>
      <c r="N302" s="262"/>
      <c r="O302" s="262" t="s">
        <v>1047</v>
      </c>
      <c r="P302" s="363"/>
      <c r="Q302" s="355"/>
      <c r="R302" s="359"/>
      <c r="S302" s="359"/>
      <c r="T302" s="355"/>
      <c r="U302" s="355"/>
      <c r="V302" s="355"/>
      <c r="W302" s="355"/>
      <c r="X302" s="355"/>
    </row>
    <row r="303" spans="1:24" ht="72.75" customHeight="1" x14ac:dyDescent="0.15">
      <c r="A303" s="197"/>
      <c r="B303" s="269" t="str">
        <f>IF(E303&lt;&gt;"",CONCATENATE(ルール・事前条件!X$6,"-",ルール・事前条件!X$5,"-",TEXT(C$1,"00"),"-",TEXT(C303,"00"),"-",TEXT(E303,"00")),"")</f>
        <v>C-FT11-01-01-147-01</v>
      </c>
      <c r="C303" s="60">
        <v>147</v>
      </c>
      <c r="D303" s="73" t="s">
        <v>1104</v>
      </c>
      <c r="E303" s="60">
        <v>1</v>
      </c>
      <c r="F303" s="266" t="s">
        <v>667</v>
      </c>
      <c r="G303" s="360" t="s">
        <v>529</v>
      </c>
      <c r="H303" s="360" t="s">
        <v>668</v>
      </c>
      <c r="I303" s="266"/>
      <c r="J303" s="261">
        <v>1</v>
      </c>
      <c r="K303" s="262"/>
      <c r="L303" s="263" t="s">
        <v>431</v>
      </c>
      <c r="M303" s="262" t="s">
        <v>530</v>
      </c>
      <c r="N303" s="262"/>
      <c r="O303" s="262"/>
      <c r="P303" s="362" t="s">
        <v>414</v>
      </c>
      <c r="Q303" s="354" t="s">
        <v>459</v>
      </c>
      <c r="R303" s="358">
        <v>42926</v>
      </c>
      <c r="S303" s="358">
        <v>42926</v>
      </c>
      <c r="T303" s="354" t="s">
        <v>957</v>
      </c>
      <c r="U303" s="354"/>
      <c r="V303" s="354"/>
      <c r="W303" s="354" t="s">
        <v>634</v>
      </c>
      <c r="X303" s="354"/>
    </row>
    <row r="304" spans="1:24" ht="123.75" customHeight="1" x14ac:dyDescent="0.15">
      <c r="A304" s="197"/>
      <c r="B304" s="272" t="str">
        <f>IF(E304&lt;&gt;"",CONCATENATE(ルール・事前条件!X$6,"-",ルール・事前条件!X$5,"-",TEXT(C$1,"00"),"-",TEXT(C304,"00"),"-",TEXT(E304,"00")),"")</f>
        <v/>
      </c>
      <c r="C304" s="258">
        <v>147</v>
      </c>
      <c r="D304" s="74"/>
      <c r="E304" s="265"/>
      <c r="F304" s="267"/>
      <c r="G304" s="361"/>
      <c r="H304" s="361"/>
      <c r="I304" s="267"/>
      <c r="J304" s="261">
        <v>2</v>
      </c>
      <c r="K304" s="262"/>
      <c r="L304" s="263" t="s">
        <v>325</v>
      </c>
      <c r="M304" s="262" t="s">
        <v>471</v>
      </c>
      <c r="N304" s="262"/>
      <c r="O304" s="262" t="s">
        <v>956</v>
      </c>
      <c r="P304" s="363"/>
      <c r="Q304" s="355"/>
      <c r="R304" s="359"/>
      <c r="S304" s="359"/>
      <c r="T304" s="355"/>
      <c r="U304" s="355"/>
      <c r="V304" s="355"/>
      <c r="W304" s="355"/>
      <c r="X304" s="355"/>
    </row>
    <row r="305" spans="1:24" ht="47.25" customHeight="1" x14ac:dyDescent="0.15">
      <c r="A305" s="197"/>
      <c r="B305" s="231" t="str">
        <f>IF(E305&lt;&gt;"",CONCATENATE(ルール・事前条件!X$6,"-",ルール・事前条件!X$5,"-",TEXT(C$1,"00"),"-",TEXT(C305,"00"),"-",TEXT(E305,"00")),"")</f>
        <v>C-FT11-01-01-148-01</v>
      </c>
      <c r="C305" s="232">
        <v>148</v>
      </c>
      <c r="D305" s="228" t="s">
        <v>1186</v>
      </c>
      <c r="E305" s="233">
        <v>1</v>
      </c>
      <c r="F305" s="274" t="s">
        <v>878</v>
      </c>
      <c r="G305" s="274" t="s">
        <v>860</v>
      </c>
      <c r="H305" s="274" t="s">
        <v>879</v>
      </c>
      <c r="I305" s="274"/>
      <c r="J305" s="229">
        <v>1</v>
      </c>
      <c r="K305" s="230"/>
      <c r="L305" s="230" t="s">
        <v>317</v>
      </c>
      <c r="M305" s="274" t="s">
        <v>1237</v>
      </c>
      <c r="N305" s="230"/>
      <c r="O305" s="274" t="s">
        <v>880</v>
      </c>
      <c r="P305" s="276" t="s">
        <v>414</v>
      </c>
      <c r="Q305" s="276" t="s">
        <v>898</v>
      </c>
      <c r="R305" s="278">
        <v>42940</v>
      </c>
      <c r="S305" s="278">
        <v>42940</v>
      </c>
      <c r="T305" s="276" t="s">
        <v>899</v>
      </c>
      <c r="U305" s="276"/>
      <c r="V305" s="276"/>
      <c r="W305" s="276" t="s">
        <v>861</v>
      </c>
      <c r="X305" s="276"/>
    </row>
    <row r="306" spans="1:24" ht="77.25" customHeight="1" x14ac:dyDescent="0.15">
      <c r="A306" s="197"/>
      <c r="B306" s="231" t="str">
        <f>IF(E306&lt;&gt;"",CONCATENATE(ルール・事前条件!X$6,"-",ルール・事前条件!X$5,"-",TEXT(C$1,"00"),"-",TEXT(C306,"00"),"-",TEXT(E306,"00")),"")</f>
        <v>C-FT11-01-01-148-02</v>
      </c>
      <c r="C306" s="234">
        <v>148</v>
      </c>
      <c r="D306" s="235"/>
      <c r="E306" s="236">
        <v>2</v>
      </c>
      <c r="F306" s="274" t="s">
        <v>878</v>
      </c>
      <c r="G306" s="364" t="s">
        <v>862</v>
      </c>
      <c r="H306" s="364" t="s">
        <v>880</v>
      </c>
      <c r="I306" s="274"/>
      <c r="J306" s="229">
        <v>1</v>
      </c>
      <c r="K306" s="230"/>
      <c r="L306" s="230" t="s">
        <v>370</v>
      </c>
      <c r="M306" s="230" t="s">
        <v>863</v>
      </c>
      <c r="N306" s="230"/>
      <c r="O306" s="230"/>
      <c r="P306" s="366" t="s">
        <v>414</v>
      </c>
      <c r="Q306" s="366" t="s">
        <v>898</v>
      </c>
      <c r="R306" s="368">
        <v>42940</v>
      </c>
      <c r="S306" s="368">
        <v>42940</v>
      </c>
      <c r="T306" s="366" t="s">
        <v>899</v>
      </c>
      <c r="U306" s="366"/>
      <c r="V306" s="366"/>
      <c r="W306" s="366" t="s">
        <v>864</v>
      </c>
      <c r="X306" s="366"/>
    </row>
    <row r="307" spans="1:24" ht="77.25" customHeight="1" x14ac:dyDescent="0.15">
      <c r="A307" s="197"/>
      <c r="B307" s="237" t="str">
        <f>IF(E307&lt;&gt;"",CONCATENATE(ルール・事前条件!X$6,"-",ルール・事前条件!X$5,"-",TEXT(C$1,"00"),"-",TEXT(C307,"00"),"-",TEXT(E307,"00")),"")</f>
        <v/>
      </c>
      <c r="C307" s="238">
        <v>148</v>
      </c>
      <c r="D307" s="239"/>
      <c r="E307" s="240"/>
      <c r="F307" s="275"/>
      <c r="G307" s="365"/>
      <c r="H307" s="365"/>
      <c r="I307" s="275"/>
      <c r="J307" s="229">
        <v>2</v>
      </c>
      <c r="K307" s="230"/>
      <c r="L307" s="230" t="s">
        <v>662</v>
      </c>
      <c r="M307" s="230" t="s">
        <v>838</v>
      </c>
      <c r="N307" s="230"/>
      <c r="O307" s="230" t="s">
        <v>880</v>
      </c>
      <c r="P307" s="367"/>
      <c r="Q307" s="367"/>
      <c r="R307" s="369"/>
      <c r="S307" s="369"/>
      <c r="T307" s="367"/>
      <c r="U307" s="367"/>
      <c r="V307" s="367"/>
      <c r="W307" s="367"/>
      <c r="X307" s="367"/>
    </row>
    <row r="308" spans="1:24" ht="63.75" customHeight="1" x14ac:dyDescent="0.15">
      <c r="A308" s="197"/>
      <c r="B308" s="281" t="str">
        <f>IF(E308&lt;&gt;"",CONCATENATE(ルール・事前条件!X$6,"-",ルール・事前条件!X$5,"-",TEXT(C$1,"00"),"-",TEXT(C308,"00"),"-",TEXT(E308,"00")),"")</f>
        <v>C-FT11-01-01-149-01</v>
      </c>
      <c r="C308" s="265">
        <v>149</v>
      </c>
      <c r="D308" s="226" t="s">
        <v>1148</v>
      </c>
      <c r="E308" s="190">
        <v>1</v>
      </c>
      <c r="F308" s="266" t="s">
        <v>669</v>
      </c>
      <c r="G308" s="262" t="s">
        <v>651</v>
      </c>
      <c r="H308" s="262" t="s">
        <v>670</v>
      </c>
      <c r="I308" s="262"/>
      <c r="J308" s="261">
        <v>1</v>
      </c>
      <c r="K308" s="262"/>
      <c r="L308" s="263" t="s">
        <v>640</v>
      </c>
      <c r="M308" s="262" t="s">
        <v>651</v>
      </c>
      <c r="N308" s="262"/>
      <c r="O308" s="262" t="s">
        <v>671</v>
      </c>
      <c r="P308" s="281" t="s">
        <v>414</v>
      </c>
      <c r="Q308" s="281" t="s">
        <v>958</v>
      </c>
      <c r="R308" s="283">
        <v>42921</v>
      </c>
      <c r="S308" s="283">
        <v>42921</v>
      </c>
      <c r="T308" s="281" t="s">
        <v>566</v>
      </c>
      <c r="U308" s="281"/>
      <c r="V308" s="281"/>
      <c r="W308" s="281" t="s">
        <v>635</v>
      </c>
      <c r="X308" s="281"/>
    </row>
    <row r="309" spans="1:24" ht="108" customHeight="1" x14ac:dyDescent="0.15">
      <c r="A309" s="197"/>
      <c r="B309" s="213" t="str">
        <f>IF(E309&lt;&gt;"",CONCATENATE(ルール・事前条件!X$6,"-",ルール・事前条件!X$5,"-",TEXT(C$1,"00"),"-",TEXT(C309,"00"),"-",TEXT(E309,"00")),"")</f>
        <v>C-FT11-01-01-150-01</v>
      </c>
      <c r="C309" s="220">
        <v>150</v>
      </c>
      <c r="D309" s="73" t="s">
        <v>1187</v>
      </c>
      <c r="E309" s="223">
        <v>1</v>
      </c>
      <c r="F309" s="266" t="s">
        <v>878</v>
      </c>
      <c r="G309" s="360" t="s">
        <v>869</v>
      </c>
      <c r="H309" s="360" t="s">
        <v>881</v>
      </c>
      <c r="I309" s="266"/>
      <c r="J309" s="261">
        <v>1</v>
      </c>
      <c r="K309" s="262"/>
      <c r="L309" s="263" t="s">
        <v>431</v>
      </c>
      <c r="M309" s="262" t="s">
        <v>871</v>
      </c>
      <c r="N309" s="262"/>
      <c r="O309" s="262"/>
      <c r="P309" s="362" t="s">
        <v>414</v>
      </c>
      <c r="Q309" s="354" t="s">
        <v>958</v>
      </c>
      <c r="R309" s="358">
        <v>42944</v>
      </c>
      <c r="S309" s="358">
        <v>42944</v>
      </c>
      <c r="T309" s="354" t="s">
        <v>959</v>
      </c>
      <c r="U309" s="354"/>
      <c r="V309" s="354"/>
      <c r="W309" s="354" t="s">
        <v>864</v>
      </c>
      <c r="X309" s="354"/>
    </row>
    <row r="310" spans="1:24" ht="51.75" customHeight="1" x14ac:dyDescent="0.15">
      <c r="A310" s="197"/>
      <c r="B310" s="219" t="str">
        <f>IF(E310&lt;&gt;"",CONCATENATE(ルール・事前条件!X$6,"-",ルール・事前条件!X$5,"-",TEXT(C$1,"00"),"-",TEXT(C310,"00"),"-",TEXT(E310,"00")),"")</f>
        <v/>
      </c>
      <c r="C310" s="221">
        <v>150</v>
      </c>
      <c r="D310" s="74"/>
      <c r="E310" s="224"/>
      <c r="F310" s="267"/>
      <c r="G310" s="361"/>
      <c r="H310" s="361"/>
      <c r="I310" s="267"/>
      <c r="J310" s="261">
        <v>2</v>
      </c>
      <c r="K310" s="262"/>
      <c r="L310" s="263" t="s">
        <v>873</v>
      </c>
      <c r="M310" s="262" t="s">
        <v>872</v>
      </c>
      <c r="N310" s="262"/>
      <c r="O310" s="262" t="s">
        <v>882</v>
      </c>
      <c r="P310" s="363"/>
      <c r="Q310" s="355"/>
      <c r="R310" s="359"/>
      <c r="S310" s="359"/>
      <c r="T310" s="355"/>
      <c r="U310" s="355"/>
      <c r="V310" s="355"/>
      <c r="W310" s="355"/>
      <c r="X310" s="355"/>
    </row>
    <row r="311" spans="1:24" ht="123.75" customHeight="1" x14ac:dyDescent="0.15">
      <c r="A311" s="197"/>
      <c r="B311" s="213" t="str">
        <f>IF(E311&lt;&gt;"",CONCATENATE(ルール・事前条件!X$6,"-",ルール・事前条件!X$5,"-",TEXT(C$1,"00"),"-",TEXT(C311,"00"),"-",TEXT(E311,"00")),"")</f>
        <v>C-FT11-01-01-151-01</v>
      </c>
      <c r="C311" s="220">
        <v>151</v>
      </c>
      <c r="D311" s="73" t="s">
        <v>1188</v>
      </c>
      <c r="E311" s="217">
        <v>1</v>
      </c>
      <c r="F311" s="266" t="s">
        <v>687</v>
      </c>
      <c r="G311" s="360" t="s">
        <v>680</v>
      </c>
      <c r="H311" s="360" t="s">
        <v>688</v>
      </c>
      <c r="I311" s="266"/>
      <c r="J311" s="261">
        <v>1</v>
      </c>
      <c r="K311" s="262"/>
      <c r="L311" s="263" t="s">
        <v>431</v>
      </c>
      <c r="M311" s="262" t="s">
        <v>682</v>
      </c>
      <c r="N311" s="262"/>
      <c r="O311" s="262"/>
      <c r="P311" s="362" t="s">
        <v>414</v>
      </c>
      <c r="Q311" s="354" t="s">
        <v>958</v>
      </c>
      <c r="R311" s="358">
        <v>42944</v>
      </c>
      <c r="S311" s="358">
        <v>42944</v>
      </c>
      <c r="T311" s="354" t="s">
        <v>959</v>
      </c>
      <c r="U311" s="354"/>
      <c r="V311" s="354"/>
      <c r="W311" s="354" t="s">
        <v>634</v>
      </c>
      <c r="X311" s="354"/>
    </row>
    <row r="312" spans="1:24" ht="40.5" x14ac:dyDescent="0.15">
      <c r="A312" s="197"/>
      <c r="B312" s="219" t="str">
        <f>IF(E312&lt;&gt;"",CONCATENATE(ルール・事前条件!X$6,"-",ルール・事前条件!X$5,"-",TEXT(C$1,"00"),"-",TEXT(C312,"00"),"-",TEXT(E312,"00")),"")</f>
        <v/>
      </c>
      <c r="C312" s="222">
        <v>151</v>
      </c>
      <c r="D312" s="75"/>
      <c r="E312" s="224"/>
      <c r="F312" s="267"/>
      <c r="G312" s="361"/>
      <c r="H312" s="361"/>
      <c r="I312" s="267"/>
      <c r="J312" s="261">
        <v>2</v>
      </c>
      <c r="K312" s="262"/>
      <c r="L312" s="263" t="s">
        <v>679</v>
      </c>
      <c r="M312" s="262" t="s">
        <v>683</v>
      </c>
      <c r="N312" s="262"/>
      <c r="O312" s="262" t="s">
        <v>689</v>
      </c>
      <c r="P312" s="363"/>
      <c r="Q312" s="355"/>
      <c r="R312" s="359"/>
      <c r="S312" s="359"/>
      <c r="T312" s="355"/>
      <c r="U312" s="355"/>
      <c r="V312" s="355"/>
      <c r="W312" s="355"/>
      <c r="X312" s="355"/>
    </row>
    <row r="313" spans="1:24" ht="120" customHeight="1" x14ac:dyDescent="0.15">
      <c r="A313" s="197"/>
      <c r="B313" s="269" t="str">
        <f>IF(E313&lt;&gt;"",CONCATENATE(ルール・事前条件!X$6,"-",ルール・事前条件!X$5,"-",TEXT(C$1,"00"),"-",TEXT(C313,"00"),"-",TEXT(E313,"00")),"")</f>
        <v>C-FT11-01-01-152-01</v>
      </c>
      <c r="C313" s="61">
        <v>152</v>
      </c>
      <c r="D313" s="191" t="s">
        <v>1189</v>
      </c>
      <c r="E313" s="60">
        <v>1</v>
      </c>
      <c r="F313" s="266" t="s">
        <v>783</v>
      </c>
      <c r="G313" s="360" t="s">
        <v>773</v>
      </c>
      <c r="H313" s="360" t="s">
        <v>784</v>
      </c>
      <c r="I313" s="266" t="s">
        <v>418</v>
      </c>
      <c r="J313" s="261">
        <v>1</v>
      </c>
      <c r="K313" s="262"/>
      <c r="L313" s="263" t="s">
        <v>370</v>
      </c>
      <c r="M313" s="262" t="s">
        <v>763</v>
      </c>
      <c r="N313" s="262"/>
      <c r="O313" s="262"/>
      <c r="P313" s="362" t="s">
        <v>414</v>
      </c>
      <c r="Q313" s="354" t="s">
        <v>958</v>
      </c>
      <c r="R313" s="358">
        <v>42944</v>
      </c>
      <c r="S313" s="358">
        <v>42944</v>
      </c>
      <c r="T313" s="354" t="s">
        <v>959</v>
      </c>
      <c r="U313" s="354"/>
      <c r="V313" s="354"/>
      <c r="W313" s="354" t="s">
        <v>762</v>
      </c>
      <c r="X313" s="354"/>
    </row>
    <row r="314" spans="1:24" ht="74.25" customHeight="1" x14ac:dyDescent="0.15">
      <c r="A314" s="197"/>
      <c r="B314" s="272" t="str">
        <f>IF(E314&lt;&gt;"",CONCATENATE(ルール・事前条件!X$6,"-",ルール・事前条件!X$5,"-",TEXT(C$1,"00"),"-",TEXT(C314,"00"),"-",TEXT(E314,"00")),"")</f>
        <v/>
      </c>
      <c r="C314" s="46">
        <v>152</v>
      </c>
      <c r="D314" s="75"/>
      <c r="E314" s="265"/>
      <c r="F314" s="267"/>
      <c r="G314" s="361"/>
      <c r="H314" s="361"/>
      <c r="I314" s="267"/>
      <c r="J314" s="261">
        <v>2</v>
      </c>
      <c r="K314" s="262"/>
      <c r="L314" s="263" t="s">
        <v>317</v>
      </c>
      <c r="M314" s="262" t="s">
        <v>764</v>
      </c>
      <c r="N314" s="262"/>
      <c r="O314" s="262" t="s">
        <v>785</v>
      </c>
      <c r="P314" s="363"/>
      <c r="Q314" s="355"/>
      <c r="R314" s="359"/>
      <c r="S314" s="359"/>
      <c r="T314" s="355"/>
      <c r="U314" s="355"/>
      <c r="V314" s="355"/>
      <c r="W314" s="355"/>
      <c r="X314" s="355"/>
    </row>
    <row r="315" spans="1:24" ht="108" x14ac:dyDescent="0.15">
      <c r="B315" s="269" t="str">
        <f>IF(E315&lt;&gt;"",CONCATENATE(ルール・事前条件!X$6,"-",ルール・事前条件!X$5,"-",TEXT(C$1,"00"),"-",TEXT(C315,"00"),"-",TEXT(E315,"00")),"")</f>
        <v>C-FT11-01-01-153-01</v>
      </c>
      <c r="C315" s="60">
        <v>153</v>
      </c>
      <c r="D315" s="199" t="s">
        <v>1190</v>
      </c>
      <c r="E315" s="201">
        <v>1</v>
      </c>
      <c r="F315" s="266" t="s">
        <v>945</v>
      </c>
      <c r="G315" s="360" t="s">
        <v>757</v>
      </c>
      <c r="H315" s="360" t="s">
        <v>946</v>
      </c>
      <c r="I315" s="266"/>
      <c r="J315" s="203">
        <v>1</v>
      </c>
      <c r="K315" s="262"/>
      <c r="L315" s="263" t="s">
        <v>432</v>
      </c>
      <c r="M315" s="262" t="s">
        <v>758</v>
      </c>
      <c r="N315" s="262"/>
      <c r="O315" s="262"/>
      <c r="P315" s="354" t="s">
        <v>569</v>
      </c>
      <c r="Q315" s="354" t="s">
        <v>459</v>
      </c>
      <c r="R315" s="358">
        <v>42914</v>
      </c>
      <c r="S315" s="358"/>
      <c r="T315" s="354" t="s">
        <v>715</v>
      </c>
      <c r="U315" s="354" t="s">
        <v>617</v>
      </c>
      <c r="V315" s="354" t="s">
        <v>721</v>
      </c>
      <c r="W315" s="354" t="s">
        <v>729</v>
      </c>
      <c r="X315" s="354"/>
    </row>
    <row r="316" spans="1:24" ht="54" x14ac:dyDescent="0.15">
      <c r="B316" s="282"/>
      <c r="C316" s="227">
        <v>153</v>
      </c>
      <c r="D316" s="200"/>
      <c r="E316" s="202"/>
      <c r="F316" s="267"/>
      <c r="G316" s="361"/>
      <c r="H316" s="361"/>
      <c r="I316" s="267"/>
      <c r="J316" s="204">
        <v>2</v>
      </c>
      <c r="K316" s="262"/>
      <c r="L316" s="282" t="s">
        <v>325</v>
      </c>
      <c r="M316" s="262" t="s">
        <v>616</v>
      </c>
      <c r="N316" s="262"/>
      <c r="O316" s="267" t="s">
        <v>947</v>
      </c>
      <c r="P316" s="355"/>
      <c r="Q316" s="355"/>
      <c r="R316" s="359"/>
      <c r="S316" s="359"/>
      <c r="T316" s="355"/>
      <c r="U316" s="355"/>
      <c r="V316" s="355"/>
      <c r="W316" s="355"/>
      <c r="X316" s="355"/>
    </row>
    <row r="317" spans="1:24" ht="67.5" x14ac:dyDescent="0.15">
      <c r="A317" s="197"/>
      <c r="B317" s="269" t="str">
        <f>IF(E317&lt;&gt;"",CONCATENATE(ルール・事前条件!X$6,"-",ルール・事前条件!X$5,"-",TEXT(C$1,"00"),"-",TEXT(C317,"00"),"-",TEXT(E317,"00")),"")</f>
        <v>C-FT11-01-01-154-01</v>
      </c>
      <c r="C317" s="60">
        <v>154</v>
      </c>
      <c r="D317" s="199" t="s">
        <v>1191</v>
      </c>
      <c r="E317" s="201">
        <v>1</v>
      </c>
      <c r="F317" s="266" t="s">
        <v>984</v>
      </c>
      <c r="G317" s="360" t="s">
        <v>983</v>
      </c>
      <c r="H317" s="360" t="s">
        <v>991</v>
      </c>
      <c r="I317" s="266" t="s">
        <v>985</v>
      </c>
      <c r="J317" s="203">
        <v>1</v>
      </c>
      <c r="K317" s="262"/>
      <c r="L317" s="263" t="s">
        <v>432</v>
      </c>
      <c r="M317" s="262" t="s">
        <v>511</v>
      </c>
      <c r="N317" s="262"/>
      <c r="O317" s="262"/>
      <c r="P317" s="354" t="s">
        <v>414</v>
      </c>
      <c r="Q317" s="354" t="s">
        <v>989</v>
      </c>
      <c r="R317" s="358">
        <v>42968</v>
      </c>
      <c r="S317" s="358">
        <v>43241</v>
      </c>
      <c r="T317" s="354" t="s">
        <v>1429</v>
      </c>
      <c r="U317" s="354" t="s">
        <v>988</v>
      </c>
      <c r="V317" s="354" t="s">
        <v>1428</v>
      </c>
      <c r="W317" s="354" t="s">
        <v>987</v>
      </c>
      <c r="X317" s="354"/>
    </row>
    <row r="318" spans="1:24" s="259" customFormat="1" ht="67.5" x14ac:dyDescent="0.15">
      <c r="B318" s="282"/>
      <c r="C318" s="227">
        <v>154</v>
      </c>
      <c r="D318" s="251"/>
      <c r="E318" s="202"/>
      <c r="F318" s="282"/>
      <c r="G318" s="361"/>
      <c r="H318" s="361"/>
      <c r="I318" s="282"/>
      <c r="J318" s="285">
        <v>2</v>
      </c>
      <c r="K318" s="263"/>
      <c r="L318" s="282" t="s">
        <v>325</v>
      </c>
      <c r="M318" s="263" t="s">
        <v>507</v>
      </c>
      <c r="N318" s="263"/>
      <c r="O318" s="282" t="s">
        <v>1430</v>
      </c>
      <c r="P318" s="355"/>
      <c r="Q318" s="355"/>
      <c r="R318" s="359"/>
      <c r="S318" s="359"/>
      <c r="T318" s="355"/>
      <c r="U318" s="355"/>
      <c r="V318" s="355"/>
      <c r="W318" s="355"/>
      <c r="X318" s="355"/>
    </row>
    <row r="319" spans="1:24" s="259" customFormat="1" ht="54" x14ac:dyDescent="0.15">
      <c r="B319" s="269" t="str">
        <f>IF(E319&lt;&gt;"",CONCATENATE(ルール・事前条件!X$6,"-",ルール・事前条件!X$5,"-",TEXT(C$1,"00"),"-",TEXT(C319,"00"),"-",TEXT(E319,"00")),"")</f>
        <v>C-FT11-01-01-155-01</v>
      </c>
      <c r="C319" s="60">
        <v>155</v>
      </c>
      <c r="D319" s="247" t="s">
        <v>1246</v>
      </c>
      <c r="E319" s="60">
        <v>1</v>
      </c>
      <c r="F319" s="279" t="s">
        <v>195</v>
      </c>
      <c r="G319" s="356" t="s">
        <v>1256</v>
      </c>
      <c r="H319" s="356" t="s">
        <v>1248</v>
      </c>
      <c r="I319" s="279" t="s">
        <v>1414</v>
      </c>
      <c r="J319" s="281">
        <v>1</v>
      </c>
      <c r="K319" s="263"/>
      <c r="L319" s="263" t="s">
        <v>370</v>
      </c>
      <c r="M319" s="263" t="s">
        <v>1258</v>
      </c>
      <c r="N319" s="263"/>
      <c r="O319" s="263"/>
      <c r="P319" s="354" t="s">
        <v>414</v>
      </c>
      <c r="Q319" s="354" t="s">
        <v>1408</v>
      </c>
      <c r="R319" s="358">
        <v>43186</v>
      </c>
      <c r="S319" s="358">
        <v>43186</v>
      </c>
      <c r="T319" s="354" t="s">
        <v>1409</v>
      </c>
      <c r="U319" s="354"/>
      <c r="V319" s="354"/>
      <c r="W319" s="354" t="s">
        <v>1245</v>
      </c>
      <c r="X319" s="354"/>
    </row>
    <row r="320" spans="1:24" s="259" customFormat="1" ht="54" x14ac:dyDescent="0.15">
      <c r="B320" s="270" t="str">
        <f>IF(E320&lt;&gt;"",CONCATENATE(ルール・事前条件!X$6,"-",ルール・事前条件!X$5,"-",TEXT(C$1,"00"),"-",TEXT(C320,"00"),"-",TEXT(E320,"00")),"")</f>
        <v/>
      </c>
      <c r="C320" s="46"/>
      <c r="D320" s="248"/>
      <c r="E320" s="61"/>
      <c r="F320" s="280"/>
      <c r="G320" s="357"/>
      <c r="H320" s="357"/>
      <c r="I320" s="280"/>
      <c r="J320" s="281">
        <v>2</v>
      </c>
      <c r="K320" s="263"/>
      <c r="L320" s="263" t="s">
        <v>325</v>
      </c>
      <c r="M320" s="263" t="s">
        <v>1257</v>
      </c>
      <c r="N320" s="263"/>
      <c r="O320" s="263" t="s">
        <v>1249</v>
      </c>
      <c r="P320" s="355"/>
      <c r="Q320" s="355"/>
      <c r="R320" s="359"/>
      <c r="S320" s="359"/>
      <c r="T320" s="355"/>
      <c r="U320" s="355"/>
      <c r="V320" s="355"/>
      <c r="W320" s="355"/>
      <c r="X320" s="355"/>
    </row>
    <row r="321" spans="1:24" s="259" customFormat="1" ht="40.5" x14ac:dyDescent="0.15">
      <c r="B321" s="269" t="str">
        <f>IF(E321&lt;&gt;"",CONCATENATE(ルール・事前条件!X$6,"-",ルール・事前条件!X$5,"-",TEXT(C$1,"00"),"-",TEXT(C321,"00"),"-",TEXT(E321,"00")),"")</f>
        <v>C-FT11-01-01-156-01</v>
      </c>
      <c r="C321" s="60">
        <v>156</v>
      </c>
      <c r="D321" s="247" t="s">
        <v>1247</v>
      </c>
      <c r="E321" s="60">
        <v>1</v>
      </c>
      <c r="F321" s="279" t="s">
        <v>195</v>
      </c>
      <c r="G321" s="356" t="s">
        <v>1261</v>
      </c>
      <c r="H321" s="356" t="s">
        <v>1250</v>
      </c>
      <c r="I321" s="279" t="s">
        <v>1416</v>
      </c>
      <c r="J321" s="281">
        <v>1</v>
      </c>
      <c r="K321" s="263"/>
      <c r="L321" s="263" t="s">
        <v>370</v>
      </c>
      <c r="M321" s="263" t="s">
        <v>1259</v>
      </c>
      <c r="N321" s="263"/>
      <c r="O321" s="263"/>
      <c r="P321" s="354" t="s">
        <v>414</v>
      </c>
      <c r="Q321" s="354" t="s">
        <v>1408</v>
      </c>
      <c r="R321" s="358">
        <v>43186</v>
      </c>
      <c r="S321" s="358">
        <v>43186</v>
      </c>
      <c r="T321" s="354" t="s">
        <v>1409</v>
      </c>
      <c r="U321" s="354"/>
      <c r="V321" s="354"/>
      <c r="W321" s="354" t="s">
        <v>1245</v>
      </c>
      <c r="X321" s="354"/>
    </row>
    <row r="322" spans="1:24" s="259" customFormat="1" ht="54" x14ac:dyDescent="0.15">
      <c r="B322" s="270" t="str">
        <f>IF(E322&lt;&gt;"",CONCATENATE(ルール・事前条件!X$6,"-",ルール・事前条件!X$5,"-",TEXT(C$1,"00"),"-",TEXT(C322,"00"),"-",TEXT(E322,"00")),"")</f>
        <v/>
      </c>
      <c r="C322" s="46"/>
      <c r="D322" s="248"/>
      <c r="E322" s="61"/>
      <c r="F322" s="280"/>
      <c r="G322" s="357"/>
      <c r="H322" s="357"/>
      <c r="I322" s="280"/>
      <c r="J322" s="281">
        <v>2</v>
      </c>
      <c r="K322" s="263"/>
      <c r="L322" s="263" t="s">
        <v>1255</v>
      </c>
      <c r="M322" s="263" t="s">
        <v>1262</v>
      </c>
      <c r="N322" s="263"/>
      <c r="O322" s="263" t="s">
        <v>1251</v>
      </c>
      <c r="P322" s="355"/>
      <c r="Q322" s="355"/>
      <c r="R322" s="359"/>
      <c r="S322" s="359"/>
      <c r="T322" s="355"/>
      <c r="U322" s="355"/>
      <c r="V322" s="355"/>
      <c r="W322" s="355"/>
      <c r="X322" s="355"/>
    </row>
    <row r="323" spans="1:24" s="259" customFormat="1" ht="40.5" x14ac:dyDescent="0.15">
      <c r="B323" s="269" t="str">
        <f>IF(E323&lt;&gt;"",CONCATENATE(ルール・事前条件!X$6,"-",ルール・事前条件!X$5,"-",TEXT(C$1,"00"),"-",TEXT(C323,"00"),"-",TEXT(E323,"00")),"")</f>
        <v>C-FT11-01-01-157-01</v>
      </c>
      <c r="C323" s="60">
        <v>157</v>
      </c>
      <c r="D323" s="247" t="s">
        <v>1264</v>
      </c>
      <c r="E323" s="60">
        <v>1</v>
      </c>
      <c r="F323" s="279" t="s">
        <v>195</v>
      </c>
      <c r="G323" s="356" t="s">
        <v>1269</v>
      </c>
      <c r="H323" s="356" t="s">
        <v>1266</v>
      </c>
      <c r="I323" s="279" t="s">
        <v>1416</v>
      </c>
      <c r="J323" s="281">
        <v>1</v>
      </c>
      <c r="K323" s="263"/>
      <c r="L323" s="263" t="s">
        <v>370</v>
      </c>
      <c r="M323" s="263" t="s">
        <v>1265</v>
      </c>
      <c r="N323" s="263"/>
      <c r="O323" s="263"/>
      <c r="P323" s="354" t="s">
        <v>414</v>
      </c>
      <c r="Q323" s="354" t="s">
        <v>1408</v>
      </c>
      <c r="R323" s="358">
        <v>43186</v>
      </c>
      <c r="S323" s="358">
        <v>43186</v>
      </c>
      <c r="T323" s="354" t="s">
        <v>1409</v>
      </c>
      <c r="U323" s="354"/>
      <c r="V323" s="354"/>
      <c r="W323" s="354" t="s">
        <v>1245</v>
      </c>
      <c r="X323" s="354"/>
    </row>
    <row r="324" spans="1:24" s="259" customFormat="1" ht="67.5" x14ac:dyDescent="0.15">
      <c r="B324" s="270" t="str">
        <f>IF(E324&lt;&gt;"",CONCATENATE(ルール・事前条件!X$6,"-",ルール・事前条件!X$5,"-",TEXT(C$1,"00"),"-",TEXT(C324,"00"),"-",TEXT(E324,"00")),"")</f>
        <v/>
      </c>
      <c r="C324" s="46"/>
      <c r="D324" s="248"/>
      <c r="E324" s="61"/>
      <c r="F324" s="280"/>
      <c r="G324" s="357"/>
      <c r="H324" s="357"/>
      <c r="I324" s="280"/>
      <c r="J324" s="281">
        <v>2</v>
      </c>
      <c r="K324" s="263"/>
      <c r="L324" s="263" t="s">
        <v>1255</v>
      </c>
      <c r="M324" s="263" t="s">
        <v>1268</v>
      </c>
      <c r="N324" s="263"/>
      <c r="O324" s="263" t="s">
        <v>1267</v>
      </c>
      <c r="P324" s="355"/>
      <c r="Q324" s="355"/>
      <c r="R324" s="359"/>
      <c r="S324" s="359"/>
      <c r="T324" s="355"/>
      <c r="U324" s="355"/>
      <c r="V324" s="355"/>
      <c r="W324" s="355"/>
      <c r="X324" s="355"/>
    </row>
    <row r="325" spans="1:24" s="259" customFormat="1" ht="40.5" x14ac:dyDescent="0.15">
      <c r="B325" s="269" t="str">
        <f>IF(E325&lt;&gt;"",CONCATENATE(ルール・事前条件!X$6,"-",ルール・事前条件!X$5,"-",TEXT(C$1,"00"),"-",TEXT(C325,"00"),"-",TEXT(E325,"00")),"")</f>
        <v>C-FT11-01-01-158-01</v>
      </c>
      <c r="C325" s="60">
        <v>158</v>
      </c>
      <c r="D325" s="247" t="s">
        <v>1263</v>
      </c>
      <c r="E325" s="60">
        <v>1</v>
      </c>
      <c r="F325" s="279" t="s">
        <v>195</v>
      </c>
      <c r="G325" s="356" t="s">
        <v>1252</v>
      </c>
      <c r="H325" s="356" t="s">
        <v>1254</v>
      </c>
      <c r="I325" s="279" t="s">
        <v>1416</v>
      </c>
      <c r="J325" s="281">
        <v>1</v>
      </c>
      <c r="K325" s="263"/>
      <c r="L325" s="263" t="s">
        <v>370</v>
      </c>
      <c r="M325" s="263" t="s">
        <v>1260</v>
      </c>
      <c r="N325" s="263"/>
      <c r="O325" s="263"/>
      <c r="P325" s="354" t="s">
        <v>414</v>
      </c>
      <c r="Q325" s="354" t="s">
        <v>1408</v>
      </c>
      <c r="R325" s="358">
        <v>43186</v>
      </c>
      <c r="S325" s="358">
        <v>43186</v>
      </c>
      <c r="T325" s="354" t="s">
        <v>1409</v>
      </c>
      <c r="U325" s="354"/>
      <c r="V325" s="354"/>
      <c r="W325" s="354" t="s">
        <v>1245</v>
      </c>
      <c r="X325" s="354"/>
    </row>
    <row r="326" spans="1:24" s="259" customFormat="1" ht="67.5" x14ac:dyDescent="0.15">
      <c r="B326" s="270" t="str">
        <f>IF(E326&lt;&gt;"",CONCATENATE(ルール・事前条件!X$6,"-",ルール・事前条件!X$5,"-",TEXT(C$1,"00"),"-",TEXT(C326,"00"),"-",TEXT(E326,"00")),"")</f>
        <v/>
      </c>
      <c r="C326" s="46"/>
      <c r="D326" s="248"/>
      <c r="E326" s="61"/>
      <c r="F326" s="280"/>
      <c r="G326" s="357"/>
      <c r="H326" s="357"/>
      <c r="I326" s="280"/>
      <c r="J326" s="281">
        <v>2</v>
      </c>
      <c r="K326" s="263"/>
      <c r="L326" s="263" t="s">
        <v>1255</v>
      </c>
      <c r="M326" s="263" t="s">
        <v>1253</v>
      </c>
      <c r="N326" s="263"/>
      <c r="O326" s="263" t="s">
        <v>1420</v>
      </c>
      <c r="P326" s="355"/>
      <c r="Q326" s="355"/>
      <c r="R326" s="359"/>
      <c r="S326" s="359"/>
      <c r="T326" s="355"/>
      <c r="U326" s="355"/>
      <c r="V326" s="355"/>
      <c r="W326" s="355"/>
      <c r="X326" s="355"/>
    </row>
    <row r="327" spans="1:24" s="259" customFormat="1" ht="81" x14ac:dyDescent="0.15">
      <c r="B327" s="269" t="str">
        <f>IF(E327&lt;&gt;"",CONCATENATE(ルール・事前条件!X$6,"-",ルール・事前条件!X$5,"-",TEXT(C$1,"00"),"-",TEXT(C327,"00"),"-",TEXT(E327,"00")),"")</f>
        <v>C-FT11-01-01-159-01</v>
      </c>
      <c r="C327" s="60">
        <v>159</v>
      </c>
      <c r="D327" s="247" t="s">
        <v>1273</v>
      </c>
      <c r="E327" s="60">
        <v>1</v>
      </c>
      <c r="F327" s="279" t="s">
        <v>195</v>
      </c>
      <c r="G327" s="356" t="s">
        <v>1274</v>
      </c>
      <c r="H327" s="356" t="s">
        <v>1278</v>
      </c>
      <c r="I327" s="279" t="s">
        <v>1416</v>
      </c>
      <c r="J327" s="281">
        <v>1</v>
      </c>
      <c r="K327" s="263"/>
      <c r="L327" s="263" t="s">
        <v>431</v>
      </c>
      <c r="M327" s="263" t="s">
        <v>1276</v>
      </c>
      <c r="N327" s="263"/>
      <c r="O327" s="263"/>
      <c r="P327" s="354" t="s">
        <v>414</v>
      </c>
      <c r="Q327" s="354" t="s">
        <v>1408</v>
      </c>
      <c r="R327" s="358">
        <v>43186</v>
      </c>
      <c r="S327" s="358">
        <v>43186</v>
      </c>
      <c r="T327" s="354" t="s">
        <v>1409</v>
      </c>
      <c r="U327" s="354"/>
      <c r="V327" s="354"/>
      <c r="W327" s="354" t="s">
        <v>1245</v>
      </c>
      <c r="X327" s="354"/>
    </row>
    <row r="328" spans="1:24" s="259" customFormat="1" ht="54" x14ac:dyDescent="0.15">
      <c r="B328" s="272" t="str">
        <f>IF(E328&lt;&gt;"",CONCATENATE(ルール・事前条件!X$6,"-",ルール・事前条件!X$5,"-",TEXT(C$1,"00"),"-",TEXT(C328,"00"),"-",TEXT(E328,"00")),"")</f>
        <v/>
      </c>
      <c r="C328" s="46"/>
      <c r="D328" s="249"/>
      <c r="E328" s="265"/>
      <c r="F328" s="282"/>
      <c r="G328" s="357"/>
      <c r="H328" s="357"/>
      <c r="I328" s="282"/>
      <c r="J328" s="281">
        <v>2</v>
      </c>
      <c r="K328" s="263"/>
      <c r="L328" s="263" t="s">
        <v>373</v>
      </c>
      <c r="M328" s="263" t="s">
        <v>377</v>
      </c>
      <c r="N328" s="263"/>
      <c r="O328" s="263" t="s">
        <v>1417</v>
      </c>
      <c r="P328" s="355"/>
      <c r="Q328" s="355"/>
      <c r="R328" s="359"/>
      <c r="S328" s="359"/>
      <c r="T328" s="355"/>
      <c r="U328" s="355"/>
      <c r="V328" s="355"/>
      <c r="W328" s="355"/>
      <c r="X328" s="355"/>
    </row>
    <row r="329" spans="1:24" s="259" customFormat="1" ht="68.25" customHeight="1" x14ac:dyDescent="0.15">
      <c r="B329" s="269" t="str">
        <f>IF(E329&lt;&gt;"",CONCATENATE(ルール・事前条件!X$6,"-",ルール・事前条件!X$5,"-",TEXT(C$1,"00"),"-",TEXT(C329,"00"),"-",TEXT(E329,"00")),"")</f>
        <v>C-FT11-01-01-160-01</v>
      </c>
      <c r="C329" s="61">
        <v>160</v>
      </c>
      <c r="D329" s="247" t="s">
        <v>1295</v>
      </c>
      <c r="E329" s="60">
        <v>1</v>
      </c>
      <c r="F329" s="279" t="s">
        <v>195</v>
      </c>
      <c r="G329" s="356" t="s">
        <v>1296</v>
      </c>
      <c r="H329" s="356" t="s">
        <v>1422</v>
      </c>
      <c r="I329" s="279" t="s">
        <v>1416</v>
      </c>
      <c r="J329" s="281">
        <v>1</v>
      </c>
      <c r="K329" s="263"/>
      <c r="L329" s="263" t="s">
        <v>431</v>
      </c>
      <c r="M329" s="263" t="s">
        <v>1297</v>
      </c>
      <c r="N329" s="263"/>
      <c r="O329" s="263"/>
      <c r="P329" s="354" t="s">
        <v>414</v>
      </c>
      <c r="Q329" s="354" t="s">
        <v>1408</v>
      </c>
      <c r="R329" s="358">
        <v>43186</v>
      </c>
      <c r="S329" s="358">
        <v>43195</v>
      </c>
      <c r="T329" s="354" t="s">
        <v>1409</v>
      </c>
      <c r="U329" s="354" t="s">
        <v>1424</v>
      </c>
      <c r="V329" s="354"/>
      <c r="W329" s="354" t="s">
        <v>1423</v>
      </c>
      <c r="X329" s="354"/>
    </row>
    <row r="330" spans="1:24" s="259" customFormat="1" ht="40.5" x14ac:dyDescent="0.15">
      <c r="B330" s="270" t="str">
        <f>IF(E330&lt;&gt;"",CONCATENATE(ルール・事前条件!X$6,"-",ルール・事前条件!X$5,"-",TEXT(C$1,"00"),"-",TEXT(C330,"00"),"-",TEXT(E330,"00")),"")</f>
        <v/>
      </c>
      <c r="C330" s="46"/>
      <c r="D330" s="248"/>
      <c r="E330" s="61"/>
      <c r="F330" s="280"/>
      <c r="G330" s="357"/>
      <c r="H330" s="357"/>
      <c r="I330" s="280"/>
      <c r="J330" s="281">
        <v>2</v>
      </c>
      <c r="K330" s="263"/>
      <c r="L330" s="263" t="s">
        <v>1255</v>
      </c>
      <c r="M330" s="263" t="s">
        <v>1296</v>
      </c>
      <c r="N330" s="263"/>
      <c r="O330" s="263" t="s">
        <v>1421</v>
      </c>
      <c r="P330" s="355"/>
      <c r="Q330" s="355"/>
      <c r="R330" s="359"/>
      <c r="S330" s="359"/>
      <c r="T330" s="355"/>
      <c r="U330" s="355"/>
      <c r="V330" s="355"/>
      <c r="W330" s="355"/>
      <c r="X330" s="355"/>
    </row>
    <row r="331" spans="1:24" s="259" customFormat="1" ht="81" x14ac:dyDescent="0.15">
      <c r="B331" s="269" t="str">
        <f>IF(E331&lt;&gt;"",CONCATENATE(ルール・事前条件!X$6,"-",ルール・事前条件!X$5,"-",TEXT(C$1,"00"),"-",TEXT(C331,"00"),"-",TEXT(E331,"00")),"")</f>
        <v>C-FT11-01-01-161-01</v>
      </c>
      <c r="C331" s="60">
        <v>161</v>
      </c>
      <c r="D331" s="250" t="s">
        <v>1290</v>
      </c>
      <c r="E331" s="201">
        <v>1</v>
      </c>
      <c r="F331" s="279" t="s">
        <v>984</v>
      </c>
      <c r="G331" s="356" t="s">
        <v>1275</v>
      </c>
      <c r="H331" s="356" t="s">
        <v>1287</v>
      </c>
      <c r="I331" s="279" t="s">
        <v>1416</v>
      </c>
      <c r="J331" s="281">
        <v>1</v>
      </c>
      <c r="K331" s="263"/>
      <c r="L331" s="263" t="s">
        <v>370</v>
      </c>
      <c r="M331" s="263" t="s">
        <v>1276</v>
      </c>
      <c r="N331" s="263"/>
      <c r="O331" s="263"/>
      <c r="P331" s="354" t="s">
        <v>414</v>
      </c>
      <c r="Q331" s="354" t="s">
        <v>1408</v>
      </c>
      <c r="R331" s="358">
        <v>43186</v>
      </c>
      <c r="S331" s="358">
        <v>43186</v>
      </c>
      <c r="T331" s="354" t="s">
        <v>1409</v>
      </c>
      <c r="U331" s="354"/>
      <c r="V331" s="354"/>
      <c r="W331" s="354" t="s">
        <v>1245</v>
      </c>
      <c r="X331" s="354"/>
    </row>
    <row r="332" spans="1:24" s="259" customFormat="1" ht="54" x14ac:dyDescent="0.15">
      <c r="B332" s="282"/>
      <c r="C332" s="46"/>
      <c r="D332" s="251"/>
      <c r="E332" s="202"/>
      <c r="F332" s="282"/>
      <c r="G332" s="357"/>
      <c r="H332" s="357"/>
      <c r="I332" s="282"/>
      <c r="J332" s="281">
        <v>2</v>
      </c>
      <c r="K332" s="263"/>
      <c r="L332" s="263" t="s">
        <v>1288</v>
      </c>
      <c r="M332" s="263" t="s">
        <v>1291</v>
      </c>
      <c r="N332" s="263"/>
      <c r="O332" s="263" t="s">
        <v>1289</v>
      </c>
      <c r="P332" s="355"/>
      <c r="Q332" s="355"/>
      <c r="R332" s="359"/>
      <c r="S332" s="359"/>
      <c r="T332" s="355"/>
      <c r="U332" s="355"/>
      <c r="V332" s="355"/>
      <c r="W332" s="355"/>
      <c r="X332" s="355"/>
    </row>
    <row r="333" spans="1:24" s="259" customFormat="1" ht="134.25" customHeight="1" x14ac:dyDescent="0.15">
      <c r="B333" s="269" t="str">
        <f>IF(E333&lt;&gt;"",CONCATENATE(ルール・事前条件!X$6,"-",ルール・事前条件!X$5,"-",TEXT(C$1,"00"),"-",TEXT(C333,"00"),"-",TEXT(E333,"00")),"")</f>
        <v>C-FT11-01-01-162-01</v>
      </c>
      <c r="C333" s="61">
        <v>162</v>
      </c>
      <c r="D333" s="247" t="s">
        <v>1350</v>
      </c>
      <c r="E333" s="264">
        <v>1</v>
      </c>
      <c r="F333" s="279" t="s">
        <v>196</v>
      </c>
      <c r="G333" s="356" t="s">
        <v>1343</v>
      </c>
      <c r="H333" s="356" t="s">
        <v>961</v>
      </c>
      <c r="I333" s="279" t="s">
        <v>1355</v>
      </c>
      <c r="J333" s="281">
        <v>1</v>
      </c>
      <c r="K333" s="263"/>
      <c r="L333" s="263" t="s">
        <v>431</v>
      </c>
      <c r="M333" s="263" t="s">
        <v>1344</v>
      </c>
      <c r="N333" s="263"/>
      <c r="O333" s="263"/>
      <c r="P333" s="354" t="s">
        <v>414</v>
      </c>
      <c r="Q333" s="354" t="s">
        <v>1456</v>
      </c>
      <c r="R333" s="358">
        <v>43657</v>
      </c>
      <c r="S333" s="358">
        <v>43657</v>
      </c>
      <c r="T333" s="354" t="s">
        <v>1458</v>
      </c>
      <c r="U333" s="354"/>
      <c r="V333" s="354"/>
      <c r="W333" s="354" t="s">
        <v>1404</v>
      </c>
      <c r="X333" s="354"/>
    </row>
    <row r="334" spans="1:24" s="259" customFormat="1" ht="67.5" x14ac:dyDescent="0.15">
      <c r="B334" s="270"/>
      <c r="C334" s="258">
        <v>162</v>
      </c>
      <c r="D334" s="248"/>
      <c r="E334" s="61"/>
      <c r="F334" s="280"/>
      <c r="G334" s="357"/>
      <c r="H334" s="357"/>
      <c r="I334" s="280"/>
      <c r="J334" s="269">
        <v>2</v>
      </c>
      <c r="K334" s="279"/>
      <c r="L334" s="279" t="s">
        <v>1345</v>
      </c>
      <c r="M334" s="279" t="s">
        <v>1346</v>
      </c>
      <c r="N334" s="279"/>
      <c r="O334" s="279" t="s">
        <v>961</v>
      </c>
      <c r="P334" s="355"/>
      <c r="Q334" s="355"/>
      <c r="R334" s="359"/>
      <c r="S334" s="359"/>
      <c r="T334" s="355"/>
      <c r="U334" s="355"/>
      <c r="V334" s="355"/>
      <c r="W334" s="355"/>
      <c r="X334" s="355"/>
    </row>
    <row r="335" spans="1:24" s="259" customFormat="1" ht="54" x14ac:dyDescent="0.15">
      <c r="B335" s="281" t="str">
        <f>IF(E335&lt;&gt;"",CONCATENATE(ルール・事前条件!X$6,"-",ルール・事前条件!X$5,"-",TEXT(C$1,"00"),"-",TEXT(C335,"00"),"-",TEXT(E335,"00")),"")</f>
        <v>C-FT11-01-01-163-01</v>
      </c>
      <c r="C335" s="190">
        <v>163</v>
      </c>
      <c r="D335" s="286" t="s">
        <v>1351</v>
      </c>
      <c r="E335" s="190">
        <v>1</v>
      </c>
      <c r="F335" s="263" t="s">
        <v>1352</v>
      </c>
      <c r="G335" s="263" t="s">
        <v>822</v>
      </c>
      <c r="H335" s="263" t="s">
        <v>1459</v>
      </c>
      <c r="I335" s="279" t="s">
        <v>1355</v>
      </c>
      <c r="J335" s="281">
        <v>1</v>
      </c>
      <c r="K335" s="263"/>
      <c r="L335" s="279" t="s">
        <v>1345</v>
      </c>
      <c r="M335" s="263" t="s">
        <v>1354</v>
      </c>
      <c r="N335" s="263"/>
      <c r="O335" s="263" t="s">
        <v>1460</v>
      </c>
      <c r="P335" s="281" t="s">
        <v>569</v>
      </c>
      <c r="Q335" s="281" t="s">
        <v>1363</v>
      </c>
      <c r="R335" s="283">
        <v>43662</v>
      </c>
      <c r="S335" s="283"/>
      <c r="T335" s="281" t="s">
        <v>1461</v>
      </c>
      <c r="U335" s="281" t="s">
        <v>1469</v>
      </c>
      <c r="V335" s="382" t="s">
        <v>1462</v>
      </c>
      <c r="W335" s="281" t="s">
        <v>1405</v>
      </c>
      <c r="X335" s="281"/>
    </row>
    <row r="336" spans="1:24" ht="81" customHeight="1" x14ac:dyDescent="0.15">
      <c r="A336" s="197"/>
      <c r="B336" s="269" t="str">
        <f>IF(E336&lt;&gt;"",CONCATENATE(ルール・事前条件!X$6,"-",ルール・事前条件!X$5,"-",TEXT(C$1,"00"),"-",TEXT(C336,"00"),"-",TEXT(E336,"00")),"")</f>
        <v>C-FT11-01-01-164-01</v>
      </c>
      <c r="C336" s="60">
        <v>164</v>
      </c>
      <c r="D336" s="73" t="s">
        <v>1347</v>
      </c>
      <c r="E336" s="264">
        <v>1</v>
      </c>
      <c r="F336" s="266" t="s">
        <v>1353</v>
      </c>
      <c r="G336" s="360" t="s">
        <v>1343</v>
      </c>
      <c r="H336" s="360" t="s">
        <v>1348</v>
      </c>
      <c r="I336" s="266" t="s">
        <v>1355</v>
      </c>
      <c r="J336" s="261">
        <v>1</v>
      </c>
      <c r="K336" s="262"/>
      <c r="L336" s="263" t="s">
        <v>431</v>
      </c>
      <c r="M336" s="262" t="s">
        <v>1344</v>
      </c>
      <c r="N336" s="262"/>
      <c r="O336" s="262"/>
      <c r="P336" s="354" t="s">
        <v>414</v>
      </c>
      <c r="Q336" s="354" t="s">
        <v>1363</v>
      </c>
      <c r="R336" s="358">
        <v>43657</v>
      </c>
      <c r="S336" s="358">
        <v>43657</v>
      </c>
      <c r="T336" s="354" t="s">
        <v>1458</v>
      </c>
      <c r="U336" s="354"/>
      <c r="V336" s="354"/>
      <c r="W336" s="354" t="s">
        <v>1405</v>
      </c>
      <c r="X336" s="354"/>
    </row>
    <row r="337" spans="2:24" ht="54" x14ac:dyDescent="0.15">
      <c r="B337" s="272"/>
      <c r="C337" s="46">
        <v>163</v>
      </c>
      <c r="D337" s="75"/>
      <c r="E337" s="265"/>
      <c r="F337" s="267"/>
      <c r="G337" s="361"/>
      <c r="H337" s="361"/>
      <c r="I337" s="267"/>
      <c r="J337" s="261">
        <v>2</v>
      </c>
      <c r="K337" s="262"/>
      <c r="L337" s="263" t="s">
        <v>1345</v>
      </c>
      <c r="M337" s="262" t="s">
        <v>1346</v>
      </c>
      <c r="N337" s="262"/>
      <c r="O337" s="262" t="s">
        <v>1349</v>
      </c>
      <c r="P337" s="355"/>
      <c r="Q337" s="355"/>
      <c r="R337" s="359"/>
      <c r="S337" s="359"/>
      <c r="T337" s="355"/>
      <c r="U337" s="355"/>
      <c r="V337" s="355"/>
      <c r="W337" s="355"/>
      <c r="X337" s="355"/>
    </row>
    <row r="338" spans="2:24" s="259" customFormat="1" ht="54" x14ac:dyDescent="0.15">
      <c r="B338" s="296" t="str">
        <f>IF(E338&lt;&gt;"",CONCATENATE(ルール・事前条件!X$6,"-",ルール・事前条件!X$5,"-",TEXT(C$1,"00"),"-",TEXT(C338,"00"),"-",TEXT(E338,"00")),"")</f>
        <v>C-FT11-01-01-165-01</v>
      </c>
      <c r="C338" s="60">
        <v>165</v>
      </c>
      <c r="D338" s="247" t="s">
        <v>1450</v>
      </c>
      <c r="E338" s="60">
        <v>1</v>
      </c>
      <c r="F338" s="298" t="s">
        <v>1451</v>
      </c>
      <c r="G338" s="356" t="s">
        <v>1449</v>
      </c>
      <c r="H338" s="356" t="s">
        <v>1464</v>
      </c>
      <c r="I338" s="356" t="s">
        <v>1453</v>
      </c>
      <c r="J338" s="281">
        <v>1</v>
      </c>
      <c r="K338" s="263"/>
      <c r="L338" s="263" t="s">
        <v>433</v>
      </c>
      <c r="M338" s="263" t="s">
        <v>1465</v>
      </c>
      <c r="N338" s="263"/>
      <c r="O338" s="263"/>
      <c r="P338" s="354" t="s">
        <v>569</v>
      </c>
      <c r="Q338" s="354" t="s">
        <v>1363</v>
      </c>
      <c r="R338" s="358">
        <v>43662</v>
      </c>
      <c r="S338" s="358"/>
      <c r="T338" s="354" t="s">
        <v>1458</v>
      </c>
      <c r="U338" s="354" t="s">
        <v>1468</v>
      </c>
      <c r="V338" s="383" t="s">
        <v>1467</v>
      </c>
      <c r="W338" s="354" t="s">
        <v>1445</v>
      </c>
      <c r="X338" s="354"/>
    </row>
    <row r="339" spans="2:24" s="259" customFormat="1" ht="40.5" x14ac:dyDescent="0.15">
      <c r="B339" s="297" t="str">
        <f>IF(E339&lt;&gt;"",CONCATENATE(ルール・事前条件!X$6,"-",ルール・事前条件!X$5,"-",TEXT(C$1,"00"),"-",TEXT(C339,"00"),"-",TEXT(E339,"00")),"")</f>
        <v/>
      </c>
      <c r="C339" s="46"/>
      <c r="D339" s="249"/>
      <c r="E339" s="265"/>
      <c r="F339" s="299"/>
      <c r="G339" s="357"/>
      <c r="H339" s="357"/>
      <c r="I339" s="357"/>
      <c r="J339" s="281">
        <v>2</v>
      </c>
      <c r="K339" s="263"/>
      <c r="L339" s="263" t="s">
        <v>325</v>
      </c>
      <c r="M339" s="263" t="s">
        <v>1452</v>
      </c>
      <c r="N339" s="263"/>
      <c r="O339" s="263" t="s">
        <v>1466</v>
      </c>
      <c r="P339" s="355"/>
      <c r="Q339" s="355"/>
      <c r="R339" s="359"/>
      <c r="S339" s="359"/>
      <c r="T339" s="355"/>
      <c r="U339" s="355"/>
      <c r="V339" s="355"/>
      <c r="W339" s="355"/>
      <c r="X339" s="355"/>
    </row>
  </sheetData>
  <autoFilter ref="B3:X337"/>
  <mergeCells count="1647">
    <mergeCell ref="X269:X270"/>
    <mergeCell ref="X196:X197"/>
    <mergeCell ref="G199:G200"/>
    <mergeCell ref="H199:H200"/>
    <mergeCell ref="G248:G249"/>
    <mergeCell ref="H248:H249"/>
    <mergeCell ref="G275:G276"/>
    <mergeCell ref="H275:H276"/>
    <mergeCell ref="P275:P276"/>
    <mergeCell ref="Q275:Q276"/>
    <mergeCell ref="R275:R276"/>
    <mergeCell ref="S275:S276"/>
    <mergeCell ref="T275:T276"/>
    <mergeCell ref="U275:U276"/>
    <mergeCell ref="V275:V276"/>
    <mergeCell ref="W275:W276"/>
    <mergeCell ref="X275:X276"/>
    <mergeCell ref="G271:G272"/>
    <mergeCell ref="H271:H272"/>
    <mergeCell ref="P271:P272"/>
    <mergeCell ref="Q271:Q272"/>
    <mergeCell ref="R271:R272"/>
    <mergeCell ref="S271:S272"/>
    <mergeCell ref="T271:T272"/>
    <mergeCell ref="U271:U272"/>
    <mergeCell ref="V271:V272"/>
    <mergeCell ref="W271:W272"/>
    <mergeCell ref="X271:X272"/>
    <mergeCell ref="G273:G274"/>
    <mergeCell ref="H273:H274"/>
    <mergeCell ref="P273:P274"/>
    <mergeCell ref="Q273:Q274"/>
    <mergeCell ref="X129:X130"/>
    <mergeCell ref="G131:G132"/>
    <mergeCell ref="H131:H132"/>
    <mergeCell ref="P131:P132"/>
    <mergeCell ref="Q131:Q132"/>
    <mergeCell ref="R131:R132"/>
    <mergeCell ref="S131:S132"/>
    <mergeCell ref="T131:T132"/>
    <mergeCell ref="X273:X274"/>
    <mergeCell ref="P133:P134"/>
    <mergeCell ref="Q133:Q134"/>
    <mergeCell ref="R133:R134"/>
    <mergeCell ref="S133:S134"/>
    <mergeCell ref="T133:T134"/>
    <mergeCell ref="U131:U132"/>
    <mergeCell ref="U133:U134"/>
    <mergeCell ref="V131:V132"/>
    <mergeCell ref="W131:W132"/>
    <mergeCell ref="X131:X132"/>
    <mergeCell ref="V133:V134"/>
    <mergeCell ref="W133:W134"/>
    <mergeCell ref="X133:X134"/>
    <mergeCell ref="G133:G134"/>
    <mergeCell ref="H133:H134"/>
    <mergeCell ref="G269:G270"/>
    <mergeCell ref="H269:H270"/>
    <mergeCell ref="P269:P270"/>
    <mergeCell ref="Q269:Q270"/>
    <mergeCell ref="R269:R270"/>
    <mergeCell ref="S269:S270"/>
    <mergeCell ref="T269:T270"/>
    <mergeCell ref="U269:U270"/>
    <mergeCell ref="S39:S40"/>
    <mergeCell ref="T39:T40"/>
    <mergeCell ref="U39:U40"/>
    <mergeCell ref="V39:V40"/>
    <mergeCell ref="W39:W40"/>
    <mergeCell ref="X39:X40"/>
    <mergeCell ref="G127:G128"/>
    <mergeCell ref="H127:H128"/>
    <mergeCell ref="P127:P128"/>
    <mergeCell ref="Q127:Q128"/>
    <mergeCell ref="R127:R128"/>
    <mergeCell ref="S127:S128"/>
    <mergeCell ref="T127:T128"/>
    <mergeCell ref="U127:U128"/>
    <mergeCell ref="V127:V128"/>
    <mergeCell ref="W127:W128"/>
    <mergeCell ref="X127:X128"/>
    <mergeCell ref="H35:H40"/>
    <mergeCell ref="G35:G40"/>
    <mergeCell ref="P37:P38"/>
    <mergeCell ref="Q37:Q38"/>
    <mergeCell ref="R37:R38"/>
    <mergeCell ref="S37:S38"/>
    <mergeCell ref="T37:T38"/>
    <mergeCell ref="U37:U38"/>
    <mergeCell ref="V37:V38"/>
    <mergeCell ref="W37:W38"/>
    <mergeCell ref="X37:X38"/>
    <mergeCell ref="P39:P40"/>
    <mergeCell ref="Q39:Q40"/>
    <mergeCell ref="G98:G99"/>
    <mergeCell ref="U98:U99"/>
    <mergeCell ref="R329:R330"/>
    <mergeCell ref="S329:S330"/>
    <mergeCell ref="T329:T330"/>
    <mergeCell ref="U329:U330"/>
    <mergeCell ref="V329:V330"/>
    <mergeCell ref="W329:W330"/>
    <mergeCell ref="X329:X330"/>
    <mergeCell ref="W327:W328"/>
    <mergeCell ref="X327:X328"/>
    <mergeCell ref="W323:W324"/>
    <mergeCell ref="X323:X324"/>
    <mergeCell ref="X204:X205"/>
    <mergeCell ref="W218:W219"/>
    <mergeCell ref="W210:W211"/>
    <mergeCell ref="X210:X211"/>
    <mergeCell ref="W252:W253"/>
    <mergeCell ref="Q323:Q324"/>
    <mergeCell ref="T266:T267"/>
    <mergeCell ref="U266:U267"/>
    <mergeCell ref="R323:R324"/>
    <mergeCell ref="S323:S324"/>
    <mergeCell ref="T323:T324"/>
    <mergeCell ref="X248:X249"/>
    <mergeCell ref="X252:X253"/>
    <mergeCell ref="W250:W251"/>
    <mergeCell ref="W228:W229"/>
    <mergeCell ref="Q242:Q243"/>
    <mergeCell ref="V238:V239"/>
    <mergeCell ref="T242:T243"/>
    <mergeCell ref="U242:U243"/>
    <mergeCell ref="W258:W259"/>
    <mergeCell ref="Q204:Q205"/>
    <mergeCell ref="G327:G328"/>
    <mergeCell ref="H327:H328"/>
    <mergeCell ref="P327:P328"/>
    <mergeCell ref="Q327:Q328"/>
    <mergeCell ref="R327:R328"/>
    <mergeCell ref="S327:S328"/>
    <mergeCell ref="T327:T328"/>
    <mergeCell ref="U327:U328"/>
    <mergeCell ref="V327:V328"/>
    <mergeCell ref="U323:U324"/>
    <mergeCell ref="V323:V324"/>
    <mergeCell ref="V252:V253"/>
    <mergeCell ref="G319:G320"/>
    <mergeCell ref="H319:H320"/>
    <mergeCell ref="P319:P320"/>
    <mergeCell ref="Q319:Q320"/>
    <mergeCell ref="R319:R320"/>
    <mergeCell ref="S319:S320"/>
    <mergeCell ref="T319:T320"/>
    <mergeCell ref="U319:U320"/>
    <mergeCell ref="V319:V320"/>
    <mergeCell ref="P266:P267"/>
    <mergeCell ref="Q266:Q267"/>
    <mergeCell ref="R266:R267"/>
    <mergeCell ref="S266:S267"/>
    <mergeCell ref="V266:V267"/>
    <mergeCell ref="V256:V257"/>
    <mergeCell ref="Q258:Q259"/>
    <mergeCell ref="R258:R259"/>
    <mergeCell ref="U254:U255"/>
    <mergeCell ref="V254:V255"/>
    <mergeCell ref="G254:G255"/>
    <mergeCell ref="G331:G332"/>
    <mergeCell ref="H331:H332"/>
    <mergeCell ref="P331:P332"/>
    <mergeCell ref="Q331:Q332"/>
    <mergeCell ref="R331:R332"/>
    <mergeCell ref="S331:S332"/>
    <mergeCell ref="T331:T332"/>
    <mergeCell ref="U331:U332"/>
    <mergeCell ref="V331:V332"/>
    <mergeCell ref="W331:W332"/>
    <mergeCell ref="X331:X332"/>
    <mergeCell ref="V321:V322"/>
    <mergeCell ref="W321:W322"/>
    <mergeCell ref="X321:X322"/>
    <mergeCell ref="G325:G326"/>
    <mergeCell ref="H325:H326"/>
    <mergeCell ref="P325:P326"/>
    <mergeCell ref="Q325:Q326"/>
    <mergeCell ref="R325:R326"/>
    <mergeCell ref="S325:S326"/>
    <mergeCell ref="T325:T326"/>
    <mergeCell ref="U325:U326"/>
    <mergeCell ref="V325:V326"/>
    <mergeCell ref="W325:W326"/>
    <mergeCell ref="X325:X326"/>
    <mergeCell ref="G323:G324"/>
    <mergeCell ref="H323:H324"/>
    <mergeCell ref="P323:P324"/>
    <mergeCell ref="G329:G330"/>
    <mergeCell ref="H329:H330"/>
    <mergeCell ref="P329:P330"/>
    <mergeCell ref="Q329:Q330"/>
    <mergeCell ref="X188:X189"/>
    <mergeCell ref="W248:W249"/>
    <mergeCell ref="X216:X217"/>
    <mergeCell ref="H98:H99"/>
    <mergeCell ref="P98:P99"/>
    <mergeCell ref="Q98:Q99"/>
    <mergeCell ref="R98:R99"/>
    <mergeCell ref="S98:S99"/>
    <mergeCell ref="G105:G106"/>
    <mergeCell ref="H105:H106"/>
    <mergeCell ref="P105:P106"/>
    <mergeCell ref="Q105:Q106"/>
    <mergeCell ref="R105:R106"/>
    <mergeCell ref="S105:S106"/>
    <mergeCell ref="T105:T106"/>
    <mergeCell ref="U105:U106"/>
    <mergeCell ref="V105:V106"/>
    <mergeCell ref="T196:T197"/>
    <mergeCell ref="U196:U197"/>
    <mergeCell ref="V196:V197"/>
    <mergeCell ref="S168:S169"/>
    <mergeCell ref="T172:T173"/>
    <mergeCell ref="U172:U173"/>
    <mergeCell ref="V172:V173"/>
    <mergeCell ref="H123:H124"/>
    <mergeCell ref="P123:P124"/>
    <mergeCell ref="Q123:Q124"/>
    <mergeCell ref="R123:R124"/>
    <mergeCell ref="G164:G165"/>
    <mergeCell ref="H164:H165"/>
    <mergeCell ref="P164:P165"/>
    <mergeCell ref="Q164:Q165"/>
    <mergeCell ref="R250:R251"/>
    <mergeCell ref="W254:W255"/>
    <mergeCell ref="X258:X259"/>
    <mergeCell ref="X246:X247"/>
    <mergeCell ref="U250:U251"/>
    <mergeCell ref="V250:V251"/>
    <mergeCell ref="X250:X251"/>
    <mergeCell ref="Q222:Q223"/>
    <mergeCell ref="R222:R223"/>
    <mergeCell ref="S222:S223"/>
    <mergeCell ref="T222:T223"/>
    <mergeCell ref="U222:U223"/>
    <mergeCell ref="V222:V223"/>
    <mergeCell ref="R254:R255"/>
    <mergeCell ref="S254:S255"/>
    <mergeCell ref="T254:T255"/>
    <mergeCell ref="X264:X265"/>
    <mergeCell ref="X199:X200"/>
    <mergeCell ref="T235:T236"/>
    <mergeCell ref="U235:U236"/>
    <mergeCell ref="Q235:Q236"/>
    <mergeCell ref="R235:R236"/>
    <mergeCell ref="S235:S236"/>
    <mergeCell ref="H258:H259"/>
    <mergeCell ref="P258:P259"/>
    <mergeCell ref="W256:W257"/>
    <mergeCell ref="G90:G91"/>
    <mergeCell ref="H90:H91"/>
    <mergeCell ref="P90:P91"/>
    <mergeCell ref="Q90:Q91"/>
    <mergeCell ref="R90:R91"/>
    <mergeCell ref="S90:S91"/>
    <mergeCell ref="T90:T91"/>
    <mergeCell ref="U90:U91"/>
    <mergeCell ref="V90:V91"/>
    <mergeCell ref="W90:W91"/>
    <mergeCell ref="G206:G207"/>
    <mergeCell ref="H206:H207"/>
    <mergeCell ref="P206:P207"/>
    <mergeCell ref="G204:G205"/>
    <mergeCell ref="H204:H205"/>
    <mergeCell ref="P204:P205"/>
    <mergeCell ref="X98:X99"/>
    <mergeCell ref="W105:W106"/>
    <mergeCell ref="X105:X106"/>
    <mergeCell ref="Q238:Q239"/>
    <mergeCell ref="R238:R239"/>
    <mergeCell ref="U252:U253"/>
    <mergeCell ref="Q250:Q251"/>
    <mergeCell ref="V98:V99"/>
    <mergeCell ref="W98:W99"/>
    <mergeCell ref="T199:T200"/>
    <mergeCell ref="U199:U200"/>
    <mergeCell ref="V199:V200"/>
    <mergeCell ref="W199:W200"/>
    <mergeCell ref="W188:W189"/>
    <mergeCell ref="R199:R200"/>
    <mergeCell ref="G201:G202"/>
    <mergeCell ref="H201:H202"/>
    <mergeCell ref="P201:P202"/>
    <mergeCell ref="Q201:Q202"/>
    <mergeCell ref="S258:S259"/>
    <mergeCell ref="T258:T259"/>
    <mergeCell ref="Q254:Q255"/>
    <mergeCell ref="R204:R205"/>
    <mergeCell ref="S204:S205"/>
    <mergeCell ref="T204:T205"/>
    <mergeCell ref="U204:U205"/>
    <mergeCell ref="V204:V205"/>
    <mergeCell ref="W204:W205"/>
    <mergeCell ref="R228:R229"/>
    <mergeCell ref="S228:S229"/>
    <mergeCell ref="T228:T229"/>
    <mergeCell ref="U228:U229"/>
    <mergeCell ref="V228:V229"/>
    <mergeCell ref="S206:S207"/>
    <mergeCell ref="T206:T207"/>
    <mergeCell ref="U206:U207"/>
    <mergeCell ref="P248:P249"/>
    <mergeCell ref="Q248:Q249"/>
    <mergeCell ref="S216:S217"/>
    <mergeCell ref="T216:T217"/>
    <mergeCell ref="U216:U217"/>
    <mergeCell ref="V216:V217"/>
    <mergeCell ref="W233:W234"/>
    <mergeCell ref="V235:V236"/>
    <mergeCell ref="U238:U239"/>
    <mergeCell ref="W235:W236"/>
    <mergeCell ref="V246:V247"/>
    <mergeCell ref="T248:T249"/>
    <mergeCell ref="T250:T251"/>
    <mergeCell ref="S256:S257"/>
    <mergeCell ref="T256:T257"/>
    <mergeCell ref="U256:U257"/>
    <mergeCell ref="P235:P236"/>
    <mergeCell ref="X218:X219"/>
    <mergeCell ref="X206:X207"/>
    <mergeCell ref="P224:P225"/>
    <mergeCell ref="Q224:Q225"/>
    <mergeCell ref="R224:R225"/>
    <mergeCell ref="S224:S225"/>
    <mergeCell ref="T224:T225"/>
    <mergeCell ref="U224:U225"/>
    <mergeCell ref="X224:X225"/>
    <mergeCell ref="V224:V225"/>
    <mergeCell ref="W224:W225"/>
    <mergeCell ref="R242:R243"/>
    <mergeCell ref="S242:S243"/>
    <mergeCell ref="U248:U249"/>
    <mergeCell ref="X256:X257"/>
    <mergeCell ref="R248:R249"/>
    <mergeCell ref="S248:S249"/>
    <mergeCell ref="P216:P217"/>
    <mergeCell ref="G235:G236"/>
    <mergeCell ref="W230:W231"/>
    <mergeCell ref="G222:G223"/>
    <mergeCell ref="H222:H223"/>
    <mergeCell ref="P222:P223"/>
    <mergeCell ref="X230:X231"/>
    <mergeCell ref="R216:R217"/>
    <mergeCell ref="V218:V219"/>
    <mergeCell ref="W222:W223"/>
    <mergeCell ref="U226:U227"/>
    <mergeCell ref="V226:V227"/>
    <mergeCell ref="W226:W227"/>
    <mergeCell ref="T230:T231"/>
    <mergeCell ref="U230:U231"/>
    <mergeCell ref="V230:V231"/>
    <mergeCell ref="G220:G221"/>
    <mergeCell ref="H220:H221"/>
    <mergeCell ref="P220:P221"/>
    <mergeCell ref="G218:G219"/>
    <mergeCell ref="H218:H219"/>
    <mergeCell ref="P218:P219"/>
    <mergeCell ref="Q218:Q219"/>
    <mergeCell ref="R218:R219"/>
    <mergeCell ref="S218:S219"/>
    <mergeCell ref="T218:T219"/>
    <mergeCell ref="U218:U219"/>
    <mergeCell ref="Q220:Q221"/>
    <mergeCell ref="R220:R221"/>
    <mergeCell ref="Q216:Q217"/>
    <mergeCell ref="G228:G229"/>
    <mergeCell ref="H228:H229"/>
    <mergeCell ref="X222:X223"/>
    <mergeCell ref="H230:H231"/>
    <mergeCell ref="P230:P231"/>
    <mergeCell ref="Q230:Q231"/>
    <mergeCell ref="R230:R231"/>
    <mergeCell ref="S230:S231"/>
    <mergeCell ref="G230:G231"/>
    <mergeCell ref="X228:X229"/>
    <mergeCell ref="G224:G225"/>
    <mergeCell ref="H224:H225"/>
    <mergeCell ref="G226:G227"/>
    <mergeCell ref="H226:H227"/>
    <mergeCell ref="P226:P227"/>
    <mergeCell ref="Q226:Q227"/>
    <mergeCell ref="R226:R227"/>
    <mergeCell ref="S226:S227"/>
    <mergeCell ref="T226:T227"/>
    <mergeCell ref="X226:X227"/>
    <mergeCell ref="R201:R202"/>
    <mergeCell ref="S201:S202"/>
    <mergeCell ref="T201:T202"/>
    <mergeCell ref="U201:U202"/>
    <mergeCell ref="V201:V202"/>
    <mergeCell ref="X220:X221"/>
    <mergeCell ref="W201:W202"/>
    <mergeCell ref="X201:X202"/>
    <mergeCell ref="G210:G211"/>
    <mergeCell ref="H210:H211"/>
    <mergeCell ref="P210:P211"/>
    <mergeCell ref="Q210:Q211"/>
    <mergeCell ref="R210:R211"/>
    <mergeCell ref="S210:S211"/>
    <mergeCell ref="T210:T211"/>
    <mergeCell ref="U210:U211"/>
    <mergeCell ref="V210:V211"/>
    <mergeCell ref="Q206:Q207"/>
    <mergeCell ref="R206:R207"/>
    <mergeCell ref="W208:W209"/>
    <mergeCell ref="X208:X209"/>
    <mergeCell ref="W206:W207"/>
    <mergeCell ref="G208:G209"/>
    <mergeCell ref="H208:H209"/>
    <mergeCell ref="P208:P209"/>
    <mergeCell ref="Q208:Q209"/>
    <mergeCell ref="R208:R209"/>
    <mergeCell ref="S208:S209"/>
    <mergeCell ref="T208:T209"/>
    <mergeCell ref="U208:U209"/>
    <mergeCell ref="V208:V209"/>
    <mergeCell ref="V206:V207"/>
    <mergeCell ref="X190:X191"/>
    <mergeCell ref="G192:G193"/>
    <mergeCell ref="H192:H193"/>
    <mergeCell ref="P192:P193"/>
    <mergeCell ref="Q192:Q193"/>
    <mergeCell ref="R192:R193"/>
    <mergeCell ref="S192:S193"/>
    <mergeCell ref="T192:T193"/>
    <mergeCell ref="U192:U193"/>
    <mergeCell ref="V192:V193"/>
    <mergeCell ref="W192:W193"/>
    <mergeCell ref="X192:X193"/>
    <mergeCell ref="G190:G191"/>
    <mergeCell ref="H190:H191"/>
    <mergeCell ref="P190:P191"/>
    <mergeCell ref="Q190:Q191"/>
    <mergeCell ref="R190:R191"/>
    <mergeCell ref="S190:S191"/>
    <mergeCell ref="T190:T191"/>
    <mergeCell ref="U190:U191"/>
    <mergeCell ref="V190:V191"/>
    <mergeCell ref="S199:S200"/>
    <mergeCell ref="G196:G197"/>
    <mergeCell ref="H196:H197"/>
    <mergeCell ref="P196:P197"/>
    <mergeCell ref="Q196:Q197"/>
    <mergeCell ref="R196:R197"/>
    <mergeCell ref="G188:G189"/>
    <mergeCell ref="H188:H189"/>
    <mergeCell ref="P188:P189"/>
    <mergeCell ref="Q188:Q189"/>
    <mergeCell ref="R188:R189"/>
    <mergeCell ref="S188:S189"/>
    <mergeCell ref="T188:T189"/>
    <mergeCell ref="U188:U189"/>
    <mergeCell ref="V188:V189"/>
    <mergeCell ref="W184:W185"/>
    <mergeCell ref="W190:W191"/>
    <mergeCell ref="S196:S197"/>
    <mergeCell ref="P199:P200"/>
    <mergeCell ref="Q199:Q200"/>
    <mergeCell ref="W196:W197"/>
    <mergeCell ref="X184:X185"/>
    <mergeCell ref="G186:G187"/>
    <mergeCell ref="H186:H187"/>
    <mergeCell ref="P186:P187"/>
    <mergeCell ref="Q186:Q187"/>
    <mergeCell ref="R186:R187"/>
    <mergeCell ref="S186:S187"/>
    <mergeCell ref="T186:T187"/>
    <mergeCell ref="U186:U187"/>
    <mergeCell ref="V186:V187"/>
    <mergeCell ref="W186:W187"/>
    <mergeCell ref="X186:X187"/>
    <mergeCell ref="G184:G185"/>
    <mergeCell ref="H184:H185"/>
    <mergeCell ref="P184:P185"/>
    <mergeCell ref="Q184:Q185"/>
    <mergeCell ref="R184:R185"/>
    <mergeCell ref="S184:S185"/>
    <mergeCell ref="T184:T185"/>
    <mergeCell ref="U184:U185"/>
    <mergeCell ref="V184:V185"/>
    <mergeCell ref="X182:X183"/>
    <mergeCell ref="G180:G181"/>
    <mergeCell ref="H180:H181"/>
    <mergeCell ref="P180:P181"/>
    <mergeCell ref="Q180:Q181"/>
    <mergeCell ref="R180:R181"/>
    <mergeCell ref="S180:S181"/>
    <mergeCell ref="T180:T181"/>
    <mergeCell ref="U180:U181"/>
    <mergeCell ref="V180:V181"/>
    <mergeCell ref="W180:W181"/>
    <mergeCell ref="X180:X181"/>
    <mergeCell ref="G182:G183"/>
    <mergeCell ref="H182:H183"/>
    <mergeCell ref="P182:P183"/>
    <mergeCell ref="Q182:Q183"/>
    <mergeCell ref="R182:R183"/>
    <mergeCell ref="S182:S183"/>
    <mergeCell ref="T182:T183"/>
    <mergeCell ref="U182:U183"/>
    <mergeCell ref="V182:V183"/>
    <mergeCell ref="W182:W183"/>
    <mergeCell ref="W176:W177"/>
    <mergeCell ref="X176:X177"/>
    <mergeCell ref="G178:G179"/>
    <mergeCell ref="H178:H179"/>
    <mergeCell ref="P178:P179"/>
    <mergeCell ref="Q178:Q179"/>
    <mergeCell ref="R178:R179"/>
    <mergeCell ref="S178:S179"/>
    <mergeCell ref="T178:T179"/>
    <mergeCell ref="U178:U179"/>
    <mergeCell ref="V178:V179"/>
    <mergeCell ref="W178:W179"/>
    <mergeCell ref="X178:X179"/>
    <mergeCell ref="G176:G177"/>
    <mergeCell ref="H176:H177"/>
    <mergeCell ref="P176:P177"/>
    <mergeCell ref="Q176:Q177"/>
    <mergeCell ref="R176:R177"/>
    <mergeCell ref="S176:S177"/>
    <mergeCell ref="T176:T177"/>
    <mergeCell ref="U176:U177"/>
    <mergeCell ref="V176:V177"/>
    <mergeCell ref="W172:W173"/>
    <mergeCell ref="X172:X173"/>
    <mergeCell ref="G174:G175"/>
    <mergeCell ref="H174:H175"/>
    <mergeCell ref="P174:P175"/>
    <mergeCell ref="Q174:Q175"/>
    <mergeCell ref="R174:R175"/>
    <mergeCell ref="S174:S175"/>
    <mergeCell ref="T174:T175"/>
    <mergeCell ref="U174:U175"/>
    <mergeCell ref="V174:V175"/>
    <mergeCell ref="W174:W175"/>
    <mergeCell ref="X174:X175"/>
    <mergeCell ref="G172:G173"/>
    <mergeCell ref="H172:H173"/>
    <mergeCell ref="P172:P173"/>
    <mergeCell ref="Q172:Q173"/>
    <mergeCell ref="R172:R173"/>
    <mergeCell ref="S172:S173"/>
    <mergeCell ref="T168:T169"/>
    <mergeCell ref="U168:U169"/>
    <mergeCell ref="V168:V169"/>
    <mergeCell ref="W168:W169"/>
    <mergeCell ref="X168:X169"/>
    <mergeCell ref="G170:G171"/>
    <mergeCell ref="H170:H171"/>
    <mergeCell ref="P170:P171"/>
    <mergeCell ref="Q170:Q171"/>
    <mergeCell ref="R170:R171"/>
    <mergeCell ref="S170:S171"/>
    <mergeCell ref="T170:T171"/>
    <mergeCell ref="U170:U171"/>
    <mergeCell ref="V170:V171"/>
    <mergeCell ref="W170:W171"/>
    <mergeCell ref="X170:X171"/>
    <mergeCell ref="G168:G169"/>
    <mergeCell ref="H168:H169"/>
    <mergeCell ref="P168:P169"/>
    <mergeCell ref="Q168:Q169"/>
    <mergeCell ref="R168:R169"/>
    <mergeCell ref="P153:P154"/>
    <mergeCell ref="Q153:Q154"/>
    <mergeCell ref="R153:R154"/>
    <mergeCell ref="S153:S154"/>
    <mergeCell ref="T153:T154"/>
    <mergeCell ref="W162:W163"/>
    <mergeCell ref="X162:X163"/>
    <mergeCell ref="G153:G154"/>
    <mergeCell ref="V155:V156"/>
    <mergeCell ref="W155:W156"/>
    <mergeCell ref="X155:X156"/>
    <mergeCell ref="U153:U154"/>
    <mergeCell ref="V153:V154"/>
    <mergeCell ref="W153:W154"/>
    <mergeCell ref="X153:X154"/>
    <mergeCell ref="W166:W167"/>
    <mergeCell ref="X166:X167"/>
    <mergeCell ref="G166:G167"/>
    <mergeCell ref="H166:H167"/>
    <mergeCell ref="P166:P167"/>
    <mergeCell ref="Q166:Q167"/>
    <mergeCell ref="R166:R167"/>
    <mergeCell ref="S166:S167"/>
    <mergeCell ref="T166:T167"/>
    <mergeCell ref="U166:U167"/>
    <mergeCell ref="V166:V167"/>
    <mergeCell ref="R164:R165"/>
    <mergeCell ref="S164:S165"/>
    <mergeCell ref="T164:T165"/>
    <mergeCell ref="X100:X101"/>
    <mergeCell ref="G100:G101"/>
    <mergeCell ref="H100:H101"/>
    <mergeCell ref="P100:P101"/>
    <mergeCell ref="Q100:Q101"/>
    <mergeCell ref="R100:R101"/>
    <mergeCell ref="S100:S101"/>
    <mergeCell ref="T100:T101"/>
    <mergeCell ref="W115:W116"/>
    <mergeCell ref="X115:X116"/>
    <mergeCell ref="G121:G122"/>
    <mergeCell ref="H121:H122"/>
    <mergeCell ref="P121:P122"/>
    <mergeCell ref="Q121:Q122"/>
    <mergeCell ref="R121:R122"/>
    <mergeCell ref="S121:S122"/>
    <mergeCell ref="T121:T122"/>
    <mergeCell ref="U121:U122"/>
    <mergeCell ref="V121:V122"/>
    <mergeCell ref="P117:P118"/>
    <mergeCell ref="Q117:Q118"/>
    <mergeCell ref="G102:G103"/>
    <mergeCell ref="Q109:Q110"/>
    <mergeCell ref="P109:P110"/>
    <mergeCell ref="U109:U110"/>
    <mergeCell ref="V109:V110"/>
    <mergeCell ref="W109:W110"/>
    <mergeCell ref="W121:W122"/>
    <mergeCell ref="X121:X122"/>
    <mergeCell ref="H102:H103"/>
    <mergeCell ref="P102:P103"/>
    <mergeCell ref="Q102:Q103"/>
    <mergeCell ref="X139:X140"/>
    <mergeCell ref="G139:G140"/>
    <mergeCell ref="H139:H140"/>
    <mergeCell ref="P139:P140"/>
    <mergeCell ref="Q139:Q140"/>
    <mergeCell ref="R139:R140"/>
    <mergeCell ref="S139:S140"/>
    <mergeCell ref="T139:T140"/>
    <mergeCell ref="G115:G116"/>
    <mergeCell ref="H115:H116"/>
    <mergeCell ref="P115:P116"/>
    <mergeCell ref="Q115:Q116"/>
    <mergeCell ref="R115:R116"/>
    <mergeCell ref="S115:S116"/>
    <mergeCell ref="T115:T116"/>
    <mergeCell ref="U115:U116"/>
    <mergeCell ref="X123:X124"/>
    <mergeCell ref="R117:R118"/>
    <mergeCell ref="V115:V116"/>
    <mergeCell ref="W117:W118"/>
    <mergeCell ref="X117:X118"/>
    <mergeCell ref="W119:W120"/>
    <mergeCell ref="G129:G130"/>
    <mergeCell ref="H129:H130"/>
    <mergeCell ref="P129:P130"/>
    <mergeCell ref="Q129:Q130"/>
    <mergeCell ref="R129:R130"/>
    <mergeCell ref="S129:S130"/>
    <mergeCell ref="T129:T130"/>
    <mergeCell ref="U129:U130"/>
    <mergeCell ref="V129:V130"/>
    <mergeCell ref="W129:W130"/>
    <mergeCell ref="G41:G42"/>
    <mergeCell ref="X82:X83"/>
    <mergeCell ref="G74:G75"/>
    <mergeCell ref="H74:H75"/>
    <mergeCell ref="P74:P75"/>
    <mergeCell ref="Q74:Q75"/>
    <mergeCell ref="R74:R75"/>
    <mergeCell ref="S74:S75"/>
    <mergeCell ref="T74:T75"/>
    <mergeCell ref="U74:U75"/>
    <mergeCell ref="V74:V75"/>
    <mergeCell ref="X78:X79"/>
    <mergeCell ref="W76:W77"/>
    <mergeCell ref="G82:G83"/>
    <mergeCell ref="H82:H83"/>
    <mergeCell ref="P82:P83"/>
    <mergeCell ref="Q82:Q83"/>
    <mergeCell ref="U82:U83"/>
    <mergeCell ref="V82:V83"/>
    <mergeCell ref="G78:G79"/>
    <mergeCell ref="H78:H79"/>
    <mergeCell ref="S54:S55"/>
    <mergeCell ref="P56:P57"/>
    <mergeCell ref="Q56:Q57"/>
    <mergeCell ref="R56:R57"/>
    <mergeCell ref="Q62:Q63"/>
    <mergeCell ref="G64:G65"/>
    <mergeCell ref="G52:G53"/>
    <mergeCell ref="H52:H53"/>
    <mergeCell ref="H48:H49"/>
    <mergeCell ref="H41:H42"/>
    <mergeCell ref="P41:P42"/>
    <mergeCell ref="X19:X20"/>
    <mergeCell ref="X21:X22"/>
    <mergeCell ref="S17:S18"/>
    <mergeCell ref="T17:T18"/>
    <mergeCell ref="U17:U18"/>
    <mergeCell ref="V17:V18"/>
    <mergeCell ref="W17:W18"/>
    <mergeCell ref="U117:U118"/>
    <mergeCell ref="V117:V118"/>
    <mergeCell ref="G119:G120"/>
    <mergeCell ref="H119:H120"/>
    <mergeCell ref="P119:P120"/>
    <mergeCell ref="Q119:Q120"/>
    <mergeCell ref="R119:R120"/>
    <mergeCell ref="S119:S120"/>
    <mergeCell ref="T119:T120"/>
    <mergeCell ref="U119:U120"/>
    <mergeCell ref="V119:V120"/>
    <mergeCell ref="X102:X103"/>
    <mergeCell ref="V100:V101"/>
    <mergeCell ref="P17:P18"/>
    <mergeCell ref="Q17:Q18"/>
    <mergeCell ref="R17:R18"/>
    <mergeCell ref="G21:G22"/>
    <mergeCell ref="H21:H22"/>
    <mergeCell ref="P21:P22"/>
    <mergeCell ref="Q21:Q22"/>
    <mergeCell ref="G19:G20"/>
    <mergeCell ref="H19:H20"/>
    <mergeCell ref="P19:P20"/>
    <mergeCell ref="Q19:Q20"/>
    <mergeCell ref="S29:S30"/>
    <mergeCell ref="G15:G16"/>
    <mergeCell ref="H15:H16"/>
    <mergeCell ref="P15:P16"/>
    <mergeCell ref="Q15:Q16"/>
    <mergeCell ref="R15:R16"/>
    <mergeCell ref="S15:S16"/>
    <mergeCell ref="T15:T16"/>
    <mergeCell ref="U15:U16"/>
    <mergeCell ref="S13:S14"/>
    <mergeCell ref="T13:T14"/>
    <mergeCell ref="U13:U14"/>
    <mergeCell ref="V13:V14"/>
    <mergeCell ref="V21:V22"/>
    <mergeCell ref="S25:S26"/>
    <mergeCell ref="T25:T26"/>
    <mergeCell ref="T29:T30"/>
    <mergeCell ref="U29:U30"/>
    <mergeCell ref="V29:V30"/>
    <mergeCell ref="R21:R22"/>
    <mergeCell ref="S21:S22"/>
    <mergeCell ref="G17:G18"/>
    <mergeCell ref="H17:H18"/>
    <mergeCell ref="T21:T22"/>
    <mergeCell ref="U21:U22"/>
    <mergeCell ref="W13:W14"/>
    <mergeCell ref="G13:G14"/>
    <mergeCell ref="H13:H14"/>
    <mergeCell ref="P13:P14"/>
    <mergeCell ref="Q13:Q14"/>
    <mergeCell ref="R13:R14"/>
    <mergeCell ref="V15:V16"/>
    <mergeCell ref="W15:W16"/>
    <mergeCell ref="R19:R20"/>
    <mergeCell ref="S19:S20"/>
    <mergeCell ref="T19:T20"/>
    <mergeCell ref="U19:U20"/>
    <mergeCell ref="V19:V20"/>
    <mergeCell ref="W29:W30"/>
    <mergeCell ref="G29:G30"/>
    <mergeCell ref="H29:H30"/>
    <mergeCell ref="P29:P30"/>
    <mergeCell ref="W21:W22"/>
    <mergeCell ref="G23:G24"/>
    <mergeCell ref="H23:H24"/>
    <mergeCell ref="P23:P24"/>
    <mergeCell ref="Q23:Q24"/>
    <mergeCell ref="R23:R24"/>
    <mergeCell ref="S23:S24"/>
    <mergeCell ref="T23:T24"/>
    <mergeCell ref="U23:U24"/>
    <mergeCell ref="Q29:Q30"/>
    <mergeCell ref="R29:R30"/>
    <mergeCell ref="V23:V24"/>
    <mergeCell ref="W27:W28"/>
    <mergeCell ref="W23:W24"/>
    <mergeCell ref="V27:V28"/>
    <mergeCell ref="G31:G32"/>
    <mergeCell ref="H31:H32"/>
    <mergeCell ref="P31:P32"/>
    <mergeCell ref="Q31:Q32"/>
    <mergeCell ref="G33:G34"/>
    <mergeCell ref="H33:H34"/>
    <mergeCell ref="P33:P34"/>
    <mergeCell ref="Q33:Q34"/>
    <mergeCell ref="R33:R34"/>
    <mergeCell ref="S33:S34"/>
    <mergeCell ref="T33:T34"/>
    <mergeCell ref="U33:U34"/>
    <mergeCell ref="V33:V34"/>
    <mergeCell ref="W33:W34"/>
    <mergeCell ref="U25:U26"/>
    <mergeCell ref="V25:V26"/>
    <mergeCell ref="W25:W26"/>
    <mergeCell ref="G25:G26"/>
    <mergeCell ref="H25:H26"/>
    <mergeCell ref="P25:P26"/>
    <mergeCell ref="Q25:Q26"/>
    <mergeCell ref="R25:R26"/>
    <mergeCell ref="G27:G28"/>
    <mergeCell ref="H27:H28"/>
    <mergeCell ref="P27:P28"/>
    <mergeCell ref="Q27:Q28"/>
    <mergeCell ref="R27:R28"/>
    <mergeCell ref="S27:S28"/>
    <mergeCell ref="T27:T28"/>
    <mergeCell ref="U27:U28"/>
    <mergeCell ref="Q41:Q42"/>
    <mergeCell ref="R41:R42"/>
    <mergeCell ref="S41:S42"/>
    <mergeCell ref="T41:T42"/>
    <mergeCell ref="P60:P61"/>
    <mergeCell ref="Q60:Q61"/>
    <mergeCell ref="R60:R61"/>
    <mergeCell ref="U60:U61"/>
    <mergeCell ref="V60:V61"/>
    <mergeCell ref="U58:U59"/>
    <mergeCell ref="V58:V59"/>
    <mergeCell ref="X33:X34"/>
    <mergeCell ref="U41:U42"/>
    <mergeCell ref="V41:V42"/>
    <mergeCell ref="P52:P53"/>
    <mergeCell ref="Q52:Q53"/>
    <mergeCell ref="R52:R53"/>
    <mergeCell ref="S52:S53"/>
    <mergeCell ref="T52:T53"/>
    <mergeCell ref="U52:U53"/>
    <mergeCell ref="V52:V53"/>
    <mergeCell ref="W52:W53"/>
    <mergeCell ref="X52:X53"/>
    <mergeCell ref="V46:V47"/>
    <mergeCell ref="W54:W55"/>
    <mergeCell ref="W41:W42"/>
    <mergeCell ref="W35:W36"/>
    <mergeCell ref="U35:U36"/>
    <mergeCell ref="P48:P49"/>
    <mergeCell ref="Q48:Q49"/>
    <mergeCell ref="W58:W59"/>
    <mergeCell ref="R39:R40"/>
    <mergeCell ref="G46:G47"/>
    <mergeCell ref="H46:H47"/>
    <mergeCell ref="P46:P47"/>
    <mergeCell ref="U56:U57"/>
    <mergeCell ref="V56:V57"/>
    <mergeCell ref="S50:S51"/>
    <mergeCell ref="T50:T51"/>
    <mergeCell ref="U50:U51"/>
    <mergeCell ref="V50:V51"/>
    <mergeCell ref="G50:G51"/>
    <mergeCell ref="H50:H51"/>
    <mergeCell ref="P50:P51"/>
    <mergeCell ref="Q50:Q51"/>
    <mergeCell ref="R50:R51"/>
    <mergeCell ref="T54:T55"/>
    <mergeCell ref="U54:U55"/>
    <mergeCell ref="V54:V55"/>
    <mergeCell ref="T48:T49"/>
    <mergeCell ref="U48:U49"/>
    <mergeCell ref="V48:V49"/>
    <mergeCell ref="G48:G49"/>
    <mergeCell ref="G54:G55"/>
    <mergeCell ref="H54:H55"/>
    <mergeCell ref="P54:P55"/>
    <mergeCell ref="Q54:Q55"/>
    <mergeCell ref="R54:R55"/>
    <mergeCell ref="G56:G57"/>
    <mergeCell ref="H56:H57"/>
    <mergeCell ref="R48:R49"/>
    <mergeCell ref="R46:R47"/>
    <mergeCell ref="S46:S47"/>
    <mergeCell ref="S56:S57"/>
    <mergeCell ref="G58:G59"/>
    <mergeCell ref="H58:H59"/>
    <mergeCell ref="P58:P59"/>
    <mergeCell ref="G80:G81"/>
    <mergeCell ref="H80:H81"/>
    <mergeCell ref="P80:P81"/>
    <mergeCell ref="Q80:Q81"/>
    <mergeCell ref="R80:R81"/>
    <mergeCell ref="S80:S81"/>
    <mergeCell ref="T80:T81"/>
    <mergeCell ref="G76:G77"/>
    <mergeCell ref="H76:H77"/>
    <mergeCell ref="P76:P77"/>
    <mergeCell ref="Q76:Q77"/>
    <mergeCell ref="R76:R77"/>
    <mergeCell ref="G72:G73"/>
    <mergeCell ref="H72:H73"/>
    <mergeCell ref="H64:H65"/>
    <mergeCell ref="P64:P65"/>
    <mergeCell ref="Q64:Q65"/>
    <mergeCell ref="H60:H61"/>
    <mergeCell ref="G62:G63"/>
    <mergeCell ref="H62:H63"/>
    <mergeCell ref="P62:P63"/>
    <mergeCell ref="R70:R71"/>
    <mergeCell ref="S70:S71"/>
    <mergeCell ref="T78:T79"/>
    <mergeCell ref="R66:R67"/>
    <mergeCell ref="S66:S67"/>
    <mergeCell ref="T66:T67"/>
    <mergeCell ref="T68:T69"/>
    <mergeCell ref="T70:T71"/>
    <mergeCell ref="G87:G88"/>
    <mergeCell ref="H87:H88"/>
    <mergeCell ref="P87:P88"/>
    <mergeCell ref="Q87:Q88"/>
    <mergeCell ref="Q78:Q79"/>
    <mergeCell ref="R78:R79"/>
    <mergeCell ref="S78:S79"/>
    <mergeCell ref="P78:P79"/>
    <mergeCell ref="G68:G69"/>
    <mergeCell ref="H68:H69"/>
    <mergeCell ref="P68:P69"/>
    <mergeCell ref="G66:G67"/>
    <mergeCell ref="H66:H67"/>
    <mergeCell ref="P66:P67"/>
    <mergeCell ref="Q66:Q67"/>
    <mergeCell ref="R82:R83"/>
    <mergeCell ref="S82:S83"/>
    <mergeCell ref="R87:R88"/>
    <mergeCell ref="S68:S69"/>
    <mergeCell ref="S76:S77"/>
    <mergeCell ref="H9:H10"/>
    <mergeCell ref="H11:H12"/>
    <mergeCell ref="H109:H110"/>
    <mergeCell ref="G109:G110"/>
    <mergeCell ref="Q9:Q10"/>
    <mergeCell ref="Q11:Q12"/>
    <mergeCell ref="P9:P10"/>
    <mergeCell ref="P11:P12"/>
    <mergeCell ref="Q68:Q69"/>
    <mergeCell ref="G107:G108"/>
    <mergeCell ref="H107:H108"/>
    <mergeCell ref="P107:P108"/>
    <mergeCell ref="G9:G10"/>
    <mergeCell ref="G11:G12"/>
    <mergeCell ref="Q107:Q108"/>
    <mergeCell ref="P35:P36"/>
    <mergeCell ref="Q35:Q36"/>
    <mergeCell ref="G85:G86"/>
    <mergeCell ref="H85:H86"/>
    <mergeCell ref="P85:P86"/>
    <mergeCell ref="Q85:Q86"/>
    <mergeCell ref="Q46:Q47"/>
    <mergeCell ref="Q58:Q59"/>
    <mergeCell ref="G60:G61"/>
    <mergeCell ref="P72:P73"/>
    <mergeCell ref="Q72:Q73"/>
    <mergeCell ref="G70:G71"/>
    <mergeCell ref="H70:H71"/>
    <mergeCell ref="P70:P71"/>
    <mergeCell ref="Q70:Q71"/>
    <mergeCell ref="G92:G93"/>
    <mergeCell ref="H92:H93"/>
    <mergeCell ref="T9:T10"/>
    <mergeCell ref="R11:R12"/>
    <mergeCell ref="S11:S12"/>
    <mergeCell ref="T46:T47"/>
    <mergeCell ref="T56:T57"/>
    <mergeCell ref="R107:R108"/>
    <mergeCell ref="R35:R36"/>
    <mergeCell ref="S35:S36"/>
    <mergeCell ref="T35:T36"/>
    <mergeCell ref="R85:R86"/>
    <mergeCell ref="R62:R63"/>
    <mergeCell ref="S62:S63"/>
    <mergeCell ref="T62:T63"/>
    <mergeCell ref="R64:R65"/>
    <mergeCell ref="S64:S65"/>
    <mergeCell ref="T11:T12"/>
    <mergeCell ref="T64:T65"/>
    <mergeCell ref="S60:S61"/>
    <mergeCell ref="T60:T61"/>
    <mergeCell ref="R58:R59"/>
    <mergeCell ref="S58:S59"/>
    <mergeCell ref="T58:T59"/>
    <mergeCell ref="S48:S49"/>
    <mergeCell ref="R31:R32"/>
    <mergeCell ref="S31:S32"/>
    <mergeCell ref="T31:T32"/>
    <mergeCell ref="T82:T83"/>
    <mergeCell ref="R102:R103"/>
    <mergeCell ref="S102:S103"/>
    <mergeCell ref="S87:S88"/>
    <mergeCell ref="T87:T88"/>
    <mergeCell ref="R72:R73"/>
    <mergeCell ref="U78:U79"/>
    <mergeCell ref="V78:V79"/>
    <mergeCell ref="U72:U73"/>
    <mergeCell ref="W46:W47"/>
    <mergeCell ref="W50:W51"/>
    <mergeCell ref="W48:W49"/>
    <mergeCell ref="W66:W67"/>
    <mergeCell ref="U66:U67"/>
    <mergeCell ref="V66:V67"/>
    <mergeCell ref="U68:U69"/>
    <mergeCell ref="V68:V69"/>
    <mergeCell ref="W68:W69"/>
    <mergeCell ref="U70:U71"/>
    <mergeCell ref="V70:V71"/>
    <mergeCell ref="W70:W71"/>
    <mergeCell ref="W80:W81"/>
    <mergeCell ref="W78:W79"/>
    <mergeCell ref="U9:U10"/>
    <mergeCell ref="V9:V10"/>
    <mergeCell ref="W9:W10"/>
    <mergeCell ref="U11:U12"/>
    <mergeCell ref="V11:V12"/>
    <mergeCell ref="W11:W12"/>
    <mergeCell ref="R9:R10"/>
    <mergeCell ref="S9:S10"/>
    <mergeCell ref="S85:S86"/>
    <mergeCell ref="T85:T86"/>
    <mergeCell ref="S72:S73"/>
    <mergeCell ref="T72:T73"/>
    <mergeCell ref="R68:R69"/>
    <mergeCell ref="W60:W61"/>
    <mergeCell ref="U31:U32"/>
    <mergeCell ref="V31:V32"/>
    <mergeCell ref="X17:X18"/>
    <mergeCell ref="W19:W20"/>
    <mergeCell ref="W31:W32"/>
    <mergeCell ref="U85:U86"/>
    <mergeCell ref="V85:V86"/>
    <mergeCell ref="W85:W86"/>
    <mergeCell ref="W56:W57"/>
    <mergeCell ref="U46:U47"/>
    <mergeCell ref="W72:W73"/>
    <mergeCell ref="V35:V36"/>
    <mergeCell ref="W64:W65"/>
    <mergeCell ref="U62:U63"/>
    <mergeCell ref="V62:V63"/>
    <mergeCell ref="W62:W63"/>
    <mergeCell ref="U64:U65"/>
    <mergeCell ref="V64:V65"/>
    <mergeCell ref="X11:X12"/>
    <mergeCell ref="X109:X110"/>
    <mergeCell ref="X9:X10"/>
    <mergeCell ref="X107:X108"/>
    <mergeCell ref="X85:X86"/>
    <mergeCell ref="X87:X88"/>
    <mergeCell ref="X72:X73"/>
    <mergeCell ref="X68:X69"/>
    <mergeCell ref="X48:X49"/>
    <mergeCell ref="X29:X30"/>
    <mergeCell ref="X56:X57"/>
    <mergeCell ref="X66:X67"/>
    <mergeCell ref="X50:X51"/>
    <mergeCell ref="X25:X26"/>
    <mergeCell ref="X46:X47"/>
    <mergeCell ref="X54:X55"/>
    <mergeCell ref="X41:X42"/>
    <mergeCell ref="X35:X36"/>
    <mergeCell ref="X58:X59"/>
    <mergeCell ref="X31:X32"/>
    <mergeCell ref="X70:X71"/>
    <mergeCell ref="X76:X77"/>
    <mergeCell ref="X80:X81"/>
    <mergeCell ref="X74:X75"/>
    <mergeCell ref="X64:X65"/>
    <mergeCell ref="X62:X63"/>
    <mergeCell ref="X60:X61"/>
    <mergeCell ref="X27:X28"/>
    <mergeCell ref="X23:X24"/>
    <mergeCell ref="X90:X91"/>
    <mergeCell ref="X13:X14"/>
    <mergeCell ref="X15:X16"/>
    <mergeCell ref="T76:T77"/>
    <mergeCell ref="U76:U77"/>
    <mergeCell ref="V76:V77"/>
    <mergeCell ref="W74:W75"/>
    <mergeCell ref="W82:W83"/>
    <mergeCell ref="U100:U101"/>
    <mergeCell ref="U143:U144"/>
    <mergeCell ref="V143:V144"/>
    <mergeCell ref="U141:U142"/>
    <mergeCell ref="V141:V142"/>
    <mergeCell ref="W141:W142"/>
    <mergeCell ref="W123:W124"/>
    <mergeCell ref="V72:V73"/>
    <mergeCell ref="T109:T110"/>
    <mergeCell ref="S109:S110"/>
    <mergeCell ref="W143:W144"/>
    <mergeCell ref="U80:U81"/>
    <mergeCell ref="V80:V81"/>
    <mergeCell ref="T102:T103"/>
    <mergeCell ref="U102:U103"/>
    <mergeCell ref="V102:V103"/>
    <mergeCell ref="W102:W103"/>
    <mergeCell ref="W139:W140"/>
    <mergeCell ref="W87:W88"/>
    <mergeCell ref="U87:U88"/>
    <mergeCell ref="V87:V88"/>
    <mergeCell ref="W100:W101"/>
    <mergeCell ref="S123:S124"/>
    <mergeCell ref="T123:T124"/>
    <mergeCell ref="U123:U124"/>
    <mergeCell ref="V123:V124"/>
    <mergeCell ref="S117:S118"/>
    <mergeCell ref="X141:X142"/>
    <mergeCell ref="X143:X144"/>
    <mergeCell ref="U107:U108"/>
    <mergeCell ref="V107:V108"/>
    <mergeCell ref="W107:W108"/>
    <mergeCell ref="S107:S108"/>
    <mergeCell ref="T107:T108"/>
    <mergeCell ref="U139:U140"/>
    <mergeCell ref="V139:V140"/>
    <mergeCell ref="G123:G124"/>
    <mergeCell ref="S155:S156"/>
    <mergeCell ref="T155:T156"/>
    <mergeCell ref="T145:T146"/>
    <mergeCell ref="U145:U146"/>
    <mergeCell ref="V145:V146"/>
    <mergeCell ref="W145:W146"/>
    <mergeCell ref="X145:X146"/>
    <mergeCell ref="G143:G144"/>
    <mergeCell ref="H143:H144"/>
    <mergeCell ref="P143:P144"/>
    <mergeCell ref="Q143:Q144"/>
    <mergeCell ref="R143:R144"/>
    <mergeCell ref="G141:G142"/>
    <mergeCell ref="H141:H142"/>
    <mergeCell ref="W151:W152"/>
    <mergeCell ref="X119:X120"/>
    <mergeCell ref="G117:G118"/>
    <mergeCell ref="H117:H118"/>
    <mergeCell ref="T117:T118"/>
    <mergeCell ref="R109:R110"/>
    <mergeCell ref="U147:U148"/>
    <mergeCell ref="V147:V148"/>
    <mergeCell ref="P246:P247"/>
    <mergeCell ref="Q246:Q247"/>
    <mergeCell ref="R246:R247"/>
    <mergeCell ref="S246:S247"/>
    <mergeCell ref="T246:T247"/>
    <mergeCell ref="G242:G243"/>
    <mergeCell ref="S252:S253"/>
    <mergeCell ref="G252:G253"/>
    <mergeCell ref="G250:G251"/>
    <mergeCell ref="H235:H236"/>
    <mergeCell ref="P228:P229"/>
    <mergeCell ref="Q228:Q229"/>
    <mergeCell ref="X147:X148"/>
    <mergeCell ref="G155:G156"/>
    <mergeCell ref="H155:H156"/>
    <mergeCell ref="P155:P156"/>
    <mergeCell ref="Q155:Q156"/>
    <mergeCell ref="W147:W148"/>
    <mergeCell ref="U164:U165"/>
    <mergeCell ref="V164:V165"/>
    <mergeCell ref="W164:W165"/>
    <mergeCell ref="X164:X165"/>
    <mergeCell ref="G162:G163"/>
    <mergeCell ref="H162:H163"/>
    <mergeCell ref="P162:P163"/>
    <mergeCell ref="Q162:Q163"/>
    <mergeCell ref="R162:R163"/>
    <mergeCell ref="S162:S163"/>
    <mergeCell ref="T162:T163"/>
    <mergeCell ref="U162:U163"/>
    <mergeCell ref="V162:V163"/>
    <mergeCell ref="H153:H154"/>
    <mergeCell ref="R149:R150"/>
    <mergeCell ref="S149:S150"/>
    <mergeCell ref="T149:T150"/>
    <mergeCell ref="U149:U150"/>
    <mergeCell ref="V149:V150"/>
    <mergeCell ref="W149:W150"/>
    <mergeCell ref="X149:X150"/>
    <mergeCell ref="H233:H234"/>
    <mergeCell ref="P233:P234"/>
    <mergeCell ref="Q233:Q234"/>
    <mergeCell ref="R233:R234"/>
    <mergeCell ref="S233:S234"/>
    <mergeCell ref="T233:T234"/>
    <mergeCell ref="U233:U234"/>
    <mergeCell ref="V233:V234"/>
    <mergeCell ref="W238:W239"/>
    <mergeCell ref="X238:X239"/>
    <mergeCell ref="X151:X152"/>
    <mergeCell ref="U151:U152"/>
    <mergeCell ref="V151:V152"/>
    <mergeCell ref="R151:R152"/>
    <mergeCell ref="X233:X234"/>
    <mergeCell ref="H149:H150"/>
    <mergeCell ref="P149:P150"/>
    <mergeCell ref="Q149:Q150"/>
    <mergeCell ref="R155:R156"/>
    <mergeCell ref="U155:U156"/>
    <mergeCell ref="S151:S152"/>
    <mergeCell ref="H238:H239"/>
    <mergeCell ref="P238:P239"/>
    <mergeCell ref="S238:S239"/>
    <mergeCell ref="T238:T239"/>
    <mergeCell ref="W313:W314"/>
    <mergeCell ref="X313:X314"/>
    <mergeCell ref="X303:X304"/>
    <mergeCell ref="G266:G267"/>
    <mergeCell ref="H266:H267"/>
    <mergeCell ref="U260:U261"/>
    <mergeCell ref="V260:V261"/>
    <mergeCell ref="W260:W261"/>
    <mergeCell ref="X260:X261"/>
    <mergeCell ref="G262:G263"/>
    <mergeCell ref="H262:H263"/>
    <mergeCell ref="P262:P263"/>
    <mergeCell ref="Q262:Q263"/>
    <mergeCell ref="R262:R263"/>
    <mergeCell ref="S262:S263"/>
    <mergeCell ref="T262:T263"/>
    <mergeCell ref="U262:U263"/>
    <mergeCell ref="X262:X263"/>
    <mergeCell ref="X311:X312"/>
    <mergeCell ref="W266:W267"/>
    <mergeCell ref="X266:X267"/>
    <mergeCell ref="X281:X282"/>
    <mergeCell ref="X285:X286"/>
    <mergeCell ref="P301:P302"/>
    <mergeCell ref="U281:U282"/>
    <mergeCell ref="G287:G288"/>
    <mergeCell ref="H287:H288"/>
    <mergeCell ref="P287:P288"/>
    <mergeCell ref="W264:W265"/>
    <mergeCell ref="V262:V263"/>
    <mergeCell ref="W262:W263"/>
    <mergeCell ref="Q260:Q261"/>
    <mergeCell ref="W319:W320"/>
    <mergeCell ref="X319:X320"/>
    <mergeCell ref="G321:G322"/>
    <mergeCell ref="X306:X307"/>
    <mergeCell ref="R213:R214"/>
    <mergeCell ref="S213:S214"/>
    <mergeCell ref="T213:T214"/>
    <mergeCell ref="U213:U214"/>
    <mergeCell ref="V213:V214"/>
    <mergeCell ref="W213:W214"/>
    <mergeCell ref="U283:U284"/>
    <mergeCell ref="V283:V284"/>
    <mergeCell ref="W283:W284"/>
    <mergeCell ref="X283:X284"/>
    <mergeCell ref="X309:X310"/>
    <mergeCell ref="U301:U302"/>
    <mergeCell ref="V301:V302"/>
    <mergeCell ref="W301:W302"/>
    <mergeCell ref="X301:X302"/>
    <mergeCell ref="R297:R298"/>
    <mergeCell ref="S297:S298"/>
    <mergeCell ref="W289:W290"/>
    <mergeCell ref="T293:T294"/>
    <mergeCell ref="U293:U294"/>
    <mergeCell ref="V285:V286"/>
    <mergeCell ref="W285:W286"/>
    <mergeCell ref="W281:W282"/>
    <mergeCell ref="R281:R282"/>
    <mergeCell ref="S281:S282"/>
    <mergeCell ref="T281:T282"/>
    <mergeCell ref="S313:S314"/>
    <mergeCell ref="T313:T314"/>
    <mergeCell ref="H216:H217"/>
    <mergeCell ref="G216:G217"/>
    <mergeCell ref="W216:W217"/>
    <mergeCell ref="S260:S261"/>
    <mergeCell ref="T260:T261"/>
    <mergeCell ref="X213:X214"/>
    <mergeCell ref="G213:G214"/>
    <mergeCell ref="H242:H243"/>
    <mergeCell ref="V242:V243"/>
    <mergeCell ref="W242:W243"/>
    <mergeCell ref="X254:X255"/>
    <mergeCell ref="V248:V249"/>
    <mergeCell ref="H256:H257"/>
    <mergeCell ref="P256:P257"/>
    <mergeCell ref="Q256:Q257"/>
    <mergeCell ref="R256:R257"/>
    <mergeCell ref="W246:W247"/>
    <mergeCell ref="G246:G247"/>
    <mergeCell ref="X242:X243"/>
    <mergeCell ref="P242:P243"/>
    <mergeCell ref="G256:G257"/>
    <mergeCell ref="G238:G239"/>
    <mergeCell ref="H254:H255"/>
    <mergeCell ref="P254:P255"/>
    <mergeCell ref="P252:P253"/>
    <mergeCell ref="Q252:Q253"/>
    <mergeCell ref="R252:R253"/>
    <mergeCell ref="U246:U247"/>
    <mergeCell ref="H250:H251"/>
    <mergeCell ref="P250:P251"/>
    <mergeCell ref="S250:S251"/>
    <mergeCell ref="H246:H247"/>
    <mergeCell ref="W306:W307"/>
    <mergeCell ref="G301:G302"/>
    <mergeCell ref="H301:H302"/>
    <mergeCell ref="T295:T296"/>
    <mergeCell ref="U295:U296"/>
    <mergeCell ref="V295:V296"/>
    <mergeCell ref="W295:W296"/>
    <mergeCell ref="G264:G265"/>
    <mergeCell ref="H264:H265"/>
    <mergeCell ref="P264:P265"/>
    <mergeCell ref="Q264:Q265"/>
    <mergeCell ref="R264:R265"/>
    <mergeCell ref="S264:S265"/>
    <mergeCell ref="T264:T265"/>
    <mergeCell ref="U264:U265"/>
    <mergeCell ref="V264:V265"/>
    <mergeCell ref="G260:G261"/>
    <mergeCell ref="R260:R261"/>
    <mergeCell ref="V269:V270"/>
    <mergeCell ref="W269:W270"/>
    <mergeCell ref="R273:R274"/>
    <mergeCell ref="S273:S274"/>
    <mergeCell ref="T273:T274"/>
    <mergeCell ref="U273:U274"/>
    <mergeCell ref="V273:V274"/>
    <mergeCell ref="W273:W274"/>
    <mergeCell ref="V277:V278"/>
    <mergeCell ref="W277:W278"/>
    <mergeCell ref="W315:W316"/>
    <mergeCell ref="V309:V310"/>
    <mergeCell ref="W309:W310"/>
    <mergeCell ref="G303:G304"/>
    <mergeCell ref="H303:H304"/>
    <mergeCell ref="P303:P304"/>
    <mergeCell ref="Q309:Q310"/>
    <mergeCell ref="R309:R310"/>
    <mergeCell ref="T306:T307"/>
    <mergeCell ref="U306:U307"/>
    <mergeCell ref="W311:W312"/>
    <mergeCell ref="G309:G310"/>
    <mergeCell ref="H309:H310"/>
    <mergeCell ref="P309:P310"/>
    <mergeCell ref="P313:P314"/>
    <mergeCell ref="Q313:Q314"/>
    <mergeCell ref="R313:R314"/>
    <mergeCell ref="Q311:Q312"/>
    <mergeCell ref="R306:R307"/>
    <mergeCell ref="S306:S307"/>
    <mergeCell ref="Q303:Q304"/>
    <mergeCell ref="R303:R304"/>
    <mergeCell ref="S303:S304"/>
    <mergeCell ref="T303:T304"/>
    <mergeCell ref="U303:U304"/>
    <mergeCell ref="V303:V304"/>
    <mergeCell ref="W303:W304"/>
    <mergeCell ref="G306:G307"/>
    <mergeCell ref="H306:H307"/>
    <mergeCell ref="P306:P307"/>
    <mergeCell ref="Q306:Q307"/>
    <mergeCell ref="V306:V307"/>
    <mergeCell ref="H321:H322"/>
    <mergeCell ref="P321:P322"/>
    <mergeCell ref="Q321:Q322"/>
    <mergeCell ref="R321:R322"/>
    <mergeCell ref="S321:S322"/>
    <mergeCell ref="T321:T322"/>
    <mergeCell ref="U321:U322"/>
    <mergeCell ref="S315:S316"/>
    <mergeCell ref="T315:T316"/>
    <mergeCell ref="U315:U316"/>
    <mergeCell ref="V315:V316"/>
    <mergeCell ref="G291:G292"/>
    <mergeCell ref="H291:H292"/>
    <mergeCell ref="P291:P292"/>
    <mergeCell ref="Q291:Q292"/>
    <mergeCell ref="R291:R292"/>
    <mergeCell ref="S291:S292"/>
    <mergeCell ref="G297:G298"/>
    <mergeCell ref="H297:H298"/>
    <mergeCell ref="P297:P298"/>
    <mergeCell ref="Q297:Q298"/>
    <mergeCell ref="U313:U314"/>
    <mergeCell ref="V313:V314"/>
    <mergeCell ref="R311:R312"/>
    <mergeCell ref="S311:S312"/>
    <mergeCell ref="T311:T312"/>
    <mergeCell ref="Q287:Q288"/>
    <mergeCell ref="R287:R288"/>
    <mergeCell ref="S287:S288"/>
    <mergeCell ref="T287:T288"/>
    <mergeCell ref="U287:U288"/>
    <mergeCell ref="V287:V288"/>
    <mergeCell ref="W287:W288"/>
    <mergeCell ref="Q301:Q302"/>
    <mergeCell ref="R289:R290"/>
    <mergeCell ref="S289:S290"/>
    <mergeCell ref="T289:T290"/>
    <mergeCell ref="U289:U290"/>
    <mergeCell ref="V289:V290"/>
    <mergeCell ref="G293:G294"/>
    <mergeCell ref="H293:H294"/>
    <mergeCell ref="P293:P294"/>
    <mergeCell ref="Q293:Q294"/>
    <mergeCell ref="R293:R294"/>
    <mergeCell ref="S293:S294"/>
    <mergeCell ref="R301:R302"/>
    <mergeCell ref="S301:S302"/>
    <mergeCell ref="T301:T302"/>
    <mergeCell ref="R299:R300"/>
    <mergeCell ref="S299:S300"/>
    <mergeCell ref="T299:T300"/>
    <mergeCell ref="U299:U300"/>
    <mergeCell ref="U311:U312"/>
    <mergeCell ref="V311:V312"/>
    <mergeCell ref="S295:S296"/>
    <mergeCell ref="G315:G316"/>
    <mergeCell ref="H315:H316"/>
    <mergeCell ref="P315:P316"/>
    <mergeCell ref="Q315:Q316"/>
    <mergeCell ref="R315:R316"/>
    <mergeCell ref="X289:X290"/>
    <mergeCell ref="S309:S310"/>
    <mergeCell ref="T309:T310"/>
    <mergeCell ref="U309:U310"/>
    <mergeCell ref="G317:G318"/>
    <mergeCell ref="H317:H318"/>
    <mergeCell ref="P317:P318"/>
    <mergeCell ref="Q317:Q318"/>
    <mergeCell ref="R317:R318"/>
    <mergeCell ref="S317:S318"/>
    <mergeCell ref="T317:T318"/>
    <mergeCell ref="U317:U318"/>
    <mergeCell ref="V317:V318"/>
    <mergeCell ref="W317:W318"/>
    <mergeCell ref="X317:X318"/>
    <mergeCell ref="T291:T292"/>
    <mergeCell ref="U291:U292"/>
    <mergeCell ref="V291:V292"/>
    <mergeCell ref="W291:W292"/>
    <mergeCell ref="X291:X292"/>
    <mergeCell ref="X315:X316"/>
    <mergeCell ref="G311:G312"/>
    <mergeCell ref="H311:H312"/>
    <mergeCell ref="P311:P312"/>
    <mergeCell ref="G313:G314"/>
    <mergeCell ref="H313:H314"/>
    <mergeCell ref="G289:G290"/>
    <mergeCell ref="X287:X288"/>
    <mergeCell ref="H289:H290"/>
    <mergeCell ref="P289:P290"/>
    <mergeCell ref="Q289:Q290"/>
    <mergeCell ref="P92:P93"/>
    <mergeCell ref="Q92:Q93"/>
    <mergeCell ref="R92:R93"/>
    <mergeCell ref="S92:S93"/>
    <mergeCell ref="T92:T93"/>
    <mergeCell ref="U92:U93"/>
    <mergeCell ref="V92:V93"/>
    <mergeCell ref="W92:W93"/>
    <mergeCell ref="X92:X93"/>
    <mergeCell ref="G94:G95"/>
    <mergeCell ref="H94:H95"/>
    <mergeCell ref="P94:P95"/>
    <mergeCell ref="Q94:Q95"/>
    <mergeCell ref="R94:R95"/>
    <mergeCell ref="S94:S95"/>
    <mergeCell ref="T94:T95"/>
    <mergeCell ref="U94:U95"/>
    <mergeCell ref="G96:G97"/>
    <mergeCell ref="H96:H97"/>
    <mergeCell ref="V94:V95"/>
    <mergeCell ref="W94:W95"/>
    <mergeCell ref="X94:X95"/>
    <mergeCell ref="U285:U286"/>
    <mergeCell ref="T252:T253"/>
    <mergeCell ref="G283:G284"/>
    <mergeCell ref="U258:U259"/>
    <mergeCell ref="V258:V259"/>
    <mergeCell ref="G258:G259"/>
    <mergeCell ref="P96:P97"/>
    <mergeCell ref="Q96:Q97"/>
    <mergeCell ref="R96:R97"/>
    <mergeCell ref="S96:S97"/>
    <mergeCell ref="G147:G148"/>
    <mergeCell ref="H147:H148"/>
    <mergeCell ref="P147:P148"/>
    <mergeCell ref="Q147:Q148"/>
    <mergeCell ref="R147:R148"/>
    <mergeCell ref="S147:S148"/>
    <mergeCell ref="T147:T148"/>
    <mergeCell ref="P141:P142"/>
    <mergeCell ref="Q141:Q142"/>
    <mergeCell ref="R141:R142"/>
    <mergeCell ref="S141:S142"/>
    <mergeCell ref="T141:T142"/>
    <mergeCell ref="S143:S144"/>
    <mergeCell ref="T143:T144"/>
    <mergeCell ref="T96:T97"/>
    <mergeCell ref="G145:G146"/>
    <mergeCell ref="H145:H146"/>
    <mergeCell ref="P145:P146"/>
    <mergeCell ref="Q145:Q146"/>
    <mergeCell ref="R145:R146"/>
    <mergeCell ref="S145:S146"/>
    <mergeCell ref="T98:T99"/>
    <mergeCell ref="G277:G278"/>
    <mergeCell ref="H277:H278"/>
    <mergeCell ref="P277:P278"/>
    <mergeCell ref="Q277:Q278"/>
    <mergeCell ref="R277:R278"/>
    <mergeCell ref="V279:V280"/>
    <mergeCell ref="W279:W280"/>
    <mergeCell ref="X279:X280"/>
    <mergeCell ref="T297:T298"/>
    <mergeCell ref="U297:U298"/>
    <mergeCell ref="V297:V298"/>
    <mergeCell ref="W297:W298"/>
    <mergeCell ref="X297:X298"/>
    <mergeCell ref="G299:G300"/>
    <mergeCell ref="H299:H300"/>
    <mergeCell ref="P299:P300"/>
    <mergeCell ref="Q299:Q300"/>
    <mergeCell ref="X295:X296"/>
    <mergeCell ref="V293:V294"/>
    <mergeCell ref="W293:W294"/>
    <mergeCell ref="X293:X294"/>
    <mergeCell ref="G285:G286"/>
    <mergeCell ref="H285:H286"/>
    <mergeCell ref="X277:X278"/>
    <mergeCell ref="G281:G282"/>
    <mergeCell ref="H281:H282"/>
    <mergeCell ref="P281:P282"/>
    <mergeCell ref="Q281:Q282"/>
    <mergeCell ref="S283:S284"/>
    <mergeCell ref="T283:T284"/>
    <mergeCell ref="H283:H284"/>
    <mergeCell ref="V281:V282"/>
    <mergeCell ref="U96:U97"/>
    <mergeCell ref="V96:V97"/>
    <mergeCell ref="W96:W97"/>
    <mergeCell ref="X96:X97"/>
    <mergeCell ref="H213:H214"/>
    <mergeCell ref="P213:P214"/>
    <mergeCell ref="Q213:Q214"/>
    <mergeCell ref="H260:H261"/>
    <mergeCell ref="P260:P261"/>
    <mergeCell ref="G151:G152"/>
    <mergeCell ref="H151:H152"/>
    <mergeCell ref="P151:P152"/>
    <mergeCell ref="Q151:Q152"/>
    <mergeCell ref="T151:T152"/>
    <mergeCell ref="H252:H253"/>
    <mergeCell ref="Q333:Q334"/>
    <mergeCell ref="R333:R334"/>
    <mergeCell ref="S333:S334"/>
    <mergeCell ref="T333:T334"/>
    <mergeCell ref="U333:U334"/>
    <mergeCell ref="V333:V334"/>
    <mergeCell ref="W333:W334"/>
    <mergeCell ref="X333:X334"/>
    <mergeCell ref="G279:G280"/>
    <mergeCell ref="H279:H280"/>
    <mergeCell ref="P279:P280"/>
    <mergeCell ref="Q279:Q280"/>
    <mergeCell ref="R279:R280"/>
    <mergeCell ref="S279:S280"/>
    <mergeCell ref="T279:T280"/>
    <mergeCell ref="U279:U280"/>
    <mergeCell ref="X125:X126"/>
    <mergeCell ref="W125:W126"/>
    <mergeCell ref="G125:G126"/>
    <mergeCell ref="H125:H126"/>
    <mergeCell ref="P125:P126"/>
    <mergeCell ref="Q125:Q126"/>
    <mergeCell ref="R125:R126"/>
    <mergeCell ref="S125:S126"/>
    <mergeCell ref="T125:T126"/>
    <mergeCell ref="U125:U126"/>
    <mergeCell ref="V125:V126"/>
    <mergeCell ref="G336:G337"/>
    <mergeCell ref="H336:H337"/>
    <mergeCell ref="P336:P337"/>
    <mergeCell ref="Q336:Q337"/>
    <mergeCell ref="R336:R337"/>
    <mergeCell ref="S336:S337"/>
    <mergeCell ref="T336:T337"/>
    <mergeCell ref="U336:U337"/>
    <mergeCell ref="V336:V337"/>
    <mergeCell ref="W336:W337"/>
    <mergeCell ref="G149:G150"/>
    <mergeCell ref="V299:V300"/>
    <mergeCell ref="W299:W300"/>
    <mergeCell ref="P285:P286"/>
    <mergeCell ref="Q285:Q286"/>
    <mergeCell ref="R285:R286"/>
    <mergeCell ref="S285:S286"/>
    <mergeCell ref="T285:T286"/>
    <mergeCell ref="S277:S278"/>
    <mergeCell ref="T277:T278"/>
    <mergeCell ref="U277:U278"/>
    <mergeCell ref="G295:G296"/>
    <mergeCell ref="H135:H136"/>
    <mergeCell ref="H137:H138"/>
    <mergeCell ref="G135:G136"/>
    <mergeCell ref="G137:G138"/>
    <mergeCell ref="P135:P136"/>
    <mergeCell ref="Q135:Q136"/>
    <mergeCell ref="R135:R136"/>
    <mergeCell ref="S135:S136"/>
    <mergeCell ref="T135:T136"/>
    <mergeCell ref="U135:U136"/>
    <mergeCell ref="V135:V136"/>
    <mergeCell ref="W135:W136"/>
    <mergeCell ref="X135:X136"/>
    <mergeCell ref="P137:P138"/>
    <mergeCell ref="Q137:Q138"/>
    <mergeCell ref="R137:R138"/>
    <mergeCell ref="S137:S138"/>
    <mergeCell ref="T137:T138"/>
    <mergeCell ref="U137:U138"/>
    <mergeCell ref="V137:V138"/>
    <mergeCell ref="W137:W138"/>
    <mergeCell ref="X338:X339"/>
    <mergeCell ref="G338:G339"/>
    <mergeCell ref="I338:I339"/>
    <mergeCell ref="H338:H339"/>
    <mergeCell ref="P338:P339"/>
    <mergeCell ref="Q338:Q339"/>
    <mergeCell ref="R338:R339"/>
    <mergeCell ref="S338:S339"/>
    <mergeCell ref="T338:T339"/>
    <mergeCell ref="U338:U339"/>
    <mergeCell ref="V338:V339"/>
    <mergeCell ref="W338:W339"/>
    <mergeCell ref="X137:X138"/>
    <mergeCell ref="X336:X337"/>
    <mergeCell ref="X235:X236"/>
    <mergeCell ref="G233:G234"/>
    <mergeCell ref="S220:S221"/>
    <mergeCell ref="T220:T221"/>
    <mergeCell ref="U220:U221"/>
    <mergeCell ref="V220:V221"/>
    <mergeCell ref="W220:W221"/>
    <mergeCell ref="G333:G334"/>
    <mergeCell ref="H333:H334"/>
    <mergeCell ref="P333:P334"/>
    <mergeCell ref="X299:X300"/>
    <mergeCell ref="H295:H296"/>
    <mergeCell ref="P295:P296"/>
    <mergeCell ref="Q295:Q296"/>
    <mergeCell ref="R295:R296"/>
    <mergeCell ref="P283:P284"/>
    <mergeCell ref="Q283:Q284"/>
    <mergeCell ref="R283:R284"/>
  </mergeCells>
  <phoneticPr fontId="2"/>
  <dataValidations count="1">
    <dataValidation type="list" allowBlank="1" showInputMessage="1" showErrorMessage="1" sqref="P123 P11 P109 P87 P72 P68 P48 P41 P66 P31 P218 P25 P27 P29 P19 P21 P23 P13 P15 P17 P39 P35 P70 P80 P78 P76 P60 P82 P64 P331 P119 P121 P117 P56 P62 P58 P50 P313 P54 P43:P46 P74 P141 P143 P145 P155 P164 P98 P166 P168 P170 P172 P174 P176 P147 P182 P180 P184 P178 P188 P190 P192 P84:P85 P194:P196 P201 P268:P277 P186 P237:P238 P210 P220 P222 P33 P224 P232:P233 P235 P157:P162 P240:P242 P104:P105 P250 P226 P254 P252 P256 P315 P260 P262 P89:P90 P100 P149 P151 P153 P264 P266 P285 P303 P258 P283 P305:P306 P311 P287 P289 P308:P309 P212:P213 P215:P216 P281 P228 P230 P291 P293 P317 P301 P92 P94 P96 P295 P297 P299 P52 P208 P279 P102 P248 P319 P323 P321 P325 P327 P107 P4:P9 P329 P198:P199 P203:P204 P244:P246 P37 P333 P137 P125:P135 P111:P115 P139 P206 P336">
      <formula1>結果</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X48"/>
  <sheetViews>
    <sheetView workbookViewId="0">
      <pane xSplit="6" ySplit="3" topLeftCell="G4" activePane="bottomRight" state="frozen"/>
      <selection pane="topRight" activeCell="G1" sqref="G1"/>
      <selection pane="bottomLeft" activeCell="A4" sqref="A4"/>
      <selection pane="bottomRight" activeCell="G19" sqref="G19:G23"/>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テスト観点一覧!A11</f>
        <v>2</v>
      </c>
      <c r="D1" s="33">
        <f>テスト観点一覧!B11</f>
        <v>0</v>
      </c>
      <c r="E1" s="34" t="str">
        <f>IF(テスト観点一覧!C11&lt;&gt;"",テスト観点一覧!C11,"")</f>
        <v/>
      </c>
      <c r="F1" s="49"/>
      <c r="G1" s="35"/>
      <c r="H1" s="69" t="s">
        <v>181</v>
      </c>
      <c r="J1" s="69" t="s">
        <v>182</v>
      </c>
      <c r="R1" s="69" t="s">
        <v>184</v>
      </c>
      <c r="S1" s="69" t="s">
        <v>185</v>
      </c>
    </row>
    <row r="2" spans="2:24" s="1" customFormat="1" x14ac:dyDescent="0.15">
      <c r="D2" s="35"/>
      <c r="F2" s="35"/>
      <c r="G2" s="35"/>
      <c r="H2" s="69">
        <f>COUNTA(E4:E48)</f>
        <v>0</v>
      </c>
      <c r="J2" s="69">
        <f>COUNTA(J4:J48)</f>
        <v>0</v>
      </c>
      <c r="R2" s="69">
        <f>COUNTA(R4:R48)</f>
        <v>0</v>
      </c>
      <c r="S2" s="79">
        <f>COUNTA(S4:S48)</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206" t="str">
        <f>IF(E4&lt;&gt;"",CONCATENATE(ルール・事前条件!X$6,"-",ルール・事前条件!X$5,"-",TEXT(C$1,"00"),"-",TEXT(C4,"00"),"-",TEXT(E4,"00")),"")</f>
        <v/>
      </c>
      <c r="C4" s="206">
        <v>1</v>
      </c>
      <c r="D4" s="207"/>
      <c r="E4" s="206"/>
      <c r="F4" s="207"/>
      <c r="G4" s="360"/>
      <c r="H4" s="360"/>
      <c r="I4" s="207"/>
      <c r="J4" s="39"/>
      <c r="K4" s="195"/>
      <c r="L4" s="196"/>
      <c r="M4" s="195"/>
      <c r="N4" s="195"/>
      <c r="O4" s="195"/>
      <c r="P4" s="354"/>
      <c r="Q4" s="354"/>
      <c r="R4" s="358"/>
      <c r="S4" s="358"/>
      <c r="T4" s="354"/>
      <c r="U4" s="354"/>
      <c r="V4" s="354"/>
      <c r="W4" s="354"/>
      <c r="X4" s="354"/>
    </row>
    <row r="5" spans="2:24" x14ac:dyDescent="0.15">
      <c r="B5" s="209" t="str">
        <f>IF(E5&lt;&gt;"",CONCATENATE(ルール・事前条件!X$6,"-",ルール・事前条件!X$5,"-",TEXT(C$1,"00"),"-",TEXT(C5,"00"),"-",TEXT(E5,"00")),"")</f>
        <v/>
      </c>
      <c r="C5" s="44">
        <v>1</v>
      </c>
      <c r="D5" s="210"/>
      <c r="E5" s="44"/>
      <c r="F5" s="210"/>
      <c r="G5" s="376"/>
      <c r="H5" s="376"/>
      <c r="I5" s="210"/>
      <c r="J5" s="39"/>
      <c r="K5" s="195"/>
      <c r="L5" s="196"/>
      <c r="M5" s="195"/>
      <c r="N5" s="195"/>
      <c r="O5" s="195"/>
      <c r="P5" s="377"/>
      <c r="Q5" s="377"/>
      <c r="R5" s="375"/>
      <c r="S5" s="375"/>
      <c r="T5" s="377"/>
      <c r="U5" s="377"/>
      <c r="V5" s="377"/>
      <c r="W5" s="377"/>
      <c r="X5" s="377"/>
    </row>
    <row r="6" spans="2:24" x14ac:dyDescent="0.15">
      <c r="B6" s="209" t="str">
        <f>IF(E6&lt;&gt;"",CONCATENATE(ルール・事前条件!X$6,"-",ルール・事前条件!X$5,"-",TEXT(C$1,"00"),"-",TEXT(C6,"00"),"-",TEXT(E6,"00")),"")</f>
        <v/>
      </c>
      <c r="C6" s="44">
        <v>1</v>
      </c>
      <c r="D6" s="210"/>
      <c r="E6" s="44"/>
      <c r="F6" s="210"/>
      <c r="G6" s="376"/>
      <c r="H6" s="376"/>
      <c r="I6" s="210"/>
      <c r="J6" s="39"/>
      <c r="K6" s="195"/>
      <c r="L6" s="196"/>
      <c r="M6" s="195"/>
      <c r="N6" s="195"/>
      <c r="O6" s="195"/>
      <c r="P6" s="377"/>
      <c r="Q6" s="377"/>
      <c r="R6" s="375"/>
      <c r="S6" s="375"/>
      <c r="T6" s="377"/>
      <c r="U6" s="377"/>
      <c r="V6" s="377"/>
      <c r="W6" s="377"/>
      <c r="X6" s="377"/>
    </row>
    <row r="7" spans="2:24" x14ac:dyDescent="0.15">
      <c r="B7" s="209" t="str">
        <f>IF(E7&lt;&gt;"",CONCATENATE(ルール・事前条件!X$6,"-",ルール・事前条件!X$5,"-",TEXT(C$1,"00"),"-",TEXT(C7,"00"),"-",TEXT(E7,"00")),"")</f>
        <v/>
      </c>
      <c r="C7" s="44">
        <v>1</v>
      </c>
      <c r="D7" s="210"/>
      <c r="E7" s="44"/>
      <c r="F7" s="210"/>
      <c r="G7" s="376"/>
      <c r="H7" s="376"/>
      <c r="I7" s="210"/>
      <c r="J7" s="39"/>
      <c r="K7" s="195"/>
      <c r="L7" s="196"/>
      <c r="M7" s="195"/>
      <c r="N7" s="195"/>
      <c r="O7" s="195"/>
      <c r="P7" s="377"/>
      <c r="Q7" s="377"/>
      <c r="R7" s="375"/>
      <c r="S7" s="375"/>
      <c r="T7" s="377"/>
      <c r="U7" s="377"/>
      <c r="V7" s="377"/>
      <c r="W7" s="377"/>
      <c r="X7" s="377"/>
    </row>
    <row r="8" spans="2:24" x14ac:dyDescent="0.15">
      <c r="B8" s="205" t="str">
        <f>IF(E8&lt;&gt;"",CONCATENATE(ルール・事前条件!X$6,"-",ルール・事前条件!X$5,"-",TEXT(C$1,"00"),"-",TEXT(C8,"00"),"-",TEXT(E8,"00")),"")</f>
        <v/>
      </c>
      <c r="C8" s="44">
        <v>1</v>
      </c>
      <c r="D8" s="210"/>
      <c r="E8" s="46"/>
      <c r="F8" s="208"/>
      <c r="G8" s="361"/>
      <c r="H8" s="361"/>
      <c r="I8" s="208"/>
      <c r="J8" s="39"/>
      <c r="K8" s="195"/>
      <c r="L8" s="196"/>
      <c r="M8" s="195"/>
      <c r="N8" s="195"/>
      <c r="O8" s="195"/>
      <c r="P8" s="355"/>
      <c r="Q8" s="355"/>
      <c r="R8" s="359"/>
      <c r="S8" s="359"/>
      <c r="T8" s="355"/>
      <c r="U8" s="355"/>
      <c r="V8" s="355"/>
      <c r="W8" s="355"/>
      <c r="X8" s="355"/>
    </row>
    <row r="9" spans="2:24" x14ac:dyDescent="0.15">
      <c r="B9" s="206" t="str">
        <f>IF(E9&lt;&gt;"",CONCATENATE(ルール・事前条件!X$6,"-",ルール・事前条件!X$5,"-",TEXT(C$1,"00"),"-",TEXT(C9,"00"),"-",TEXT(E9,"00")),"")</f>
        <v/>
      </c>
      <c r="C9" s="44">
        <v>1</v>
      </c>
      <c r="D9" s="210"/>
      <c r="E9" s="60"/>
      <c r="F9" s="207"/>
      <c r="G9" s="360"/>
      <c r="H9" s="360"/>
      <c r="I9" s="207"/>
      <c r="J9" s="39"/>
      <c r="K9" s="195"/>
      <c r="L9" s="196"/>
      <c r="M9" s="195"/>
      <c r="N9" s="195"/>
      <c r="O9" s="195"/>
      <c r="P9" s="354"/>
      <c r="Q9" s="354"/>
      <c r="R9" s="358"/>
      <c r="S9" s="358"/>
      <c r="T9" s="354"/>
      <c r="U9" s="354"/>
      <c r="V9" s="354"/>
      <c r="W9" s="354"/>
      <c r="X9" s="354"/>
    </row>
    <row r="10" spans="2:24" x14ac:dyDescent="0.15">
      <c r="B10" s="209" t="str">
        <f>IF(E10&lt;&gt;"",CONCATENATE(ルール・事前条件!X$6,"-",ルール・事前条件!X$5,"-",TEXT(C$1,"00"),"-",TEXT(C10,"00"),"-",TEXT(E10,"00")),"")</f>
        <v/>
      </c>
      <c r="C10" s="44">
        <v>1</v>
      </c>
      <c r="D10" s="210"/>
      <c r="E10" s="44"/>
      <c r="F10" s="210"/>
      <c r="G10" s="376"/>
      <c r="H10" s="376"/>
      <c r="I10" s="210"/>
      <c r="J10" s="39"/>
      <c r="K10" s="195"/>
      <c r="L10" s="196"/>
      <c r="M10" s="195"/>
      <c r="N10" s="195"/>
      <c r="O10" s="195"/>
      <c r="P10" s="377"/>
      <c r="Q10" s="377"/>
      <c r="R10" s="375"/>
      <c r="S10" s="375"/>
      <c r="T10" s="377"/>
      <c r="U10" s="377"/>
      <c r="V10" s="377"/>
      <c r="W10" s="377"/>
      <c r="X10" s="377"/>
    </row>
    <row r="11" spans="2:24" x14ac:dyDescent="0.15">
      <c r="B11" s="209" t="str">
        <f>IF(E11&lt;&gt;"",CONCATENATE(ルール・事前条件!X$6,"-",ルール・事前条件!X$5,"-",TEXT(C$1,"00"),"-",TEXT(C11,"00"),"-",TEXT(E11,"00")),"")</f>
        <v/>
      </c>
      <c r="C11" s="44">
        <v>1</v>
      </c>
      <c r="D11" s="210"/>
      <c r="E11" s="44"/>
      <c r="F11" s="210"/>
      <c r="G11" s="376"/>
      <c r="H11" s="376"/>
      <c r="I11" s="210"/>
      <c r="J11" s="39"/>
      <c r="K11" s="195"/>
      <c r="L11" s="196"/>
      <c r="M11" s="195"/>
      <c r="N11" s="195"/>
      <c r="O11" s="195"/>
      <c r="P11" s="377"/>
      <c r="Q11" s="377"/>
      <c r="R11" s="375"/>
      <c r="S11" s="375"/>
      <c r="T11" s="377"/>
      <c r="U11" s="377"/>
      <c r="V11" s="377"/>
      <c r="W11" s="377"/>
      <c r="X11" s="377"/>
    </row>
    <row r="12" spans="2:24" x14ac:dyDescent="0.15">
      <c r="B12" s="209" t="str">
        <f>IF(E12&lt;&gt;"",CONCATENATE(ルール・事前条件!X$6,"-",ルール・事前条件!X$5,"-",TEXT(C$1,"00"),"-",TEXT(C12,"00"),"-",TEXT(E12,"00")),"")</f>
        <v/>
      </c>
      <c r="C12" s="44">
        <v>1</v>
      </c>
      <c r="D12" s="210"/>
      <c r="E12" s="44"/>
      <c r="F12" s="210"/>
      <c r="G12" s="376"/>
      <c r="H12" s="376"/>
      <c r="I12" s="210"/>
      <c r="J12" s="39"/>
      <c r="K12" s="195"/>
      <c r="L12" s="196"/>
      <c r="M12" s="195"/>
      <c r="N12" s="195"/>
      <c r="O12" s="195"/>
      <c r="P12" s="377"/>
      <c r="Q12" s="377"/>
      <c r="R12" s="375"/>
      <c r="S12" s="375"/>
      <c r="T12" s="377"/>
      <c r="U12" s="377"/>
      <c r="V12" s="377"/>
      <c r="W12" s="377"/>
      <c r="X12" s="377"/>
    </row>
    <row r="13" spans="2:24" x14ac:dyDescent="0.15">
      <c r="B13" s="205" t="str">
        <f>IF(E13&lt;&gt;"",CONCATENATE(ルール・事前条件!X$6,"-",ルール・事前条件!X$5,"-",TEXT(C$1,"00"),"-",TEXT(C13,"00"),"-",TEXT(E13,"00")),"")</f>
        <v/>
      </c>
      <c r="C13" s="44">
        <v>1</v>
      </c>
      <c r="D13" s="210"/>
      <c r="E13" s="46"/>
      <c r="F13" s="208"/>
      <c r="G13" s="361"/>
      <c r="H13" s="361"/>
      <c r="I13" s="208"/>
      <c r="J13" s="39"/>
      <c r="K13" s="195"/>
      <c r="L13" s="196"/>
      <c r="M13" s="195"/>
      <c r="N13" s="195"/>
      <c r="O13" s="195"/>
      <c r="P13" s="355"/>
      <c r="Q13" s="355"/>
      <c r="R13" s="359"/>
      <c r="S13" s="359"/>
      <c r="T13" s="355"/>
      <c r="U13" s="355"/>
      <c r="V13" s="355"/>
      <c r="W13" s="355"/>
      <c r="X13" s="355"/>
    </row>
    <row r="14" spans="2:24" x14ac:dyDescent="0.15">
      <c r="B14" s="206" t="str">
        <f>IF(E14&lt;&gt;"",CONCATENATE(ルール・事前条件!X$6,"-",ルール・事前条件!X$5,"-",TEXT(C$1,"00"),"-",TEXT(C14,"00"),"-",TEXT(E14,"00")),"")</f>
        <v/>
      </c>
      <c r="C14" s="44">
        <v>1</v>
      </c>
      <c r="D14" s="210"/>
      <c r="E14" s="60"/>
      <c r="F14" s="207"/>
      <c r="G14" s="360"/>
      <c r="H14" s="360"/>
      <c r="I14" s="207"/>
      <c r="J14" s="39"/>
      <c r="K14" s="195"/>
      <c r="L14" s="196"/>
      <c r="M14" s="195"/>
      <c r="N14" s="195"/>
      <c r="O14" s="195"/>
      <c r="P14" s="354"/>
      <c r="Q14" s="354"/>
      <c r="R14" s="358"/>
      <c r="S14" s="358"/>
      <c r="T14" s="354"/>
      <c r="U14" s="354"/>
      <c r="V14" s="354"/>
      <c r="W14" s="354"/>
      <c r="X14" s="354"/>
    </row>
    <row r="15" spans="2:24" x14ac:dyDescent="0.15">
      <c r="B15" s="209" t="str">
        <f>IF(E15&lt;&gt;"",CONCATENATE(ルール・事前条件!X$6,"-",ルール・事前条件!X$5,"-",TEXT(C$1,"00"),"-",TEXT(C15,"00"),"-",TEXT(E15,"00")),"")</f>
        <v/>
      </c>
      <c r="C15" s="44">
        <v>1</v>
      </c>
      <c r="D15" s="210"/>
      <c r="E15" s="44"/>
      <c r="F15" s="210"/>
      <c r="G15" s="376"/>
      <c r="H15" s="376"/>
      <c r="I15" s="210"/>
      <c r="J15" s="39"/>
      <c r="K15" s="195"/>
      <c r="L15" s="196"/>
      <c r="M15" s="195"/>
      <c r="N15" s="195"/>
      <c r="O15" s="195"/>
      <c r="P15" s="377"/>
      <c r="Q15" s="377"/>
      <c r="R15" s="375"/>
      <c r="S15" s="375"/>
      <c r="T15" s="377"/>
      <c r="U15" s="377"/>
      <c r="V15" s="377"/>
      <c r="W15" s="377"/>
      <c r="X15" s="377"/>
    </row>
    <row r="16" spans="2:24" x14ac:dyDescent="0.15">
      <c r="B16" s="209" t="str">
        <f>IF(E16&lt;&gt;"",CONCATENATE(ルール・事前条件!X$6,"-",ルール・事前条件!X$5,"-",TEXT(C$1,"00"),"-",TEXT(C16,"00"),"-",TEXT(E16,"00")),"")</f>
        <v/>
      </c>
      <c r="C16" s="44">
        <v>1</v>
      </c>
      <c r="D16" s="210"/>
      <c r="E16" s="44"/>
      <c r="F16" s="210"/>
      <c r="G16" s="376"/>
      <c r="H16" s="376"/>
      <c r="I16" s="210"/>
      <c r="J16" s="39"/>
      <c r="K16" s="195"/>
      <c r="L16" s="196"/>
      <c r="M16" s="195"/>
      <c r="N16" s="195"/>
      <c r="O16" s="195"/>
      <c r="P16" s="377"/>
      <c r="Q16" s="377"/>
      <c r="R16" s="375"/>
      <c r="S16" s="375"/>
      <c r="T16" s="377"/>
      <c r="U16" s="377"/>
      <c r="V16" s="377"/>
      <c r="W16" s="377"/>
      <c r="X16" s="377"/>
    </row>
    <row r="17" spans="2:24" x14ac:dyDescent="0.15">
      <c r="B17" s="209" t="str">
        <f>IF(E17&lt;&gt;"",CONCATENATE(ルール・事前条件!X$6,"-",ルール・事前条件!X$5,"-",TEXT(C$1,"00"),"-",TEXT(C17,"00"),"-",TEXT(E17,"00")),"")</f>
        <v/>
      </c>
      <c r="C17" s="44">
        <v>1</v>
      </c>
      <c r="D17" s="210"/>
      <c r="E17" s="44"/>
      <c r="F17" s="210"/>
      <c r="G17" s="376"/>
      <c r="H17" s="376"/>
      <c r="I17" s="210"/>
      <c r="J17" s="39"/>
      <c r="K17" s="195"/>
      <c r="L17" s="196"/>
      <c r="M17" s="195"/>
      <c r="N17" s="195"/>
      <c r="O17" s="195"/>
      <c r="P17" s="377"/>
      <c r="Q17" s="377"/>
      <c r="R17" s="375"/>
      <c r="S17" s="375"/>
      <c r="T17" s="377"/>
      <c r="U17" s="377"/>
      <c r="V17" s="377"/>
      <c r="W17" s="377"/>
      <c r="X17" s="377"/>
    </row>
    <row r="18" spans="2:24" x14ac:dyDescent="0.15">
      <c r="B18" s="205" t="str">
        <f>IF(E18&lt;&gt;"",CONCATENATE(ルール・事前条件!X$6,"-",ルール・事前条件!X$5,"-",TEXT(C$1,"00"),"-",TEXT(C18,"00"),"-",TEXT(E18,"00")),"")</f>
        <v/>
      </c>
      <c r="C18" s="44">
        <v>1</v>
      </c>
      <c r="D18" s="210"/>
      <c r="E18" s="46"/>
      <c r="F18" s="208"/>
      <c r="G18" s="361"/>
      <c r="H18" s="361"/>
      <c r="I18" s="208"/>
      <c r="J18" s="39"/>
      <c r="K18" s="195"/>
      <c r="L18" s="196"/>
      <c r="M18" s="195"/>
      <c r="N18" s="195"/>
      <c r="O18" s="195"/>
      <c r="P18" s="355"/>
      <c r="Q18" s="355"/>
      <c r="R18" s="359"/>
      <c r="S18" s="359"/>
      <c r="T18" s="355"/>
      <c r="U18" s="355"/>
      <c r="V18" s="355"/>
      <c r="W18" s="355"/>
      <c r="X18" s="355"/>
    </row>
    <row r="19" spans="2:24" x14ac:dyDescent="0.15">
      <c r="B19" s="206" t="str">
        <f>IF(E19&lt;&gt;"",CONCATENATE(ルール・事前条件!X$6,"-",ルール・事前条件!X$5,"-",TEXT(C$1,"00"),"-",TEXT(C19,"00"),"-",TEXT(E19,"00")),"")</f>
        <v/>
      </c>
      <c r="C19" s="206">
        <v>2</v>
      </c>
      <c r="D19" s="207"/>
      <c r="E19" s="206"/>
      <c r="F19" s="207"/>
      <c r="G19" s="360"/>
      <c r="H19" s="360"/>
      <c r="I19" s="207"/>
      <c r="J19" s="39"/>
      <c r="K19" s="195"/>
      <c r="L19" s="196"/>
      <c r="M19" s="195"/>
      <c r="N19" s="195"/>
      <c r="O19" s="195"/>
      <c r="P19" s="354"/>
      <c r="Q19" s="354"/>
      <c r="R19" s="358"/>
      <c r="S19" s="358"/>
      <c r="T19" s="354"/>
      <c r="U19" s="354"/>
      <c r="V19" s="354"/>
      <c r="W19" s="354"/>
      <c r="X19" s="354"/>
    </row>
    <row r="20" spans="2:24" x14ac:dyDescent="0.15">
      <c r="B20" s="209" t="str">
        <f>IF(E20&lt;&gt;"",CONCATENATE(ルール・事前条件!X$6,"-",ルール・事前条件!X$5,"-",TEXT(C$1,"00"),"-",TEXT(C20,"00"),"-",TEXT(E20,"00")),"")</f>
        <v/>
      </c>
      <c r="C20" s="44">
        <v>2</v>
      </c>
      <c r="D20" s="210"/>
      <c r="E20" s="44"/>
      <c r="F20" s="210"/>
      <c r="G20" s="376"/>
      <c r="H20" s="376"/>
      <c r="I20" s="210"/>
      <c r="J20" s="39"/>
      <c r="K20" s="195"/>
      <c r="L20" s="196"/>
      <c r="M20" s="195"/>
      <c r="N20" s="195"/>
      <c r="O20" s="195"/>
      <c r="P20" s="377"/>
      <c r="Q20" s="377"/>
      <c r="R20" s="375"/>
      <c r="S20" s="375"/>
      <c r="T20" s="377"/>
      <c r="U20" s="377"/>
      <c r="V20" s="377"/>
      <c r="W20" s="377"/>
      <c r="X20" s="377"/>
    </row>
    <row r="21" spans="2:24" x14ac:dyDescent="0.15">
      <c r="B21" s="209" t="str">
        <f>IF(E21&lt;&gt;"",CONCATENATE(ルール・事前条件!X$6,"-",ルール・事前条件!X$5,"-",TEXT(C$1,"00"),"-",TEXT(C21,"00"),"-",TEXT(E21,"00")),"")</f>
        <v/>
      </c>
      <c r="C21" s="44">
        <v>2</v>
      </c>
      <c r="D21" s="210"/>
      <c r="E21" s="44"/>
      <c r="F21" s="210"/>
      <c r="G21" s="376"/>
      <c r="H21" s="376"/>
      <c r="I21" s="210"/>
      <c r="J21" s="39"/>
      <c r="K21" s="195"/>
      <c r="L21" s="196"/>
      <c r="M21" s="195"/>
      <c r="N21" s="195"/>
      <c r="O21" s="195"/>
      <c r="P21" s="377"/>
      <c r="Q21" s="377"/>
      <c r="R21" s="375"/>
      <c r="S21" s="375"/>
      <c r="T21" s="377"/>
      <c r="U21" s="377"/>
      <c r="V21" s="377"/>
      <c r="W21" s="377"/>
      <c r="X21" s="377"/>
    </row>
    <row r="22" spans="2:24" x14ac:dyDescent="0.15">
      <c r="B22" s="209" t="str">
        <f>IF(E22&lt;&gt;"",CONCATENATE(ルール・事前条件!X$6,"-",ルール・事前条件!X$5,"-",TEXT(C$1,"00"),"-",TEXT(C22,"00"),"-",TEXT(E22,"00")),"")</f>
        <v/>
      </c>
      <c r="C22" s="44">
        <v>2</v>
      </c>
      <c r="D22" s="210"/>
      <c r="E22" s="44"/>
      <c r="F22" s="210"/>
      <c r="G22" s="376"/>
      <c r="H22" s="376"/>
      <c r="I22" s="210"/>
      <c r="J22" s="39"/>
      <c r="K22" s="195"/>
      <c r="L22" s="196"/>
      <c r="M22" s="195"/>
      <c r="N22" s="195"/>
      <c r="O22" s="195"/>
      <c r="P22" s="377"/>
      <c r="Q22" s="377"/>
      <c r="R22" s="375"/>
      <c r="S22" s="375"/>
      <c r="T22" s="377"/>
      <c r="U22" s="377"/>
      <c r="V22" s="377"/>
      <c r="W22" s="377"/>
      <c r="X22" s="377"/>
    </row>
    <row r="23" spans="2:24" x14ac:dyDescent="0.15">
      <c r="B23" s="205" t="str">
        <f>IF(E23&lt;&gt;"",CONCATENATE(ルール・事前条件!X$6,"-",ルール・事前条件!X$5,"-",TEXT(C$1,"00"),"-",TEXT(C23,"00"),"-",TEXT(E23,"00")),"")</f>
        <v/>
      </c>
      <c r="C23" s="44">
        <v>2</v>
      </c>
      <c r="D23" s="210"/>
      <c r="E23" s="46"/>
      <c r="F23" s="208"/>
      <c r="G23" s="361"/>
      <c r="H23" s="361"/>
      <c r="I23" s="208"/>
      <c r="J23" s="39"/>
      <c r="K23" s="195"/>
      <c r="L23" s="196"/>
      <c r="M23" s="195"/>
      <c r="N23" s="195"/>
      <c r="O23" s="195"/>
      <c r="P23" s="355"/>
      <c r="Q23" s="355"/>
      <c r="R23" s="359"/>
      <c r="S23" s="359"/>
      <c r="T23" s="355"/>
      <c r="U23" s="355"/>
      <c r="V23" s="355"/>
      <c r="W23" s="355"/>
      <c r="X23" s="355"/>
    </row>
    <row r="24" spans="2:24" x14ac:dyDescent="0.15">
      <c r="B24" s="206" t="str">
        <f>IF(E24&lt;&gt;"",CONCATENATE(ルール・事前条件!X$6,"-",ルール・事前条件!X$5,"-",TEXT(C$1,"00"),"-",TEXT(C24,"00"),"-",TEXT(E24,"00")),"")</f>
        <v/>
      </c>
      <c r="C24" s="44">
        <v>2</v>
      </c>
      <c r="D24" s="210"/>
      <c r="E24" s="60"/>
      <c r="F24" s="207"/>
      <c r="G24" s="360"/>
      <c r="H24" s="360"/>
      <c r="I24" s="207"/>
      <c r="J24" s="39"/>
      <c r="K24" s="195"/>
      <c r="L24" s="196"/>
      <c r="M24" s="195"/>
      <c r="N24" s="195"/>
      <c r="O24" s="195"/>
      <c r="P24" s="354"/>
      <c r="Q24" s="354"/>
      <c r="R24" s="358"/>
      <c r="S24" s="358"/>
      <c r="T24" s="354"/>
      <c r="U24" s="354"/>
      <c r="V24" s="354"/>
      <c r="W24" s="354"/>
      <c r="X24" s="354"/>
    </row>
    <row r="25" spans="2:24" x14ac:dyDescent="0.15">
      <c r="B25" s="209" t="str">
        <f>IF(E25&lt;&gt;"",CONCATENATE(ルール・事前条件!X$6,"-",ルール・事前条件!X$5,"-",TEXT(C$1,"00"),"-",TEXT(C25,"00"),"-",TEXT(E25,"00")),"")</f>
        <v/>
      </c>
      <c r="C25" s="44">
        <v>2</v>
      </c>
      <c r="D25" s="210"/>
      <c r="E25" s="44"/>
      <c r="F25" s="210"/>
      <c r="G25" s="376"/>
      <c r="H25" s="376"/>
      <c r="I25" s="210"/>
      <c r="J25" s="39"/>
      <c r="K25" s="195"/>
      <c r="L25" s="196"/>
      <c r="M25" s="195"/>
      <c r="N25" s="195"/>
      <c r="O25" s="195"/>
      <c r="P25" s="377"/>
      <c r="Q25" s="377"/>
      <c r="R25" s="375"/>
      <c r="S25" s="375"/>
      <c r="T25" s="377"/>
      <c r="U25" s="377"/>
      <c r="V25" s="377"/>
      <c r="W25" s="377"/>
      <c r="X25" s="377"/>
    </row>
    <row r="26" spans="2:24" x14ac:dyDescent="0.15">
      <c r="B26" s="209" t="str">
        <f>IF(E26&lt;&gt;"",CONCATENATE(ルール・事前条件!X$6,"-",ルール・事前条件!X$5,"-",TEXT(C$1,"00"),"-",TEXT(C26,"00"),"-",TEXT(E26,"00")),"")</f>
        <v/>
      </c>
      <c r="C26" s="44">
        <v>2</v>
      </c>
      <c r="D26" s="210"/>
      <c r="E26" s="44"/>
      <c r="F26" s="210"/>
      <c r="G26" s="376"/>
      <c r="H26" s="376"/>
      <c r="I26" s="210"/>
      <c r="J26" s="39"/>
      <c r="K26" s="195"/>
      <c r="L26" s="196"/>
      <c r="M26" s="195"/>
      <c r="N26" s="195"/>
      <c r="O26" s="195"/>
      <c r="P26" s="377"/>
      <c r="Q26" s="377"/>
      <c r="R26" s="375"/>
      <c r="S26" s="375"/>
      <c r="T26" s="377"/>
      <c r="U26" s="377"/>
      <c r="V26" s="377"/>
      <c r="W26" s="377"/>
      <c r="X26" s="377"/>
    </row>
    <row r="27" spans="2:24" x14ac:dyDescent="0.15">
      <c r="B27" s="209" t="str">
        <f>IF(E27&lt;&gt;"",CONCATENATE(ルール・事前条件!X$6,"-",ルール・事前条件!X$5,"-",TEXT(C$1,"00"),"-",TEXT(C27,"00"),"-",TEXT(E27,"00")),"")</f>
        <v/>
      </c>
      <c r="C27" s="44">
        <v>2</v>
      </c>
      <c r="D27" s="210"/>
      <c r="E27" s="44"/>
      <c r="F27" s="210"/>
      <c r="G27" s="376"/>
      <c r="H27" s="376"/>
      <c r="I27" s="210"/>
      <c r="J27" s="39"/>
      <c r="K27" s="195"/>
      <c r="L27" s="196"/>
      <c r="M27" s="195"/>
      <c r="N27" s="195"/>
      <c r="O27" s="195"/>
      <c r="P27" s="377"/>
      <c r="Q27" s="377"/>
      <c r="R27" s="375"/>
      <c r="S27" s="375"/>
      <c r="T27" s="377"/>
      <c r="U27" s="377"/>
      <c r="V27" s="377"/>
      <c r="W27" s="377"/>
      <c r="X27" s="377"/>
    </row>
    <row r="28" spans="2:24" x14ac:dyDescent="0.15">
      <c r="B28" s="205" t="str">
        <f>IF(E28&lt;&gt;"",CONCATENATE(ルール・事前条件!X$6,"-",ルール・事前条件!X$5,"-",TEXT(C$1,"00"),"-",TEXT(C28,"00"),"-",TEXT(E28,"00")),"")</f>
        <v/>
      </c>
      <c r="C28" s="44">
        <v>2</v>
      </c>
      <c r="D28" s="210"/>
      <c r="E28" s="46"/>
      <c r="F28" s="208"/>
      <c r="G28" s="361"/>
      <c r="H28" s="361"/>
      <c r="I28" s="208"/>
      <c r="J28" s="39"/>
      <c r="K28" s="195"/>
      <c r="L28" s="196"/>
      <c r="M28" s="195"/>
      <c r="N28" s="195"/>
      <c r="O28" s="195"/>
      <c r="P28" s="355"/>
      <c r="Q28" s="355"/>
      <c r="R28" s="359"/>
      <c r="S28" s="359"/>
      <c r="T28" s="355"/>
      <c r="U28" s="355"/>
      <c r="V28" s="355"/>
      <c r="W28" s="355"/>
      <c r="X28" s="355"/>
    </row>
    <row r="29" spans="2:24" x14ac:dyDescent="0.15">
      <c r="B29" s="206" t="str">
        <f>IF(E29&lt;&gt;"",CONCATENATE(ルール・事前条件!X$6,"-",ルール・事前条件!X$5,"-",TEXT(C$1,"00"),"-",TEXT(C29,"00"),"-",TEXT(E29,"00")),"")</f>
        <v/>
      </c>
      <c r="C29" s="44">
        <v>2</v>
      </c>
      <c r="D29" s="210"/>
      <c r="E29" s="60"/>
      <c r="F29" s="207"/>
      <c r="G29" s="360"/>
      <c r="H29" s="360"/>
      <c r="I29" s="207"/>
      <c r="J29" s="39"/>
      <c r="K29" s="195"/>
      <c r="L29" s="196"/>
      <c r="M29" s="195"/>
      <c r="N29" s="195"/>
      <c r="O29" s="195"/>
      <c r="P29" s="354"/>
      <c r="Q29" s="354"/>
      <c r="R29" s="358"/>
      <c r="S29" s="358"/>
      <c r="T29" s="354"/>
      <c r="U29" s="354"/>
      <c r="V29" s="354"/>
      <c r="W29" s="354"/>
      <c r="X29" s="354"/>
    </row>
    <row r="30" spans="2:24" x14ac:dyDescent="0.15">
      <c r="B30" s="209" t="str">
        <f>IF(E30&lt;&gt;"",CONCATENATE(ルール・事前条件!X$6,"-",ルール・事前条件!X$5,"-",TEXT(C$1,"00"),"-",TEXT(C30,"00"),"-",TEXT(E30,"00")),"")</f>
        <v/>
      </c>
      <c r="C30" s="44">
        <v>2</v>
      </c>
      <c r="D30" s="210"/>
      <c r="E30" s="44"/>
      <c r="F30" s="210"/>
      <c r="G30" s="376"/>
      <c r="H30" s="376"/>
      <c r="I30" s="210"/>
      <c r="J30" s="39"/>
      <c r="K30" s="195"/>
      <c r="L30" s="196"/>
      <c r="M30" s="195"/>
      <c r="N30" s="195"/>
      <c r="O30" s="195"/>
      <c r="P30" s="377"/>
      <c r="Q30" s="377"/>
      <c r="R30" s="375"/>
      <c r="S30" s="375"/>
      <c r="T30" s="377"/>
      <c r="U30" s="377"/>
      <c r="V30" s="377"/>
      <c r="W30" s="377"/>
      <c r="X30" s="377"/>
    </row>
    <row r="31" spans="2:24" x14ac:dyDescent="0.15">
      <c r="B31" s="209" t="str">
        <f>IF(E31&lt;&gt;"",CONCATENATE(ルール・事前条件!X$6,"-",ルール・事前条件!X$5,"-",TEXT(C$1,"00"),"-",TEXT(C31,"00"),"-",TEXT(E31,"00")),"")</f>
        <v/>
      </c>
      <c r="C31" s="44">
        <v>2</v>
      </c>
      <c r="D31" s="210"/>
      <c r="E31" s="44"/>
      <c r="F31" s="210"/>
      <c r="G31" s="376"/>
      <c r="H31" s="376"/>
      <c r="I31" s="210"/>
      <c r="J31" s="39"/>
      <c r="K31" s="195"/>
      <c r="L31" s="196"/>
      <c r="M31" s="195"/>
      <c r="N31" s="195"/>
      <c r="O31" s="195"/>
      <c r="P31" s="377"/>
      <c r="Q31" s="377"/>
      <c r="R31" s="375"/>
      <c r="S31" s="375"/>
      <c r="T31" s="377"/>
      <c r="U31" s="377"/>
      <c r="V31" s="377"/>
      <c r="W31" s="377"/>
      <c r="X31" s="377"/>
    </row>
    <row r="32" spans="2:24" x14ac:dyDescent="0.15">
      <c r="B32" s="209" t="str">
        <f>IF(E32&lt;&gt;"",CONCATENATE(ルール・事前条件!X$6,"-",ルール・事前条件!X$5,"-",TEXT(C$1,"00"),"-",TEXT(C32,"00"),"-",TEXT(E32,"00")),"")</f>
        <v/>
      </c>
      <c r="C32" s="44">
        <v>2</v>
      </c>
      <c r="D32" s="210"/>
      <c r="E32" s="44"/>
      <c r="F32" s="210"/>
      <c r="G32" s="376"/>
      <c r="H32" s="376"/>
      <c r="I32" s="210"/>
      <c r="J32" s="39"/>
      <c r="K32" s="195"/>
      <c r="L32" s="196"/>
      <c r="M32" s="195"/>
      <c r="N32" s="195"/>
      <c r="O32" s="195"/>
      <c r="P32" s="377"/>
      <c r="Q32" s="377"/>
      <c r="R32" s="375"/>
      <c r="S32" s="375"/>
      <c r="T32" s="377"/>
      <c r="U32" s="377"/>
      <c r="V32" s="377"/>
      <c r="W32" s="377"/>
      <c r="X32" s="377"/>
    </row>
    <row r="33" spans="2:24" x14ac:dyDescent="0.15">
      <c r="B33" s="205" t="str">
        <f>IF(E33&lt;&gt;"",CONCATENATE(ルール・事前条件!X$6,"-",ルール・事前条件!X$5,"-",TEXT(C$1,"00"),"-",TEXT(C33,"00"),"-",TEXT(E33,"00")),"")</f>
        <v/>
      </c>
      <c r="C33" s="44">
        <v>2</v>
      </c>
      <c r="D33" s="210"/>
      <c r="E33" s="46"/>
      <c r="F33" s="208"/>
      <c r="G33" s="361"/>
      <c r="H33" s="361"/>
      <c r="I33" s="208"/>
      <c r="J33" s="39"/>
      <c r="K33" s="195"/>
      <c r="L33" s="196"/>
      <c r="M33" s="195"/>
      <c r="N33" s="195"/>
      <c r="O33" s="195"/>
      <c r="P33" s="355"/>
      <c r="Q33" s="355"/>
      <c r="R33" s="359"/>
      <c r="S33" s="359"/>
      <c r="T33" s="355"/>
      <c r="U33" s="355"/>
      <c r="V33" s="355"/>
      <c r="W33" s="355"/>
      <c r="X33" s="355"/>
    </row>
    <row r="34" spans="2:24" x14ac:dyDescent="0.15">
      <c r="B34" s="206" t="str">
        <f>IF(E34&lt;&gt;"",CONCATENATE(ルール・事前条件!X$6,"-",ルール・事前条件!X$5,"-",TEXT(C$1,"00"),"-",TEXT(C34,"00"),"-",TEXT(E34,"00")),"")</f>
        <v/>
      </c>
      <c r="C34" s="60">
        <v>3</v>
      </c>
      <c r="D34" s="207"/>
      <c r="E34" s="206"/>
      <c r="F34" s="207"/>
      <c r="G34" s="360"/>
      <c r="H34" s="360"/>
      <c r="I34" s="207"/>
      <c r="J34" s="39"/>
      <c r="K34" s="195"/>
      <c r="L34" s="196"/>
      <c r="M34" s="195"/>
      <c r="N34" s="195"/>
      <c r="O34" s="195"/>
      <c r="P34" s="354"/>
      <c r="Q34" s="354"/>
      <c r="R34" s="358"/>
      <c r="S34" s="358"/>
      <c r="T34" s="354"/>
      <c r="U34" s="354"/>
      <c r="V34" s="354"/>
      <c r="W34" s="354"/>
      <c r="X34" s="354"/>
    </row>
    <row r="35" spans="2:24" x14ac:dyDescent="0.15">
      <c r="B35" s="209" t="str">
        <f>IF(E35&lt;&gt;"",CONCATENATE(ルール・事前条件!X$6,"-",ルール・事前条件!X$5,"-",TEXT(C$1,"00"),"-",TEXT(C35,"00"),"-",TEXT(E35,"00")),"")</f>
        <v/>
      </c>
      <c r="C35" s="44">
        <v>3</v>
      </c>
      <c r="D35" s="210"/>
      <c r="E35" s="44"/>
      <c r="F35" s="210"/>
      <c r="G35" s="376"/>
      <c r="H35" s="376"/>
      <c r="I35" s="210"/>
      <c r="J35" s="39"/>
      <c r="K35" s="195"/>
      <c r="L35" s="196"/>
      <c r="M35" s="195"/>
      <c r="N35" s="195"/>
      <c r="O35" s="195"/>
      <c r="P35" s="377"/>
      <c r="Q35" s="377"/>
      <c r="R35" s="375"/>
      <c r="S35" s="375"/>
      <c r="T35" s="377"/>
      <c r="U35" s="377"/>
      <c r="V35" s="377"/>
      <c r="W35" s="377"/>
      <c r="X35" s="377"/>
    </row>
    <row r="36" spans="2:24" x14ac:dyDescent="0.15">
      <c r="B36" s="209" t="str">
        <f>IF(E36&lt;&gt;"",CONCATENATE(ルール・事前条件!X$6,"-",ルール・事前条件!X$5,"-",TEXT(C$1,"00"),"-",TEXT(C36,"00"),"-",TEXT(E36,"00")),"")</f>
        <v/>
      </c>
      <c r="C36" s="44">
        <v>3</v>
      </c>
      <c r="D36" s="210"/>
      <c r="E36" s="44"/>
      <c r="F36" s="210"/>
      <c r="G36" s="376"/>
      <c r="H36" s="376"/>
      <c r="I36" s="210"/>
      <c r="J36" s="39"/>
      <c r="K36" s="195"/>
      <c r="L36" s="196"/>
      <c r="M36" s="195"/>
      <c r="N36" s="195"/>
      <c r="O36" s="195"/>
      <c r="P36" s="377"/>
      <c r="Q36" s="377"/>
      <c r="R36" s="375"/>
      <c r="S36" s="375"/>
      <c r="T36" s="377"/>
      <c r="U36" s="377"/>
      <c r="V36" s="377"/>
      <c r="W36" s="377"/>
      <c r="X36" s="377"/>
    </row>
    <row r="37" spans="2:24" x14ac:dyDescent="0.15">
      <c r="B37" s="209" t="str">
        <f>IF(E37&lt;&gt;"",CONCATENATE(ルール・事前条件!X$6,"-",ルール・事前条件!X$5,"-",TEXT(C$1,"00"),"-",TEXT(C37,"00"),"-",TEXT(E37,"00")),"")</f>
        <v/>
      </c>
      <c r="C37" s="44">
        <v>3</v>
      </c>
      <c r="D37" s="210"/>
      <c r="E37" s="44"/>
      <c r="F37" s="210"/>
      <c r="G37" s="376"/>
      <c r="H37" s="376"/>
      <c r="I37" s="210"/>
      <c r="J37" s="39"/>
      <c r="K37" s="195"/>
      <c r="L37" s="196"/>
      <c r="M37" s="195"/>
      <c r="N37" s="195"/>
      <c r="O37" s="195"/>
      <c r="P37" s="377"/>
      <c r="Q37" s="377"/>
      <c r="R37" s="375"/>
      <c r="S37" s="375"/>
      <c r="T37" s="377"/>
      <c r="U37" s="377"/>
      <c r="V37" s="377"/>
      <c r="W37" s="377"/>
      <c r="X37" s="377"/>
    </row>
    <row r="38" spans="2:24" x14ac:dyDescent="0.15">
      <c r="B38" s="205" t="str">
        <f>IF(E38&lt;&gt;"",CONCATENATE(ルール・事前条件!X$6,"-",ルール・事前条件!X$5,"-",TEXT(C$1,"00"),"-",TEXT(C38,"00"),"-",TEXT(E38,"00")),"")</f>
        <v/>
      </c>
      <c r="C38" s="44">
        <v>3</v>
      </c>
      <c r="D38" s="210"/>
      <c r="E38" s="46"/>
      <c r="F38" s="208"/>
      <c r="G38" s="361"/>
      <c r="H38" s="361"/>
      <c r="I38" s="208"/>
      <c r="J38" s="39"/>
      <c r="K38" s="195"/>
      <c r="L38" s="196"/>
      <c r="M38" s="195"/>
      <c r="N38" s="195"/>
      <c r="O38" s="195"/>
      <c r="P38" s="355"/>
      <c r="Q38" s="355"/>
      <c r="R38" s="359"/>
      <c r="S38" s="359"/>
      <c r="T38" s="355"/>
      <c r="U38" s="355"/>
      <c r="V38" s="355"/>
      <c r="W38" s="355"/>
      <c r="X38" s="355"/>
    </row>
    <row r="39" spans="2:24" x14ac:dyDescent="0.15">
      <c r="B39" s="206" t="str">
        <f>IF(E39&lt;&gt;"",CONCATENATE(ルール・事前条件!X$6,"-",ルール・事前条件!X$5,"-",TEXT(C$1,"00"),"-",TEXT(C39,"00"),"-",TEXT(E39,"00")),"")</f>
        <v/>
      </c>
      <c r="C39" s="44">
        <v>3</v>
      </c>
      <c r="D39" s="210"/>
      <c r="E39" s="60"/>
      <c r="F39" s="207"/>
      <c r="G39" s="360"/>
      <c r="H39" s="360"/>
      <c r="I39" s="207"/>
      <c r="J39" s="39"/>
      <c r="K39" s="195"/>
      <c r="L39" s="196"/>
      <c r="M39" s="195"/>
      <c r="N39" s="195"/>
      <c r="O39" s="195"/>
      <c r="P39" s="354"/>
      <c r="Q39" s="354"/>
      <c r="R39" s="358"/>
      <c r="S39" s="358"/>
      <c r="T39" s="354"/>
      <c r="U39" s="354"/>
      <c r="V39" s="354"/>
      <c r="W39" s="354"/>
      <c r="X39" s="354"/>
    </row>
    <row r="40" spans="2:24" x14ac:dyDescent="0.15">
      <c r="B40" s="209" t="str">
        <f>IF(E40&lt;&gt;"",CONCATENATE(ルール・事前条件!X$6,"-",ルール・事前条件!X$5,"-",TEXT(C$1,"00"),"-",TEXT(C40,"00"),"-",TEXT(E40,"00")),"")</f>
        <v/>
      </c>
      <c r="C40" s="44">
        <v>3</v>
      </c>
      <c r="D40" s="210"/>
      <c r="E40" s="44"/>
      <c r="F40" s="210"/>
      <c r="G40" s="376"/>
      <c r="H40" s="376"/>
      <c r="I40" s="210"/>
      <c r="J40" s="39"/>
      <c r="K40" s="195"/>
      <c r="L40" s="196"/>
      <c r="M40" s="195"/>
      <c r="N40" s="195"/>
      <c r="O40" s="195"/>
      <c r="P40" s="377"/>
      <c r="Q40" s="377"/>
      <c r="R40" s="375"/>
      <c r="S40" s="375"/>
      <c r="T40" s="377"/>
      <c r="U40" s="377"/>
      <c r="V40" s="377"/>
      <c r="W40" s="377"/>
      <c r="X40" s="377"/>
    </row>
    <row r="41" spans="2:24" x14ac:dyDescent="0.15">
      <c r="B41" s="209" t="str">
        <f>IF(E41&lt;&gt;"",CONCATENATE(ルール・事前条件!X$6,"-",ルール・事前条件!X$5,"-",TEXT(C$1,"00"),"-",TEXT(C41,"00"),"-",TEXT(E41,"00")),"")</f>
        <v/>
      </c>
      <c r="C41" s="44">
        <v>3</v>
      </c>
      <c r="D41" s="210"/>
      <c r="E41" s="44"/>
      <c r="F41" s="210"/>
      <c r="G41" s="376"/>
      <c r="H41" s="376"/>
      <c r="I41" s="210"/>
      <c r="J41" s="39"/>
      <c r="K41" s="195"/>
      <c r="L41" s="196"/>
      <c r="M41" s="195"/>
      <c r="N41" s="195"/>
      <c r="O41" s="195"/>
      <c r="P41" s="377"/>
      <c r="Q41" s="377"/>
      <c r="R41" s="375"/>
      <c r="S41" s="375"/>
      <c r="T41" s="377"/>
      <c r="U41" s="377"/>
      <c r="V41" s="377"/>
      <c r="W41" s="377"/>
      <c r="X41" s="377"/>
    </row>
    <row r="42" spans="2:24" x14ac:dyDescent="0.15">
      <c r="B42" s="209" t="str">
        <f>IF(E42&lt;&gt;"",CONCATENATE(ルール・事前条件!X$6,"-",ルール・事前条件!X$5,"-",TEXT(C$1,"00"),"-",TEXT(C42,"00"),"-",TEXT(E42,"00")),"")</f>
        <v/>
      </c>
      <c r="C42" s="44">
        <v>3</v>
      </c>
      <c r="D42" s="210"/>
      <c r="E42" s="44"/>
      <c r="F42" s="210"/>
      <c r="G42" s="376"/>
      <c r="H42" s="376"/>
      <c r="I42" s="210"/>
      <c r="J42" s="39"/>
      <c r="K42" s="195"/>
      <c r="L42" s="196"/>
      <c r="M42" s="195"/>
      <c r="N42" s="195"/>
      <c r="O42" s="195"/>
      <c r="P42" s="377"/>
      <c r="Q42" s="377"/>
      <c r="R42" s="375"/>
      <c r="S42" s="375"/>
      <c r="T42" s="377"/>
      <c r="U42" s="377"/>
      <c r="V42" s="377"/>
      <c r="W42" s="377"/>
      <c r="X42" s="377"/>
    </row>
    <row r="43" spans="2:24" x14ac:dyDescent="0.15">
      <c r="B43" s="205" t="str">
        <f>IF(E43&lt;&gt;"",CONCATENATE(ルール・事前条件!X$6,"-",ルール・事前条件!X$5,"-",TEXT(C$1,"00"),"-",TEXT(C43,"00"),"-",TEXT(E43,"00")),"")</f>
        <v/>
      </c>
      <c r="C43" s="44">
        <v>3</v>
      </c>
      <c r="D43" s="210"/>
      <c r="E43" s="46"/>
      <c r="F43" s="208"/>
      <c r="G43" s="361"/>
      <c r="H43" s="361"/>
      <c r="I43" s="208"/>
      <c r="J43" s="39"/>
      <c r="K43" s="195"/>
      <c r="L43" s="196"/>
      <c r="M43" s="195"/>
      <c r="N43" s="195"/>
      <c r="O43" s="195"/>
      <c r="P43" s="355"/>
      <c r="Q43" s="355"/>
      <c r="R43" s="359"/>
      <c r="S43" s="359"/>
      <c r="T43" s="355"/>
      <c r="U43" s="355"/>
      <c r="V43" s="355"/>
      <c r="W43" s="355"/>
      <c r="X43" s="355"/>
    </row>
    <row r="44" spans="2:24" x14ac:dyDescent="0.15">
      <c r="B44" s="206" t="str">
        <f>IF(E44&lt;&gt;"",CONCATENATE(ルール・事前条件!X$6,"-",ルール・事前条件!X$5,"-",TEXT(C$1,"00"),"-",TEXT(C44,"00"),"-",TEXT(E44,"00")),"")</f>
        <v/>
      </c>
      <c r="C44" s="44">
        <v>3</v>
      </c>
      <c r="D44" s="210"/>
      <c r="E44" s="60"/>
      <c r="F44" s="207"/>
      <c r="G44" s="360"/>
      <c r="H44" s="360"/>
      <c r="I44" s="207"/>
      <c r="J44" s="39"/>
      <c r="K44" s="195"/>
      <c r="L44" s="196"/>
      <c r="M44" s="195"/>
      <c r="N44" s="195"/>
      <c r="O44" s="195"/>
      <c r="P44" s="354"/>
      <c r="Q44" s="354"/>
      <c r="R44" s="358"/>
      <c r="S44" s="358"/>
      <c r="T44" s="354"/>
      <c r="U44" s="354"/>
      <c r="V44" s="354"/>
      <c r="W44" s="354"/>
      <c r="X44" s="354"/>
    </row>
    <row r="45" spans="2:24" x14ac:dyDescent="0.15">
      <c r="B45" s="209" t="str">
        <f>IF(E45&lt;&gt;"",CONCATENATE(ルール・事前条件!X$6,"-",ルール・事前条件!X$5,"-",TEXT(C$1,"00"),"-",TEXT(C45,"00"),"-",TEXT(E45,"00")),"")</f>
        <v/>
      </c>
      <c r="C45" s="44">
        <v>3</v>
      </c>
      <c r="D45" s="210"/>
      <c r="E45" s="44"/>
      <c r="F45" s="210"/>
      <c r="G45" s="376"/>
      <c r="H45" s="376"/>
      <c r="I45" s="210"/>
      <c r="J45" s="39"/>
      <c r="K45" s="195"/>
      <c r="L45" s="196"/>
      <c r="M45" s="195"/>
      <c r="N45" s="195"/>
      <c r="O45" s="195"/>
      <c r="P45" s="377"/>
      <c r="Q45" s="377"/>
      <c r="R45" s="375"/>
      <c r="S45" s="375"/>
      <c r="T45" s="377"/>
      <c r="U45" s="377"/>
      <c r="V45" s="377"/>
      <c r="W45" s="377"/>
      <c r="X45" s="377"/>
    </row>
    <row r="46" spans="2:24" x14ac:dyDescent="0.15">
      <c r="B46" s="209" t="str">
        <f>IF(E46&lt;&gt;"",CONCATENATE(ルール・事前条件!X$6,"-",ルール・事前条件!X$5,"-",TEXT(C$1,"00"),"-",TEXT(C46,"00"),"-",TEXT(E46,"00")),"")</f>
        <v/>
      </c>
      <c r="C46" s="44">
        <v>3</v>
      </c>
      <c r="D46" s="210"/>
      <c r="E46" s="44"/>
      <c r="F46" s="210"/>
      <c r="G46" s="376"/>
      <c r="H46" s="376"/>
      <c r="I46" s="210"/>
      <c r="J46" s="39"/>
      <c r="K46" s="195"/>
      <c r="L46" s="196"/>
      <c r="M46" s="195"/>
      <c r="N46" s="195"/>
      <c r="O46" s="195"/>
      <c r="P46" s="377"/>
      <c r="Q46" s="377"/>
      <c r="R46" s="375"/>
      <c r="S46" s="375"/>
      <c r="T46" s="377"/>
      <c r="U46" s="377"/>
      <c r="V46" s="377"/>
      <c r="W46" s="377"/>
      <c r="X46" s="377"/>
    </row>
    <row r="47" spans="2:24" x14ac:dyDescent="0.15">
      <c r="B47" s="209" t="str">
        <f>IF(E47&lt;&gt;"",CONCATENATE(ルール・事前条件!X$6,"-",ルール・事前条件!X$5,"-",TEXT(C$1,"00"),"-",TEXT(C47,"00"),"-",TEXT(E47,"00")),"")</f>
        <v/>
      </c>
      <c r="C47" s="44">
        <v>3</v>
      </c>
      <c r="D47" s="210"/>
      <c r="E47" s="44"/>
      <c r="F47" s="210"/>
      <c r="G47" s="376"/>
      <c r="H47" s="376"/>
      <c r="I47" s="210"/>
      <c r="J47" s="39"/>
      <c r="K47" s="195"/>
      <c r="L47" s="196"/>
      <c r="M47" s="195"/>
      <c r="N47" s="195"/>
      <c r="O47" s="195"/>
      <c r="P47" s="377"/>
      <c r="Q47" s="377"/>
      <c r="R47" s="375"/>
      <c r="S47" s="375"/>
      <c r="T47" s="377"/>
      <c r="U47" s="377"/>
      <c r="V47" s="377"/>
      <c r="W47" s="377"/>
      <c r="X47" s="377"/>
    </row>
    <row r="48" spans="2:24" x14ac:dyDescent="0.15">
      <c r="B48" s="205" t="str">
        <f>IF(E48&lt;&gt;"",CONCATENATE(ルール・事前条件!X$6,"-",ルール・事前条件!X$5,"-",TEXT(C$1,"00"),"-",TEXT(C48,"00"),"-",TEXT(E48,"00")),"")</f>
        <v/>
      </c>
      <c r="C48" s="46">
        <v>3</v>
      </c>
      <c r="D48" s="208"/>
      <c r="E48" s="46"/>
      <c r="F48" s="208"/>
      <c r="G48" s="361"/>
      <c r="H48" s="361"/>
      <c r="I48" s="208"/>
      <c r="J48" s="39"/>
      <c r="K48" s="195"/>
      <c r="L48" s="196"/>
      <c r="M48" s="195"/>
      <c r="N48" s="195"/>
      <c r="O48" s="195"/>
      <c r="P48" s="355"/>
      <c r="Q48" s="355"/>
      <c r="R48" s="359"/>
      <c r="S48" s="359"/>
      <c r="T48" s="355"/>
      <c r="U48" s="355"/>
      <c r="V48" s="355"/>
      <c r="W48" s="355"/>
      <c r="X48" s="355"/>
    </row>
  </sheetData>
  <mergeCells count="99">
    <mergeCell ref="W44:W48"/>
    <mergeCell ref="X44:X48"/>
    <mergeCell ref="G44:G48"/>
    <mergeCell ref="H44:H48"/>
    <mergeCell ref="P44:P48"/>
    <mergeCell ref="Q44:Q48"/>
    <mergeCell ref="R44:R48"/>
    <mergeCell ref="S44:S48"/>
    <mergeCell ref="S39:S43"/>
    <mergeCell ref="T39:T43"/>
    <mergeCell ref="U39:U43"/>
    <mergeCell ref="V39:V43"/>
    <mergeCell ref="T44:T48"/>
    <mergeCell ref="U44:U48"/>
    <mergeCell ref="V44:V48"/>
    <mergeCell ref="W39:W43"/>
    <mergeCell ref="X39:X43"/>
    <mergeCell ref="T34:T38"/>
    <mergeCell ref="U34:U38"/>
    <mergeCell ref="V34:V38"/>
    <mergeCell ref="W34:W38"/>
    <mergeCell ref="X34:X38"/>
    <mergeCell ref="G39:G43"/>
    <mergeCell ref="H39:H43"/>
    <mergeCell ref="P39:P43"/>
    <mergeCell ref="Q39:Q43"/>
    <mergeCell ref="R39:R43"/>
    <mergeCell ref="G34:G38"/>
    <mergeCell ref="H34:H38"/>
    <mergeCell ref="P34:P38"/>
    <mergeCell ref="Q34:Q38"/>
    <mergeCell ref="R34:R38"/>
    <mergeCell ref="S34:S38"/>
    <mergeCell ref="S29:S33"/>
    <mergeCell ref="T29:T33"/>
    <mergeCell ref="U29:U33"/>
    <mergeCell ref="V29:V33"/>
    <mergeCell ref="W29:W33"/>
    <mergeCell ref="X29:X33"/>
    <mergeCell ref="T24:T28"/>
    <mergeCell ref="U24:U28"/>
    <mergeCell ref="V24:V28"/>
    <mergeCell ref="W24:W28"/>
    <mergeCell ref="X24:X28"/>
    <mergeCell ref="G29:G33"/>
    <mergeCell ref="H29:H33"/>
    <mergeCell ref="P29:P33"/>
    <mergeCell ref="Q29:Q33"/>
    <mergeCell ref="R29:R33"/>
    <mergeCell ref="G24:G28"/>
    <mergeCell ref="H24:H28"/>
    <mergeCell ref="P24:P28"/>
    <mergeCell ref="Q24:Q28"/>
    <mergeCell ref="R24:R28"/>
    <mergeCell ref="S24:S28"/>
    <mergeCell ref="S19:S23"/>
    <mergeCell ref="T19:T23"/>
    <mergeCell ref="U19:U23"/>
    <mergeCell ref="V19:V23"/>
    <mergeCell ref="W19:W23"/>
    <mergeCell ref="X19:X23"/>
    <mergeCell ref="T14:T18"/>
    <mergeCell ref="U14:U18"/>
    <mergeCell ref="V14:V18"/>
    <mergeCell ref="W14:W18"/>
    <mergeCell ref="X14:X18"/>
    <mergeCell ref="G19:G23"/>
    <mergeCell ref="H19:H23"/>
    <mergeCell ref="P19:P23"/>
    <mergeCell ref="Q19:Q23"/>
    <mergeCell ref="R19:R23"/>
    <mergeCell ref="G14:G18"/>
    <mergeCell ref="H14:H18"/>
    <mergeCell ref="P14:P18"/>
    <mergeCell ref="Q14:Q18"/>
    <mergeCell ref="R14:R18"/>
    <mergeCell ref="S14:S18"/>
    <mergeCell ref="S9:S13"/>
    <mergeCell ref="T9:T13"/>
    <mergeCell ref="U9:U13"/>
    <mergeCell ref="V9:V13"/>
    <mergeCell ref="W9:W13"/>
    <mergeCell ref="X9:X13"/>
    <mergeCell ref="T4:T8"/>
    <mergeCell ref="U4:U8"/>
    <mergeCell ref="V4:V8"/>
    <mergeCell ref="W4:W8"/>
    <mergeCell ref="X4:X8"/>
    <mergeCell ref="G9:G13"/>
    <mergeCell ref="H9:H13"/>
    <mergeCell ref="P9:P13"/>
    <mergeCell ref="Q9:Q13"/>
    <mergeCell ref="R9:R13"/>
    <mergeCell ref="S4:S8"/>
    <mergeCell ref="G4:G8"/>
    <mergeCell ref="H4:H8"/>
    <mergeCell ref="P4:P8"/>
    <mergeCell ref="Q4:Q8"/>
    <mergeCell ref="R4:R8"/>
  </mergeCells>
  <phoneticPr fontId="2"/>
  <dataValidations count="1">
    <dataValidation type="list" allowBlank="1" showInputMessage="1" showErrorMessage="1" sqref="P4 P9 P14 P19 P24 P29 P34 P39 P44">
      <formula1>結果</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X48"/>
  <sheetViews>
    <sheetView workbookViewId="0">
      <pane xSplit="6" ySplit="3" topLeftCell="G4" activePane="bottomRight" state="frozen"/>
      <selection activeCell="C34" sqref="C34"/>
      <selection pane="topRight" activeCell="C34" sqref="C34"/>
      <selection pane="bottomLeft" activeCell="C34" sqref="C34"/>
      <selection pane="bottomRight" activeCell="E15" sqref="E15"/>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テスト観点一覧!A12</f>
        <v>3</v>
      </c>
      <c r="D1" s="33">
        <f>テスト観点一覧!B12</f>
        <v>0</v>
      </c>
      <c r="E1" s="34" t="str">
        <f>IF(テスト観点一覧!C12&lt;&gt;"",テスト観点一覧!C12,"")</f>
        <v/>
      </c>
      <c r="F1" s="49"/>
      <c r="G1" s="35"/>
      <c r="H1" s="69" t="s">
        <v>181</v>
      </c>
      <c r="J1" s="69" t="s">
        <v>182</v>
      </c>
      <c r="R1" s="69" t="s">
        <v>184</v>
      </c>
      <c r="S1" s="69" t="s">
        <v>185</v>
      </c>
    </row>
    <row r="2" spans="2:24" s="1" customFormat="1" x14ac:dyDescent="0.15">
      <c r="D2" s="35"/>
      <c r="F2" s="35"/>
      <c r="G2" s="35"/>
      <c r="H2" s="69">
        <f>COUNTA(E4:E48)</f>
        <v>0</v>
      </c>
      <c r="J2" s="69">
        <f>COUNTA(J4:J48)</f>
        <v>0</v>
      </c>
      <c r="R2" s="69">
        <f>COUNTA(R4:R48)</f>
        <v>0</v>
      </c>
      <c r="S2" s="69">
        <f>COUNTA(S4:S48)</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150</v>
      </c>
      <c r="P3" s="64" t="s">
        <v>151</v>
      </c>
      <c r="Q3" s="58" t="s">
        <v>152</v>
      </c>
      <c r="R3" s="64" t="s">
        <v>153</v>
      </c>
      <c r="S3" s="64" t="s">
        <v>154</v>
      </c>
      <c r="T3" s="64" t="s">
        <v>155</v>
      </c>
      <c r="U3" s="64" t="s">
        <v>156</v>
      </c>
      <c r="V3" s="64" t="s">
        <v>157</v>
      </c>
      <c r="W3" s="64" t="s">
        <v>158</v>
      </c>
      <c r="X3" s="64" t="s">
        <v>309</v>
      </c>
    </row>
    <row r="4" spans="2:24" x14ac:dyDescent="0.15">
      <c r="B4" s="206" t="str">
        <f>IF(E4&lt;&gt;"",CONCATENATE(ルール・事前条件!X$6,"-",ルール・事前条件!X$5,"-",TEXT(C$1,"00"),"-",TEXT(C4,"00"),"-",TEXT(E4,"00")),"")</f>
        <v/>
      </c>
      <c r="C4" s="206">
        <v>1</v>
      </c>
      <c r="D4" s="207"/>
      <c r="E4" s="206"/>
      <c r="F4" s="207"/>
      <c r="G4" s="360"/>
      <c r="H4" s="360"/>
      <c r="I4" s="207"/>
      <c r="J4" s="39"/>
      <c r="K4" s="195"/>
      <c r="L4" s="196"/>
      <c r="M4" s="195"/>
      <c r="N4" s="195"/>
      <c r="O4" s="195"/>
      <c r="P4" s="354"/>
      <c r="Q4" s="354"/>
      <c r="R4" s="358"/>
      <c r="S4" s="358"/>
      <c r="T4" s="354"/>
      <c r="U4" s="354"/>
      <c r="V4" s="354"/>
      <c r="W4" s="354"/>
      <c r="X4" s="354"/>
    </row>
    <row r="5" spans="2:24" x14ac:dyDescent="0.15">
      <c r="B5" s="209" t="str">
        <f>IF(E5&lt;&gt;"",CONCATENATE(ルール・事前条件!X$6,"-",ルール・事前条件!X$5,"-",TEXT(C$1,"00"),"-",TEXT(C5,"00"),"-",TEXT(E5,"00")),"")</f>
        <v/>
      </c>
      <c r="C5" s="44">
        <v>1</v>
      </c>
      <c r="D5" s="210"/>
      <c r="E5" s="44"/>
      <c r="F5" s="210"/>
      <c r="G5" s="376"/>
      <c r="H5" s="376"/>
      <c r="I5" s="210"/>
      <c r="J5" s="39"/>
      <c r="K5" s="195"/>
      <c r="L5" s="196"/>
      <c r="M5" s="195"/>
      <c r="N5" s="195"/>
      <c r="O5" s="195"/>
      <c r="P5" s="377"/>
      <c r="Q5" s="377"/>
      <c r="R5" s="375"/>
      <c r="S5" s="375"/>
      <c r="T5" s="377"/>
      <c r="U5" s="377"/>
      <c r="V5" s="377"/>
      <c r="W5" s="377"/>
      <c r="X5" s="377"/>
    </row>
    <row r="6" spans="2:24" x14ac:dyDescent="0.15">
      <c r="B6" s="209" t="str">
        <f>IF(E6&lt;&gt;"",CONCATENATE(ルール・事前条件!X$6,"-",ルール・事前条件!X$5,"-",TEXT(C$1,"00"),"-",TEXT(C6,"00"),"-",TEXT(E6,"00")),"")</f>
        <v/>
      </c>
      <c r="C6" s="44">
        <v>1</v>
      </c>
      <c r="D6" s="210"/>
      <c r="E6" s="44"/>
      <c r="F6" s="210"/>
      <c r="G6" s="376"/>
      <c r="H6" s="376"/>
      <c r="I6" s="210"/>
      <c r="J6" s="39"/>
      <c r="K6" s="195"/>
      <c r="L6" s="196"/>
      <c r="M6" s="195"/>
      <c r="N6" s="195"/>
      <c r="O6" s="195"/>
      <c r="P6" s="377"/>
      <c r="Q6" s="377"/>
      <c r="R6" s="375"/>
      <c r="S6" s="375"/>
      <c r="T6" s="377"/>
      <c r="U6" s="377"/>
      <c r="V6" s="377"/>
      <c r="W6" s="377"/>
      <c r="X6" s="377"/>
    </row>
    <row r="7" spans="2:24" x14ac:dyDescent="0.15">
      <c r="B7" s="209" t="str">
        <f>IF(E7&lt;&gt;"",CONCATENATE(ルール・事前条件!X$6,"-",ルール・事前条件!X$5,"-",TEXT(C$1,"00"),"-",TEXT(C7,"00"),"-",TEXT(E7,"00")),"")</f>
        <v/>
      </c>
      <c r="C7" s="44">
        <v>1</v>
      </c>
      <c r="D7" s="210"/>
      <c r="E7" s="44"/>
      <c r="F7" s="210"/>
      <c r="G7" s="376"/>
      <c r="H7" s="376"/>
      <c r="I7" s="210"/>
      <c r="J7" s="39"/>
      <c r="K7" s="195"/>
      <c r="L7" s="196"/>
      <c r="M7" s="195"/>
      <c r="N7" s="195"/>
      <c r="O7" s="195"/>
      <c r="P7" s="377"/>
      <c r="Q7" s="377"/>
      <c r="R7" s="375"/>
      <c r="S7" s="375"/>
      <c r="T7" s="377"/>
      <c r="U7" s="377"/>
      <c r="V7" s="377"/>
      <c r="W7" s="377"/>
      <c r="X7" s="377"/>
    </row>
    <row r="8" spans="2:24" x14ac:dyDescent="0.15">
      <c r="B8" s="205" t="str">
        <f>IF(E8&lt;&gt;"",CONCATENATE(ルール・事前条件!X$6,"-",ルール・事前条件!X$5,"-",TEXT(C$1,"00"),"-",TEXT(C8,"00"),"-",TEXT(E8,"00")),"")</f>
        <v/>
      </c>
      <c r="C8" s="44">
        <v>1</v>
      </c>
      <c r="D8" s="210"/>
      <c r="E8" s="46"/>
      <c r="F8" s="208"/>
      <c r="G8" s="361"/>
      <c r="H8" s="361"/>
      <c r="I8" s="208"/>
      <c r="J8" s="39"/>
      <c r="K8" s="195"/>
      <c r="L8" s="196"/>
      <c r="M8" s="195"/>
      <c r="N8" s="195"/>
      <c r="O8" s="195"/>
      <c r="P8" s="355"/>
      <c r="Q8" s="355"/>
      <c r="R8" s="359"/>
      <c r="S8" s="359"/>
      <c r="T8" s="355"/>
      <c r="U8" s="355"/>
      <c r="V8" s="355"/>
      <c r="W8" s="355"/>
      <c r="X8" s="355"/>
    </row>
    <row r="9" spans="2:24" x14ac:dyDescent="0.15">
      <c r="B9" s="206" t="str">
        <f>IF(E9&lt;&gt;"",CONCATENATE(ルール・事前条件!X$6,"-",ルール・事前条件!X$5,"-",TEXT(C$1,"00"),"-",TEXT(C9,"00"),"-",TEXT(E9,"00")),"")</f>
        <v/>
      </c>
      <c r="C9" s="44">
        <v>1</v>
      </c>
      <c r="D9" s="210"/>
      <c r="E9" s="60"/>
      <c r="F9" s="207"/>
      <c r="G9" s="360"/>
      <c r="H9" s="360"/>
      <c r="I9" s="207"/>
      <c r="J9" s="39"/>
      <c r="K9" s="195"/>
      <c r="L9" s="196"/>
      <c r="M9" s="195"/>
      <c r="N9" s="195"/>
      <c r="O9" s="195"/>
      <c r="P9" s="354"/>
      <c r="Q9" s="354"/>
      <c r="R9" s="358"/>
      <c r="S9" s="358"/>
      <c r="T9" s="354"/>
      <c r="U9" s="354"/>
      <c r="V9" s="354"/>
      <c r="W9" s="354"/>
      <c r="X9" s="354"/>
    </row>
    <row r="10" spans="2:24" x14ac:dyDescent="0.15">
      <c r="B10" s="209" t="str">
        <f>IF(E10&lt;&gt;"",CONCATENATE(ルール・事前条件!X$6,"-",ルール・事前条件!X$5,"-",TEXT(C$1,"00"),"-",TEXT(C10,"00"),"-",TEXT(E10,"00")),"")</f>
        <v/>
      </c>
      <c r="C10" s="44">
        <v>1</v>
      </c>
      <c r="D10" s="210"/>
      <c r="E10" s="44"/>
      <c r="F10" s="210"/>
      <c r="G10" s="376"/>
      <c r="H10" s="376"/>
      <c r="I10" s="210"/>
      <c r="J10" s="39"/>
      <c r="K10" s="195"/>
      <c r="L10" s="196"/>
      <c r="M10" s="195"/>
      <c r="N10" s="195"/>
      <c r="O10" s="195"/>
      <c r="P10" s="377"/>
      <c r="Q10" s="377"/>
      <c r="R10" s="375"/>
      <c r="S10" s="375"/>
      <c r="T10" s="377"/>
      <c r="U10" s="377"/>
      <c r="V10" s="377"/>
      <c r="W10" s="377"/>
      <c r="X10" s="377"/>
    </row>
    <row r="11" spans="2:24" x14ac:dyDescent="0.15">
      <c r="B11" s="209" t="str">
        <f>IF(E11&lt;&gt;"",CONCATENATE(ルール・事前条件!X$6,"-",ルール・事前条件!X$5,"-",TEXT(C$1,"00"),"-",TEXT(C11,"00"),"-",TEXT(E11,"00")),"")</f>
        <v/>
      </c>
      <c r="C11" s="44">
        <v>1</v>
      </c>
      <c r="D11" s="210"/>
      <c r="E11" s="44"/>
      <c r="F11" s="210"/>
      <c r="G11" s="376"/>
      <c r="H11" s="376"/>
      <c r="I11" s="210"/>
      <c r="J11" s="39"/>
      <c r="K11" s="195"/>
      <c r="L11" s="196"/>
      <c r="M11" s="195"/>
      <c r="N11" s="195"/>
      <c r="O11" s="195"/>
      <c r="P11" s="377"/>
      <c r="Q11" s="377"/>
      <c r="R11" s="375"/>
      <c r="S11" s="375"/>
      <c r="T11" s="377"/>
      <c r="U11" s="377"/>
      <c r="V11" s="377"/>
      <c r="W11" s="377"/>
      <c r="X11" s="377"/>
    </row>
    <row r="12" spans="2:24" x14ac:dyDescent="0.15">
      <c r="B12" s="209" t="str">
        <f>IF(E12&lt;&gt;"",CONCATENATE(ルール・事前条件!X$6,"-",ルール・事前条件!X$5,"-",TEXT(C$1,"00"),"-",TEXT(C12,"00"),"-",TEXT(E12,"00")),"")</f>
        <v/>
      </c>
      <c r="C12" s="44">
        <v>1</v>
      </c>
      <c r="D12" s="210"/>
      <c r="E12" s="44"/>
      <c r="F12" s="210"/>
      <c r="G12" s="376"/>
      <c r="H12" s="376"/>
      <c r="I12" s="210"/>
      <c r="J12" s="39"/>
      <c r="K12" s="195"/>
      <c r="L12" s="196"/>
      <c r="M12" s="195"/>
      <c r="N12" s="195"/>
      <c r="O12" s="195"/>
      <c r="P12" s="377"/>
      <c r="Q12" s="377"/>
      <c r="R12" s="375"/>
      <c r="S12" s="375"/>
      <c r="T12" s="377"/>
      <c r="U12" s="377"/>
      <c r="V12" s="377"/>
      <c r="W12" s="377"/>
      <c r="X12" s="377"/>
    </row>
    <row r="13" spans="2:24" x14ac:dyDescent="0.15">
      <c r="B13" s="205" t="str">
        <f>IF(E13&lt;&gt;"",CONCATENATE(ルール・事前条件!X$6,"-",ルール・事前条件!X$5,"-",TEXT(C$1,"00"),"-",TEXT(C13,"00"),"-",TEXT(E13,"00")),"")</f>
        <v/>
      </c>
      <c r="C13" s="44">
        <v>1</v>
      </c>
      <c r="D13" s="210"/>
      <c r="E13" s="46"/>
      <c r="F13" s="208"/>
      <c r="G13" s="361"/>
      <c r="H13" s="361"/>
      <c r="I13" s="208"/>
      <c r="J13" s="39"/>
      <c r="K13" s="195"/>
      <c r="L13" s="196"/>
      <c r="M13" s="195"/>
      <c r="N13" s="195"/>
      <c r="O13" s="195"/>
      <c r="P13" s="355"/>
      <c r="Q13" s="355"/>
      <c r="R13" s="359"/>
      <c r="S13" s="359"/>
      <c r="T13" s="355"/>
      <c r="U13" s="355"/>
      <c r="V13" s="355"/>
      <c r="W13" s="355"/>
      <c r="X13" s="355"/>
    </row>
    <row r="14" spans="2:24" x14ac:dyDescent="0.15">
      <c r="B14" s="206" t="str">
        <f>IF(E14&lt;&gt;"",CONCATENATE(ルール・事前条件!X$6,"-",ルール・事前条件!X$5,"-",TEXT(C$1,"00"),"-",TEXT(C14,"00"),"-",TEXT(E14,"00")),"")</f>
        <v/>
      </c>
      <c r="C14" s="44">
        <v>1</v>
      </c>
      <c r="D14" s="210"/>
      <c r="E14" s="60"/>
      <c r="F14" s="207"/>
      <c r="G14" s="360"/>
      <c r="H14" s="360"/>
      <c r="I14" s="207"/>
      <c r="J14" s="39"/>
      <c r="K14" s="195"/>
      <c r="L14" s="196"/>
      <c r="M14" s="195"/>
      <c r="N14" s="195"/>
      <c r="O14" s="195"/>
      <c r="P14" s="354"/>
      <c r="Q14" s="354"/>
      <c r="R14" s="358"/>
      <c r="S14" s="358"/>
      <c r="T14" s="354"/>
      <c r="U14" s="354"/>
      <c r="V14" s="354"/>
      <c r="W14" s="354"/>
      <c r="X14" s="354"/>
    </row>
    <row r="15" spans="2:24" x14ac:dyDescent="0.15">
      <c r="B15" s="209" t="str">
        <f>IF(E15&lt;&gt;"",CONCATENATE(ルール・事前条件!X$6,"-",ルール・事前条件!X$5,"-",TEXT(C$1,"00"),"-",TEXT(C15,"00"),"-",TEXT(E15,"00")),"")</f>
        <v/>
      </c>
      <c r="C15" s="44">
        <v>1</v>
      </c>
      <c r="D15" s="210"/>
      <c r="E15" s="44"/>
      <c r="F15" s="210"/>
      <c r="G15" s="376"/>
      <c r="H15" s="376"/>
      <c r="I15" s="210"/>
      <c r="J15" s="39"/>
      <c r="K15" s="195"/>
      <c r="L15" s="196"/>
      <c r="M15" s="195"/>
      <c r="N15" s="195"/>
      <c r="O15" s="195"/>
      <c r="P15" s="377"/>
      <c r="Q15" s="377"/>
      <c r="R15" s="375"/>
      <c r="S15" s="375"/>
      <c r="T15" s="377"/>
      <c r="U15" s="377"/>
      <c r="V15" s="377"/>
      <c r="W15" s="377"/>
      <c r="X15" s="377"/>
    </row>
    <row r="16" spans="2:24" x14ac:dyDescent="0.15">
      <c r="B16" s="209" t="str">
        <f>IF(E16&lt;&gt;"",CONCATENATE(ルール・事前条件!X$6,"-",ルール・事前条件!X$5,"-",TEXT(C$1,"00"),"-",TEXT(C16,"00"),"-",TEXT(E16,"00")),"")</f>
        <v/>
      </c>
      <c r="C16" s="44">
        <v>1</v>
      </c>
      <c r="D16" s="210"/>
      <c r="E16" s="44"/>
      <c r="F16" s="210"/>
      <c r="G16" s="376"/>
      <c r="H16" s="376"/>
      <c r="I16" s="210"/>
      <c r="J16" s="39"/>
      <c r="K16" s="195"/>
      <c r="L16" s="196"/>
      <c r="M16" s="195"/>
      <c r="N16" s="195"/>
      <c r="O16" s="195"/>
      <c r="P16" s="377"/>
      <c r="Q16" s="377"/>
      <c r="R16" s="375"/>
      <c r="S16" s="375"/>
      <c r="T16" s="377"/>
      <c r="U16" s="377"/>
      <c r="V16" s="377"/>
      <c r="W16" s="377"/>
      <c r="X16" s="377"/>
    </row>
    <row r="17" spans="2:24" x14ac:dyDescent="0.15">
      <c r="B17" s="209" t="str">
        <f>IF(E17&lt;&gt;"",CONCATENATE(ルール・事前条件!X$6,"-",ルール・事前条件!X$5,"-",TEXT(C$1,"00"),"-",TEXT(C17,"00"),"-",TEXT(E17,"00")),"")</f>
        <v/>
      </c>
      <c r="C17" s="44">
        <v>1</v>
      </c>
      <c r="D17" s="210"/>
      <c r="E17" s="44"/>
      <c r="F17" s="210"/>
      <c r="G17" s="376"/>
      <c r="H17" s="376"/>
      <c r="I17" s="210"/>
      <c r="J17" s="39"/>
      <c r="K17" s="195"/>
      <c r="L17" s="196"/>
      <c r="M17" s="195"/>
      <c r="N17" s="195"/>
      <c r="O17" s="195"/>
      <c r="P17" s="377"/>
      <c r="Q17" s="377"/>
      <c r="R17" s="375"/>
      <c r="S17" s="375"/>
      <c r="T17" s="377"/>
      <c r="U17" s="377"/>
      <c r="V17" s="377"/>
      <c r="W17" s="377"/>
      <c r="X17" s="377"/>
    </row>
    <row r="18" spans="2:24" x14ac:dyDescent="0.15">
      <c r="B18" s="205" t="str">
        <f>IF(E18&lt;&gt;"",CONCATENATE(ルール・事前条件!X$6,"-",ルール・事前条件!X$5,"-",TEXT(C$1,"00"),"-",TEXT(C18,"00"),"-",TEXT(E18,"00")),"")</f>
        <v/>
      </c>
      <c r="C18" s="44">
        <v>1</v>
      </c>
      <c r="D18" s="210"/>
      <c r="E18" s="46"/>
      <c r="F18" s="208"/>
      <c r="G18" s="361"/>
      <c r="H18" s="361"/>
      <c r="I18" s="208"/>
      <c r="J18" s="39"/>
      <c r="K18" s="195"/>
      <c r="L18" s="196"/>
      <c r="M18" s="195"/>
      <c r="N18" s="195"/>
      <c r="O18" s="195"/>
      <c r="P18" s="355"/>
      <c r="Q18" s="355"/>
      <c r="R18" s="359"/>
      <c r="S18" s="359"/>
      <c r="T18" s="355"/>
      <c r="U18" s="355"/>
      <c r="V18" s="355"/>
      <c r="W18" s="355"/>
      <c r="X18" s="355"/>
    </row>
    <row r="19" spans="2:24" x14ac:dyDescent="0.15">
      <c r="B19" s="206" t="str">
        <f>IF(E19&lt;&gt;"",CONCATENATE(ルール・事前条件!X$6,"-",ルール・事前条件!X$5,"-",TEXT(C$1,"00"),"-",TEXT(C19,"00"),"-",TEXT(E19,"00")),"")</f>
        <v/>
      </c>
      <c r="C19" s="206">
        <v>2</v>
      </c>
      <c r="D19" s="207"/>
      <c r="E19" s="206"/>
      <c r="F19" s="207"/>
      <c r="G19" s="360"/>
      <c r="H19" s="360"/>
      <c r="I19" s="207"/>
      <c r="J19" s="39"/>
      <c r="K19" s="195"/>
      <c r="L19" s="196"/>
      <c r="M19" s="195"/>
      <c r="N19" s="195"/>
      <c r="O19" s="195"/>
      <c r="P19" s="354"/>
      <c r="Q19" s="354"/>
      <c r="R19" s="358"/>
      <c r="S19" s="358"/>
      <c r="T19" s="354"/>
      <c r="U19" s="354"/>
      <c r="V19" s="354"/>
      <c r="W19" s="354"/>
      <c r="X19" s="354"/>
    </row>
    <row r="20" spans="2:24" x14ac:dyDescent="0.15">
      <c r="B20" s="209" t="str">
        <f>IF(E20&lt;&gt;"",CONCATENATE(ルール・事前条件!X$6,"-",ルール・事前条件!X$5,"-",TEXT(C$1,"00"),"-",TEXT(C20,"00"),"-",TEXT(E20,"00")),"")</f>
        <v/>
      </c>
      <c r="C20" s="44">
        <v>2</v>
      </c>
      <c r="D20" s="210"/>
      <c r="E20" s="44"/>
      <c r="F20" s="210"/>
      <c r="G20" s="376"/>
      <c r="H20" s="376"/>
      <c r="I20" s="210"/>
      <c r="J20" s="39"/>
      <c r="K20" s="195"/>
      <c r="L20" s="196"/>
      <c r="M20" s="195"/>
      <c r="N20" s="195"/>
      <c r="O20" s="195"/>
      <c r="P20" s="377"/>
      <c r="Q20" s="377"/>
      <c r="R20" s="375"/>
      <c r="S20" s="375"/>
      <c r="T20" s="377"/>
      <c r="U20" s="377"/>
      <c r="V20" s="377"/>
      <c r="W20" s="377"/>
      <c r="X20" s="377"/>
    </row>
    <row r="21" spans="2:24" x14ac:dyDescent="0.15">
      <c r="B21" s="209" t="str">
        <f>IF(E21&lt;&gt;"",CONCATENATE(ルール・事前条件!X$6,"-",ルール・事前条件!X$5,"-",TEXT(C$1,"00"),"-",TEXT(C21,"00"),"-",TEXT(E21,"00")),"")</f>
        <v/>
      </c>
      <c r="C21" s="44">
        <v>2</v>
      </c>
      <c r="D21" s="210"/>
      <c r="E21" s="44"/>
      <c r="F21" s="210"/>
      <c r="G21" s="376"/>
      <c r="H21" s="376"/>
      <c r="I21" s="210"/>
      <c r="J21" s="39"/>
      <c r="K21" s="195"/>
      <c r="L21" s="196"/>
      <c r="M21" s="195"/>
      <c r="N21" s="195"/>
      <c r="O21" s="195"/>
      <c r="P21" s="377"/>
      <c r="Q21" s="377"/>
      <c r="R21" s="375"/>
      <c r="S21" s="375"/>
      <c r="T21" s="377"/>
      <c r="U21" s="377"/>
      <c r="V21" s="377"/>
      <c r="W21" s="377"/>
      <c r="X21" s="377"/>
    </row>
    <row r="22" spans="2:24" x14ac:dyDescent="0.15">
      <c r="B22" s="209" t="str">
        <f>IF(E22&lt;&gt;"",CONCATENATE(ルール・事前条件!X$6,"-",ルール・事前条件!X$5,"-",TEXT(C$1,"00"),"-",TEXT(C22,"00"),"-",TEXT(E22,"00")),"")</f>
        <v/>
      </c>
      <c r="C22" s="44">
        <v>2</v>
      </c>
      <c r="D22" s="210"/>
      <c r="E22" s="44"/>
      <c r="F22" s="210"/>
      <c r="G22" s="376"/>
      <c r="H22" s="376"/>
      <c r="I22" s="210"/>
      <c r="J22" s="39"/>
      <c r="K22" s="195"/>
      <c r="L22" s="196"/>
      <c r="M22" s="195"/>
      <c r="N22" s="195"/>
      <c r="O22" s="195"/>
      <c r="P22" s="377"/>
      <c r="Q22" s="377"/>
      <c r="R22" s="375"/>
      <c r="S22" s="375"/>
      <c r="T22" s="377"/>
      <c r="U22" s="377"/>
      <c r="V22" s="377"/>
      <c r="W22" s="377"/>
      <c r="X22" s="377"/>
    </row>
    <row r="23" spans="2:24" x14ac:dyDescent="0.15">
      <c r="B23" s="205" t="str">
        <f>IF(E23&lt;&gt;"",CONCATENATE(ルール・事前条件!X$6,"-",ルール・事前条件!X$5,"-",TEXT(C$1,"00"),"-",TEXT(C23,"00"),"-",TEXT(E23,"00")),"")</f>
        <v/>
      </c>
      <c r="C23" s="44">
        <v>2</v>
      </c>
      <c r="D23" s="210"/>
      <c r="E23" s="46"/>
      <c r="F23" s="208"/>
      <c r="G23" s="361"/>
      <c r="H23" s="361"/>
      <c r="I23" s="208"/>
      <c r="J23" s="39"/>
      <c r="K23" s="195"/>
      <c r="L23" s="196"/>
      <c r="M23" s="195"/>
      <c r="N23" s="195"/>
      <c r="O23" s="195"/>
      <c r="P23" s="355"/>
      <c r="Q23" s="355"/>
      <c r="R23" s="359"/>
      <c r="S23" s="359"/>
      <c r="T23" s="355"/>
      <c r="U23" s="355"/>
      <c r="V23" s="355"/>
      <c r="W23" s="355"/>
      <c r="X23" s="355"/>
    </row>
    <row r="24" spans="2:24" x14ac:dyDescent="0.15">
      <c r="B24" s="206" t="str">
        <f>IF(E24&lt;&gt;"",CONCATENATE(ルール・事前条件!X$6,"-",ルール・事前条件!X$5,"-",TEXT(C$1,"00"),"-",TEXT(C24,"00"),"-",TEXT(E24,"00")),"")</f>
        <v/>
      </c>
      <c r="C24" s="44">
        <v>2</v>
      </c>
      <c r="D24" s="210"/>
      <c r="E24" s="60"/>
      <c r="F24" s="207"/>
      <c r="G24" s="360"/>
      <c r="H24" s="360"/>
      <c r="I24" s="207"/>
      <c r="J24" s="39"/>
      <c r="K24" s="195"/>
      <c r="L24" s="196"/>
      <c r="M24" s="195"/>
      <c r="N24" s="195"/>
      <c r="O24" s="195"/>
      <c r="P24" s="354"/>
      <c r="Q24" s="354"/>
      <c r="R24" s="358"/>
      <c r="S24" s="358"/>
      <c r="T24" s="354"/>
      <c r="U24" s="354"/>
      <c r="V24" s="354"/>
      <c r="W24" s="354"/>
      <c r="X24" s="354"/>
    </row>
    <row r="25" spans="2:24" x14ac:dyDescent="0.15">
      <c r="B25" s="209" t="str">
        <f>IF(E25&lt;&gt;"",CONCATENATE(ルール・事前条件!X$6,"-",ルール・事前条件!X$5,"-",TEXT(C$1,"00"),"-",TEXT(C25,"00"),"-",TEXT(E25,"00")),"")</f>
        <v/>
      </c>
      <c r="C25" s="44">
        <v>2</v>
      </c>
      <c r="D25" s="210"/>
      <c r="E25" s="44"/>
      <c r="F25" s="210"/>
      <c r="G25" s="376"/>
      <c r="H25" s="376"/>
      <c r="I25" s="210"/>
      <c r="J25" s="39"/>
      <c r="K25" s="195"/>
      <c r="L25" s="196"/>
      <c r="M25" s="195"/>
      <c r="N25" s="195"/>
      <c r="O25" s="195"/>
      <c r="P25" s="377"/>
      <c r="Q25" s="377"/>
      <c r="R25" s="375"/>
      <c r="S25" s="375"/>
      <c r="T25" s="377"/>
      <c r="U25" s="377"/>
      <c r="V25" s="377"/>
      <c r="W25" s="377"/>
      <c r="X25" s="377"/>
    </row>
    <row r="26" spans="2:24" x14ac:dyDescent="0.15">
      <c r="B26" s="209" t="str">
        <f>IF(E26&lt;&gt;"",CONCATENATE(ルール・事前条件!X$6,"-",ルール・事前条件!X$5,"-",TEXT(C$1,"00"),"-",TEXT(C26,"00"),"-",TEXT(E26,"00")),"")</f>
        <v/>
      </c>
      <c r="C26" s="44">
        <v>2</v>
      </c>
      <c r="D26" s="210"/>
      <c r="E26" s="44"/>
      <c r="F26" s="210"/>
      <c r="G26" s="376"/>
      <c r="H26" s="376"/>
      <c r="I26" s="210"/>
      <c r="J26" s="39"/>
      <c r="K26" s="195"/>
      <c r="L26" s="196"/>
      <c r="M26" s="195"/>
      <c r="N26" s="195"/>
      <c r="O26" s="195"/>
      <c r="P26" s="377"/>
      <c r="Q26" s="377"/>
      <c r="R26" s="375"/>
      <c r="S26" s="375"/>
      <c r="T26" s="377"/>
      <c r="U26" s="377"/>
      <c r="V26" s="377"/>
      <c r="W26" s="377"/>
      <c r="X26" s="377"/>
    </row>
    <row r="27" spans="2:24" x14ac:dyDescent="0.15">
      <c r="B27" s="209" t="str">
        <f>IF(E27&lt;&gt;"",CONCATENATE(ルール・事前条件!X$6,"-",ルール・事前条件!X$5,"-",TEXT(C$1,"00"),"-",TEXT(C27,"00"),"-",TEXT(E27,"00")),"")</f>
        <v/>
      </c>
      <c r="C27" s="44">
        <v>2</v>
      </c>
      <c r="D27" s="210"/>
      <c r="E27" s="44"/>
      <c r="F27" s="210"/>
      <c r="G27" s="376"/>
      <c r="H27" s="376"/>
      <c r="I27" s="210"/>
      <c r="J27" s="39"/>
      <c r="K27" s="195"/>
      <c r="L27" s="196"/>
      <c r="M27" s="195"/>
      <c r="N27" s="195"/>
      <c r="O27" s="195"/>
      <c r="P27" s="377"/>
      <c r="Q27" s="377"/>
      <c r="R27" s="375"/>
      <c r="S27" s="375"/>
      <c r="T27" s="377"/>
      <c r="U27" s="377"/>
      <c r="V27" s="377"/>
      <c r="W27" s="377"/>
      <c r="X27" s="377"/>
    </row>
    <row r="28" spans="2:24" x14ac:dyDescent="0.15">
      <c r="B28" s="205" t="str">
        <f>IF(E28&lt;&gt;"",CONCATENATE(ルール・事前条件!X$6,"-",ルール・事前条件!X$5,"-",TEXT(C$1,"00"),"-",TEXT(C28,"00"),"-",TEXT(E28,"00")),"")</f>
        <v/>
      </c>
      <c r="C28" s="44">
        <v>2</v>
      </c>
      <c r="D28" s="210"/>
      <c r="E28" s="46"/>
      <c r="F28" s="208"/>
      <c r="G28" s="361"/>
      <c r="H28" s="361"/>
      <c r="I28" s="208"/>
      <c r="J28" s="39"/>
      <c r="K28" s="195"/>
      <c r="L28" s="196"/>
      <c r="M28" s="195"/>
      <c r="N28" s="195"/>
      <c r="O28" s="195"/>
      <c r="P28" s="355"/>
      <c r="Q28" s="355"/>
      <c r="R28" s="359"/>
      <c r="S28" s="359"/>
      <c r="T28" s="355"/>
      <c r="U28" s="355"/>
      <c r="V28" s="355"/>
      <c r="W28" s="355"/>
      <c r="X28" s="355"/>
    </row>
    <row r="29" spans="2:24" x14ac:dyDescent="0.15">
      <c r="B29" s="206" t="str">
        <f>IF(E29&lt;&gt;"",CONCATENATE(ルール・事前条件!X$6,"-",ルール・事前条件!X$5,"-",TEXT(C$1,"00"),"-",TEXT(C29,"00"),"-",TEXT(E29,"00")),"")</f>
        <v/>
      </c>
      <c r="C29" s="44">
        <v>2</v>
      </c>
      <c r="D29" s="210"/>
      <c r="E29" s="60"/>
      <c r="F29" s="207"/>
      <c r="G29" s="360"/>
      <c r="H29" s="360"/>
      <c r="I29" s="207"/>
      <c r="J29" s="39"/>
      <c r="K29" s="195"/>
      <c r="L29" s="196"/>
      <c r="M29" s="195"/>
      <c r="N29" s="195"/>
      <c r="O29" s="195"/>
      <c r="P29" s="354"/>
      <c r="Q29" s="354"/>
      <c r="R29" s="358"/>
      <c r="S29" s="358"/>
      <c r="T29" s="354"/>
      <c r="U29" s="354"/>
      <c r="V29" s="354"/>
      <c r="W29" s="354"/>
      <c r="X29" s="354"/>
    </row>
    <row r="30" spans="2:24" x14ac:dyDescent="0.15">
      <c r="B30" s="209" t="str">
        <f>IF(E30&lt;&gt;"",CONCATENATE(ルール・事前条件!X$6,"-",ルール・事前条件!X$5,"-",TEXT(C$1,"00"),"-",TEXT(C30,"00"),"-",TEXT(E30,"00")),"")</f>
        <v/>
      </c>
      <c r="C30" s="44">
        <v>2</v>
      </c>
      <c r="D30" s="210"/>
      <c r="E30" s="44"/>
      <c r="F30" s="210"/>
      <c r="G30" s="376"/>
      <c r="H30" s="376"/>
      <c r="I30" s="210"/>
      <c r="J30" s="39"/>
      <c r="K30" s="195"/>
      <c r="L30" s="196"/>
      <c r="M30" s="195"/>
      <c r="N30" s="195"/>
      <c r="O30" s="195"/>
      <c r="P30" s="377"/>
      <c r="Q30" s="377"/>
      <c r="R30" s="375"/>
      <c r="S30" s="375"/>
      <c r="T30" s="377"/>
      <c r="U30" s="377"/>
      <c r="V30" s="377"/>
      <c r="W30" s="377"/>
      <c r="X30" s="377"/>
    </row>
    <row r="31" spans="2:24" x14ac:dyDescent="0.15">
      <c r="B31" s="209" t="str">
        <f>IF(E31&lt;&gt;"",CONCATENATE(ルール・事前条件!X$6,"-",ルール・事前条件!X$5,"-",TEXT(C$1,"00"),"-",TEXT(C31,"00"),"-",TEXT(E31,"00")),"")</f>
        <v/>
      </c>
      <c r="C31" s="44">
        <v>2</v>
      </c>
      <c r="D31" s="210"/>
      <c r="E31" s="44"/>
      <c r="F31" s="210"/>
      <c r="G31" s="376"/>
      <c r="H31" s="376"/>
      <c r="I31" s="210"/>
      <c r="J31" s="39"/>
      <c r="K31" s="195"/>
      <c r="L31" s="196"/>
      <c r="M31" s="195"/>
      <c r="N31" s="195"/>
      <c r="O31" s="195"/>
      <c r="P31" s="377"/>
      <c r="Q31" s="377"/>
      <c r="R31" s="375"/>
      <c r="S31" s="375"/>
      <c r="T31" s="377"/>
      <c r="U31" s="377"/>
      <c r="V31" s="377"/>
      <c r="W31" s="377"/>
      <c r="X31" s="377"/>
    </row>
    <row r="32" spans="2:24" x14ac:dyDescent="0.15">
      <c r="B32" s="209" t="str">
        <f>IF(E32&lt;&gt;"",CONCATENATE(ルール・事前条件!X$6,"-",ルール・事前条件!X$5,"-",TEXT(C$1,"00"),"-",TEXT(C32,"00"),"-",TEXT(E32,"00")),"")</f>
        <v/>
      </c>
      <c r="C32" s="44">
        <v>2</v>
      </c>
      <c r="D32" s="210"/>
      <c r="E32" s="44"/>
      <c r="F32" s="210"/>
      <c r="G32" s="376"/>
      <c r="H32" s="376"/>
      <c r="I32" s="210"/>
      <c r="J32" s="39"/>
      <c r="K32" s="195"/>
      <c r="L32" s="196"/>
      <c r="M32" s="195"/>
      <c r="N32" s="195"/>
      <c r="O32" s="195"/>
      <c r="P32" s="377"/>
      <c r="Q32" s="377"/>
      <c r="R32" s="375"/>
      <c r="S32" s="375"/>
      <c r="T32" s="377"/>
      <c r="U32" s="377"/>
      <c r="V32" s="377"/>
      <c r="W32" s="377"/>
      <c r="X32" s="377"/>
    </row>
    <row r="33" spans="2:24" x14ac:dyDescent="0.15">
      <c r="B33" s="205" t="str">
        <f>IF(E33&lt;&gt;"",CONCATENATE(ルール・事前条件!X$6,"-",ルール・事前条件!X$5,"-",TEXT(C$1,"00"),"-",TEXT(C33,"00"),"-",TEXT(E33,"00")),"")</f>
        <v/>
      </c>
      <c r="C33" s="44">
        <v>2</v>
      </c>
      <c r="D33" s="210"/>
      <c r="E33" s="46"/>
      <c r="F33" s="208"/>
      <c r="G33" s="361"/>
      <c r="H33" s="361"/>
      <c r="I33" s="208"/>
      <c r="J33" s="39"/>
      <c r="K33" s="195"/>
      <c r="L33" s="196"/>
      <c r="M33" s="195"/>
      <c r="N33" s="195"/>
      <c r="O33" s="195"/>
      <c r="P33" s="355"/>
      <c r="Q33" s="355"/>
      <c r="R33" s="359"/>
      <c r="S33" s="359"/>
      <c r="T33" s="355"/>
      <c r="U33" s="355"/>
      <c r="V33" s="355"/>
      <c r="W33" s="355"/>
      <c r="X33" s="355"/>
    </row>
    <row r="34" spans="2:24" x14ac:dyDescent="0.15">
      <c r="B34" s="206" t="str">
        <f>IF(E34&lt;&gt;"",CONCATENATE(ルール・事前条件!X$6,"-",ルール・事前条件!X$5,"-",TEXT(C$1,"00"),"-",TEXT(C34,"00"),"-",TEXT(E34,"00")),"")</f>
        <v/>
      </c>
      <c r="C34" s="60">
        <v>3</v>
      </c>
      <c r="D34" s="207"/>
      <c r="E34" s="206"/>
      <c r="F34" s="207"/>
      <c r="G34" s="360"/>
      <c r="H34" s="360"/>
      <c r="I34" s="207"/>
      <c r="J34" s="39"/>
      <c r="K34" s="195"/>
      <c r="L34" s="196"/>
      <c r="M34" s="195"/>
      <c r="N34" s="195"/>
      <c r="O34" s="195"/>
      <c r="P34" s="354"/>
      <c r="Q34" s="354"/>
      <c r="R34" s="358"/>
      <c r="S34" s="358"/>
      <c r="T34" s="354"/>
      <c r="U34" s="354"/>
      <c r="V34" s="354"/>
      <c r="W34" s="354"/>
      <c r="X34" s="354"/>
    </row>
    <row r="35" spans="2:24" x14ac:dyDescent="0.15">
      <c r="B35" s="209" t="str">
        <f>IF(E35&lt;&gt;"",CONCATENATE(ルール・事前条件!X$6,"-",ルール・事前条件!X$5,"-",TEXT(C$1,"00"),"-",TEXT(C35,"00"),"-",TEXT(E35,"00")),"")</f>
        <v/>
      </c>
      <c r="C35" s="44">
        <v>3</v>
      </c>
      <c r="D35" s="210"/>
      <c r="E35" s="44"/>
      <c r="F35" s="210"/>
      <c r="G35" s="376"/>
      <c r="H35" s="376"/>
      <c r="I35" s="210"/>
      <c r="J35" s="39"/>
      <c r="K35" s="195"/>
      <c r="L35" s="196"/>
      <c r="M35" s="195"/>
      <c r="N35" s="195"/>
      <c r="O35" s="195"/>
      <c r="P35" s="377"/>
      <c r="Q35" s="377"/>
      <c r="R35" s="375"/>
      <c r="S35" s="375"/>
      <c r="T35" s="377"/>
      <c r="U35" s="377"/>
      <c r="V35" s="377"/>
      <c r="W35" s="377"/>
      <c r="X35" s="377"/>
    </row>
    <row r="36" spans="2:24" x14ac:dyDescent="0.15">
      <c r="B36" s="209" t="str">
        <f>IF(E36&lt;&gt;"",CONCATENATE(ルール・事前条件!X$6,"-",ルール・事前条件!X$5,"-",TEXT(C$1,"00"),"-",TEXT(C36,"00"),"-",TEXT(E36,"00")),"")</f>
        <v/>
      </c>
      <c r="C36" s="44">
        <v>3</v>
      </c>
      <c r="D36" s="210"/>
      <c r="E36" s="44"/>
      <c r="F36" s="210"/>
      <c r="G36" s="376"/>
      <c r="H36" s="376"/>
      <c r="I36" s="210"/>
      <c r="J36" s="39"/>
      <c r="K36" s="195"/>
      <c r="L36" s="196"/>
      <c r="M36" s="195"/>
      <c r="N36" s="195"/>
      <c r="O36" s="195"/>
      <c r="P36" s="377"/>
      <c r="Q36" s="377"/>
      <c r="R36" s="375"/>
      <c r="S36" s="375"/>
      <c r="T36" s="377"/>
      <c r="U36" s="377"/>
      <c r="V36" s="377"/>
      <c r="W36" s="377"/>
      <c r="X36" s="377"/>
    </row>
    <row r="37" spans="2:24" x14ac:dyDescent="0.15">
      <c r="B37" s="209" t="str">
        <f>IF(E37&lt;&gt;"",CONCATENATE(ルール・事前条件!X$6,"-",ルール・事前条件!X$5,"-",TEXT(C$1,"00"),"-",TEXT(C37,"00"),"-",TEXT(E37,"00")),"")</f>
        <v/>
      </c>
      <c r="C37" s="44">
        <v>3</v>
      </c>
      <c r="D37" s="210"/>
      <c r="E37" s="44"/>
      <c r="F37" s="210"/>
      <c r="G37" s="376"/>
      <c r="H37" s="376"/>
      <c r="I37" s="210"/>
      <c r="J37" s="39"/>
      <c r="K37" s="195"/>
      <c r="L37" s="196"/>
      <c r="M37" s="195"/>
      <c r="N37" s="195"/>
      <c r="O37" s="195"/>
      <c r="P37" s="377"/>
      <c r="Q37" s="377"/>
      <c r="R37" s="375"/>
      <c r="S37" s="375"/>
      <c r="T37" s="377"/>
      <c r="U37" s="377"/>
      <c r="V37" s="377"/>
      <c r="W37" s="377"/>
      <c r="X37" s="377"/>
    </row>
    <row r="38" spans="2:24" x14ac:dyDescent="0.15">
      <c r="B38" s="205" t="str">
        <f>IF(E38&lt;&gt;"",CONCATENATE(ルール・事前条件!X$6,"-",ルール・事前条件!X$5,"-",TEXT(C$1,"00"),"-",TEXT(C38,"00"),"-",TEXT(E38,"00")),"")</f>
        <v/>
      </c>
      <c r="C38" s="44">
        <v>3</v>
      </c>
      <c r="D38" s="210"/>
      <c r="E38" s="46"/>
      <c r="F38" s="208"/>
      <c r="G38" s="361"/>
      <c r="H38" s="361"/>
      <c r="I38" s="208"/>
      <c r="J38" s="39"/>
      <c r="K38" s="195"/>
      <c r="L38" s="196"/>
      <c r="M38" s="195"/>
      <c r="N38" s="195"/>
      <c r="O38" s="195"/>
      <c r="P38" s="355"/>
      <c r="Q38" s="355"/>
      <c r="R38" s="359"/>
      <c r="S38" s="359"/>
      <c r="T38" s="355"/>
      <c r="U38" s="355"/>
      <c r="V38" s="355"/>
      <c r="W38" s="355"/>
      <c r="X38" s="355"/>
    </row>
    <row r="39" spans="2:24" x14ac:dyDescent="0.15">
      <c r="B39" s="206" t="str">
        <f>IF(E39&lt;&gt;"",CONCATENATE(ルール・事前条件!X$6,"-",ルール・事前条件!X$5,"-",TEXT(C$1,"00"),"-",TEXT(C39,"00"),"-",TEXT(E39,"00")),"")</f>
        <v/>
      </c>
      <c r="C39" s="44">
        <v>3</v>
      </c>
      <c r="D39" s="210"/>
      <c r="E39" s="60"/>
      <c r="F39" s="207"/>
      <c r="G39" s="360"/>
      <c r="H39" s="360"/>
      <c r="I39" s="207"/>
      <c r="J39" s="39"/>
      <c r="K39" s="195"/>
      <c r="L39" s="196"/>
      <c r="M39" s="195"/>
      <c r="N39" s="195"/>
      <c r="O39" s="195"/>
      <c r="P39" s="354"/>
      <c r="Q39" s="354"/>
      <c r="R39" s="358"/>
      <c r="S39" s="358"/>
      <c r="T39" s="354"/>
      <c r="U39" s="354"/>
      <c r="V39" s="354"/>
      <c r="W39" s="354"/>
      <c r="X39" s="354"/>
    </row>
    <row r="40" spans="2:24" x14ac:dyDescent="0.15">
      <c r="B40" s="209" t="str">
        <f>IF(E40&lt;&gt;"",CONCATENATE(ルール・事前条件!X$6,"-",ルール・事前条件!X$5,"-",TEXT(C$1,"00"),"-",TEXT(C40,"00"),"-",TEXT(E40,"00")),"")</f>
        <v/>
      </c>
      <c r="C40" s="44">
        <v>3</v>
      </c>
      <c r="D40" s="210"/>
      <c r="E40" s="44"/>
      <c r="F40" s="210"/>
      <c r="G40" s="376"/>
      <c r="H40" s="376"/>
      <c r="I40" s="210"/>
      <c r="J40" s="39"/>
      <c r="K40" s="195"/>
      <c r="L40" s="196"/>
      <c r="M40" s="195"/>
      <c r="N40" s="195"/>
      <c r="O40" s="195"/>
      <c r="P40" s="377"/>
      <c r="Q40" s="377"/>
      <c r="R40" s="375"/>
      <c r="S40" s="375"/>
      <c r="T40" s="377"/>
      <c r="U40" s="377"/>
      <c r="V40" s="377"/>
      <c r="W40" s="377"/>
      <c r="X40" s="377"/>
    </row>
    <row r="41" spans="2:24" x14ac:dyDescent="0.15">
      <c r="B41" s="209" t="str">
        <f>IF(E41&lt;&gt;"",CONCATENATE(ルール・事前条件!X$6,"-",ルール・事前条件!X$5,"-",TEXT(C$1,"00"),"-",TEXT(C41,"00"),"-",TEXT(E41,"00")),"")</f>
        <v/>
      </c>
      <c r="C41" s="44">
        <v>3</v>
      </c>
      <c r="D41" s="210"/>
      <c r="E41" s="44"/>
      <c r="F41" s="210"/>
      <c r="G41" s="376"/>
      <c r="H41" s="376"/>
      <c r="I41" s="210"/>
      <c r="J41" s="39"/>
      <c r="K41" s="195"/>
      <c r="L41" s="196"/>
      <c r="M41" s="195"/>
      <c r="N41" s="195"/>
      <c r="O41" s="195"/>
      <c r="P41" s="377"/>
      <c r="Q41" s="377"/>
      <c r="R41" s="375"/>
      <c r="S41" s="375"/>
      <c r="T41" s="377"/>
      <c r="U41" s="377"/>
      <c r="V41" s="377"/>
      <c r="W41" s="377"/>
      <c r="X41" s="377"/>
    </row>
    <row r="42" spans="2:24" x14ac:dyDescent="0.15">
      <c r="B42" s="209" t="str">
        <f>IF(E42&lt;&gt;"",CONCATENATE(ルール・事前条件!X$6,"-",ルール・事前条件!X$5,"-",TEXT(C$1,"00"),"-",TEXT(C42,"00"),"-",TEXT(E42,"00")),"")</f>
        <v/>
      </c>
      <c r="C42" s="44">
        <v>3</v>
      </c>
      <c r="D42" s="210"/>
      <c r="E42" s="44"/>
      <c r="F42" s="210"/>
      <c r="G42" s="376"/>
      <c r="H42" s="376"/>
      <c r="I42" s="210"/>
      <c r="J42" s="39"/>
      <c r="K42" s="195"/>
      <c r="L42" s="196"/>
      <c r="M42" s="195"/>
      <c r="N42" s="195"/>
      <c r="O42" s="195"/>
      <c r="P42" s="377"/>
      <c r="Q42" s="377"/>
      <c r="R42" s="375"/>
      <c r="S42" s="375"/>
      <c r="T42" s="377"/>
      <c r="U42" s="377"/>
      <c r="V42" s="377"/>
      <c r="W42" s="377"/>
      <c r="X42" s="377"/>
    </row>
    <row r="43" spans="2:24" x14ac:dyDescent="0.15">
      <c r="B43" s="205" t="str">
        <f>IF(E43&lt;&gt;"",CONCATENATE(ルール・事前条件!X$6,"-",ルール・事前条件!X$5,"-",TEXT(C$1,"00"),"-",TEXT(C43,"00"),"-",TEXT(E43,"00")),"")</f>
        <v/>
      </c>
      <c r="C43" s="44">
        <v>3</v>
      </c>
      <c r="D43" s="210"/>
      <c r="E43" s="46"/>
      <c r="F43" s="208"/>
      <c r="G43" s="361"/>
      <c r="H43" s="361"/>
      <c r="I43" s="208"/>
      <c r="J43" s="39"/>
      <c r="K43" s="195"/>
      <c r="L43" s="196"/>
      <c r="M43" s="195"/>
      <c r="N43" s="195"/>
      <c r="O43" s="195"/>
      <c r="P43" s="355"/>
      <c r="Q43" s="355"/>
      <c r="R43" s="359"/>
      <c r="S43" s="359"/>
      <c r="T43" s="355"/>
      <c r="U43" s="355"/>
      <c r="V43" s="355"/>
      <c r="W43" s="355"/>
      <c r="X43" s="355"/>
    </row>
    <row r="44" spans="2:24" x14ac:dyDescent="0.15">
      <c r="B44" s="206" t="str">
        <f>IF(E44&lt;&gt;"",CONCATENATE(ルール・事前条件!X$6,"-",ルール・事前条件!X$5,"-",TEXT(C$1,"00"),"-",TEXT(C44,"00"),"-",TEXT(E44,"00")),"")</f>
        <v/>
      </c>
      <c r="C44" s="44">
        <v>3</v>
      </c>
      <c r="D44" s="210"/>
      <c r="E44" s="60"/>
      <c r="F44" s="207"/>
      <c r="G44" s="360"/>
      <c r="H44" s="360"/>
      <c r="I44" s="207"/>
      <c r="J44" s="39"/>
      <c r="K44" s="195"/>
      <c r="L44" s="196"/>
      <c r="M44" s="195"/>
      <c r="N44" s="195"/>
      <c r="O44" s="195"/>
      <c r="P44" s="354"/>
      <c r="Q44" s="354"/>
      <c r="R44" s="358"/>
      <c r="S44" s="358"/>
      <c r="T44" s="354"/>
      <c r="U44" s="354"/>
      <c r="V44" s="354"/>
      <c r="W44" s="354"/>
      <c r="X44" s="354"/>
    </row>
    <row r="45" spans="2:24" x14ac:dyDescent="0.15">
      <c r="B45" s="209" t="str">
        <f>IF(E45&lt;&gt;"",CONCATENATE(ルール・事前条件!X$6,"-",ルール・事前条件!X$5,"-",TEXT(C$1,"00"),"-",TEXT(C45,"00"),"-",TEXT(E45,"00")),"")</f>
        <v/>
      </c>
      <c r="C45" s="44">
        <v>3</v>
      </c>
      <c r="D45" s="210"/>
      <c r="E45" s="44"/>
      <c r="F45" s="210"/>
      <c r="G45" s="376"/>
      <c r="H45" s="376"/>
      <c r="I45" s="210"/>
      <c r="J45" s="39"/>
      <c r="K45" s="195"/>
      <c r="L45" s="196"/>
      <c r="M45" s="195"/>
      <c r="N45" s="195"/>
      <c r="O45" s="195"/>
      <c r="P45" s="377"/>
      <c r="Q45" s="377"/>
      <c r="R45" s="375"/>
      <c r="S45" s="375"/>
      <c r="T45" s="377"/>
      <c r="U45" s="377"/>
      <c r="V45" s="377"/>
      <c r="W45" s="377"/>
      <c r="X45" s="377"/>
    </row>
    <row r="46" spans="2:24" x14ac:dyDescent="0.15">
      <c r="B46" s="209" t="str">
        <f>IF(E46&lt;&gt;"",CONCATENATE(ルール・事前条件!X$6,"-",ルール・事前条件!X$5,"-",TEXT(C$1,"00"),"-",TEXT(C46,"00"),"-",TEXT(E46,"00")),"")</f>
        <v/>
      </c>
      <c r="C46" s="44">
        <v>3</v>
      </c>
      <c r="D46" s="210"/>
      <c r="E46" s="44"/>
      <c r="F46" s="210"/>
      <c r="G46" s="376"/>
      <c r="H46" s="376"/>
      <c r="I46" s="210"/>
      <c r="J46" s="39"/>
      <c r="K46" s="195"/>
      <c r="L46" s="196"/>
      <c r="M46" s="195"/>
      <c r="N46" s="195"/>
      <c r="O46" s="195"/>
      <c r="P46" s="377"/>
      <c r="Q46" s="377"/>
      <c r="R46" s="375"/>
      <c r="S46" s="375"/>
      <c r="T46" s="377"/>
      <c r="U46" s="377"/>
      <c r="V46" s="377"/>
      <c r="W46" s="377"/>
      <c r="X46" s="377"/>
    </row>
    <row r="47" spans="2:24" x14ac:dyDescent="0.15">
      <c r="B47" s="209" t="str">
        <f>IF(E47&lt;&gt;"",CONCATENATE(ルール・事前条件!X$6,"-",ルール・事前条件!X$5,"-",TEXT(C$1,"00"),"-",TEXT(C47,"00"),"-",TEXT(E47,"00")),"")</f>
        <v/>
      </c>
      <c r="C47" s="44">
        <v>3</v>
      </c>
      <c r="D47" s="210"/>
      <c r="E47" s="44"/>
      <c r="F47" s="210"/>
      <c r="G47" s="376"/>
      <c r="H47" s="376"/>
      <c r="I47" s="210"/>
      <c r="J47" s="39"/>
      <c r="K47" s="195"/>
      <c r="L47" s="196"/>
      <c r="M47" s="195"/>
      <c r="N47" s="195"/>
      <c r="O47" s="195"/>
      <c r="P47" s="377"/>
      <c r="Q47" s="377"/>
      <c r="R47" s="375"/>
      <c r="S47" s="375"/>
      <c r="T47" s="377"/>
      <c r="U47" s="377"/>
      <c r="V47" s="377"/>
      <c r="W47" s="377"/>
      <c r="X47" s="377"/>
    </row>
    <row r="48" spans="2:24" x14ac:dyDescent="0.15">
      <c r="B48" s="205" t="str">
        <f>IF(E48&lt;&gt;"",CONCATENATE(ルール・事前条件!X$6,"-",ルール・事前条件!X$5,"-",TEXT(C$1,"00"),"-",TEXT(C48,"00"),"-",TEXT(E48,"00")),"")</f>
        <v/>
      </c>
      <c r="C48" s="46">
        <v>3</v>
      </c>
      <c r="D48" s="208"/>
      <c r="E48" s="46"/>
      <c r="F48" s="208"/>
      <c r="G48" s="361"/>
      <c r="H48" s="361"/>
      <c r="I48" s="208"/>
      <c r="J48" s="39"/>
      <c r="K48" s="195"/>
      <c r="L48" s="196"/>
      <c r="M48" s="195"/>
      <c r="N48" s="195"/>
      <c r="O48" s="195"/>
      <c r="P48" s="355"/>
      <c r="Q48" s="355"/>
      <c r="R48" s="359"/>
      <c r="S48" s="359"/>
      <c r="T48" s="355"/>
      <c r="U48" s="355"/>
      <c r="V48" s="355"/>
      <c r="W48" s="355"/>
      <c r="X48" s="355"/>
    </row>
  </sheetData>
  <autoFilter ref="B3:X48"/>
  <mergeCells count="99">
    <mergeCell ref="W44:W48"/>
    <mergeCell ref="X44:X48"/>
    <mergeCell ref="G44:G48"/>
    <mergeCell ref="H44:H48"/>
    <mergeCell ref="P44:P48"/>
    <mergeCell ref="Q44:Q48"/>
    <mergeCell ref="R44:R48"/>
    <mergeCell ref="S44:S48"/>
    <mergeCell ref="S39:S43"/>
    <mergeCell ref="T39:T43"/>
    <mergeCell ref="U39:U43"/>
    <mergeCell ref="V39:V43"/>
    <mergeCell ref="T44:T48"/>
    <mergeCell ref="U44:U48"/>
    <mergeCell ref="V44:V48"/>
    <mergeCell ref="W39:W43"/>
    <mergeCell ref="X39:X43"/>
    <mergeCell ref="T34:T38"/>
    <mergeCell ref="U34:U38"/>
    <mergeCell ref="V34:V38"/>
    <mergeCell ref="W34:W38"/>
    <mergeCell ref="X34:X38"/>
    <mergeCell ref="G39:G43"/>
    <mergeCell ref="H39:H43"/>
    <mergeCell ref="P39:P43"/>
    <mergeCell ref="Q39:Q43"/>
    <mergeCell ref="R39:R43"/>
    <mergeCell ref="G34:G38"/>
    <mergeCell ref="H34:H38"/>
    <mergeCell ref="P34:P38"/>
    <mergeCell ref="Q34:Q38"/>
    <mergeCell ref="R34:R38"/>
    <mergeCell ref="S34:S38"/>
    <mergeCell ref="S29:S33"/>
    <mergeCell ref="T29:T33"/>
    <mergeCell ref="U29:U33"/>
    <mergeCell ref="V29:V33"/>
    <mergeCell ref="W29:W33"/>
    <mergeCell ref="X29:X33"/>
    <mergeCell ref="T24:T28"/>
    <mergeCell ref="U24:U28"/>
    <mergeCell ref="V24:V28"/>
    <mergeCell ref="W24:W28"/>
    <mergeCell ref="X24:X28"/>
    <mergeCell ref="G29:G33"/>
    <mergeCell ref="H29:H33"/>
    <mergeCell ref="P29:P33"/>
    <mergeCell ref="Q29:Q33"/>
    <mergeCell ref="R29:R33"/>
    <mergeCell ref="G24:G28"/>
    <mergeCell ref="H24:H28"/>
    <mergeCell ref="P24:P28"/>
    <mergeCell ref="Q24:Q28"/>
    <mergeCell ref="R24:R28"/>
    <mergeCell ref="S24:S28"/>
    <mergeCell ref="S19:S23"/>
    <mergeCell ref="T19:T23"/>
    <mergeCell ref="U19:U23"/>
    <mergeCell ref="V19:V23"/>
    <mergeCell ref="W19:W23"/>
    <mergeCell ref="X19:X23"/>
    <mergeCell ref="T14:T18"/>
    <mergeCell ref="U14:U18"/>
    <mergeCell ref="V14:V18"/>
    <mergeCell ref="W14:W18"/>
    <mergeCell ref="X14:X18"/>
    <mergeCell ref="G19:G23"/>
    <mergeCell ref="H19:H23"/>
    <mergeCell ref="P19:P23"/>
    <mergeCell ref="Q19:Q23"/>
    <mergeCell ref="R19:R23"/>
    <mergeCell ref="G14:G18"/>
    <mergeCell ref="H14:H18"/>
    <mergeCell ref="P14:P18"/>
    <mergeCell ref="Q14:Q18"/>
    <mergeCell ref="R14:R18"/>
    <mergeCell ref="S14:S18"/>
    <mergeCell ref="S9:S13"/>
    <mergeCell ref="T9:T13"/>
    <mergeCell ref="U9:U13"/>
    <mergeCell ref="V9:V13"/>
    <mergeCell ref="W9:W13"/>
    <mergeCell ref="X9:X13"/>
    <mergeCell ref="T4:T8"/>
    <mergeCell ref="U4:U8"/>
    <mergeCell ref="V4:V8"/>
    <mergeCell ref="W4:W8"/>
    <mergeCell ref="X4:X8"/>
    <mergeCell ref="G9:G13"/>
    <mergeCell ref="H9:H13"/>
    <mergeCell ref="P9:P13"/>
    <mergeCell ref="Q9:Q13"/>
    <mergeCell ref="R9:R13"/>
    <mergeCell ref="S4:S8"/>
    <mergeCell ref="G4:G8"/>
    <mergeCell ref="H4:H8"/>
    <mergeCell ref="P4:P8"/>
    <mergeCell ref="Q4:Q8"/>
    <mergeCell ref="R4:R8"/>
  </mergeCells>
  <phoneticPr fontId="2"/>
  <conditionalFormatting sqref="A1:W3 A49:W22635 B4:B48">
    <cfRule type="containsText" dxfId="10" priority="198" operator="containsText" text="ツリー">
      <formula>NOT(ISERROR(SEARCH("ツリー",A1)))</formula>
    </cfRule>
  </conditionalFormatting>
  <dataValidations count="1">
    <dataValidation type="list" allowBlank="1" showInputMessage="1" showErrorMessage="1" sqref="P4 P9 P14 P19 P24 P29 P34 P39 P44">
      <formula1>結果</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X85"/>
  <sheetViews>
    <sheetView workbookViewId="0">
      <pane xSplit="6" ySplit="3" topLeftCell="S4" activePane="bottomRight" state="frozen"/>
      <selection pane="topRight" activeCell="G1" sqref="G1"/>
      <selection pane="bottomLeft" activeCell="A4" sqref="A4"/>
      <selection pane="bottomRight" activeCell="F12" sqref="F12"/>
    </sheetView>
  </sheetViews>
  <sheetFormatPr defaultRowHeight="13.5" x14ac:dyDescent="0.15"/>
  <cols>
    <col min="1" max="1" width="2.5" style="43" customWidth="1"/>
    <col min="2" max="2" width="17.625" style="43" customWidth="1"/>
    <col min="3" max="3" width="9.625" style="43" customWidth="1"/>
    <col min="4" max="4" width="22.625" style="35" customWidth="1"/>
    <col min="5" max="5" width="11.25" style="43" customWidth="1"/>
    <col min="6" max="7" width="32.625" style="35" customWidth="1"/>
    <col min="8" max="8" width="35.625" style="43" customWidth="1"/>
    <col min="9" max="9" width="30.625" style="43" customWidth="1"/>
    <col min="10" max="10" width="9" style="43" bestFit="1" customWidth="1"/>
    <col min="11" max="11" width="10.375" style="43" hidden="1" customWidth="1"/>
    <col min="12" max="12" width="21.125" style="43" customWidth="1"/>
    <col min="13" max="13" width="45.625" style="43" customWidth="1"/>
    <col min="14" max="14" width="7.25" style="43" hidden="1" customWidth="1"/>
    <col min="15" max="15" width="50.625" style="43" customWidth="1"/>
    <col min="16" max="16" width="8.25" style="43" customWidth="1"/>
    <col min="17" max="17" width="8" style="43" customWidth="1"/>
    <col min="18" max="19" width="11" style="43" customWidth="1"/>
    <col min="20" max="20" width="8.875" style="43" customWidth="1"/>
    <col min="21" max="21" width="14.75" style="43" customWidth="1"/>
    <col min="22" max="22" width="25.25" style="43" customWidth="1"/>
    <col min="23" max="23" width="25.125" style="43" customWidth="1"/>
    <col min="24" max="24" width="11.625" style="43" bestFit="1" customWidth="1"/>
    <col min="25" max="16384" width="9" style="43"/>
  </cols>
  <sheetData>
    <row r="1" spans="2:24" s="1" customFormat="1" x14ac:dyDescent="0.15">
      <c r="B1" s="32" t="s">
        <v>133</v>
      </c>
      <c r="C1" s="32">
        <f>テスト観点一覧!A13</f>
        <v>4</v>
      </c>
      <c r="D1" s="33">
        <f>テスト観点一覧!B13</f>
        <v>0</v>
      </c>
      <c r="E1" s="34" t="str">
        <f>IF(テスト観点一覧!C13&lt;&gt;"",テスト観点一覧!C13,"")</f>
        <v/>
      </c>
      <c r="F1" s="49"/>
      <c r="G1" s="35"/>
      <c r="H1" s="69" t="s">
        <v>181</v>
      </c>
      <c r="J1" s="69" t="s">
        <v>182</v>
      </c>
      <c r="R1" s="69" t="s">
        <v>184</v>
      </c>
      <c r="S1" s="69" t="s">
        <v>185</v>
      </c>
    </row>
    <row r="2" spans="2:24" s="1" customFormat="1" x14ac:dyDescent="0.15">
      <c r="D2" s="35"/>
      <c r="F2" s="35"/>
      <c r="G2" s="35"/>
      <c r="H2" s="69">
        <f>COUNTA(E4:E48)</f>
        <v>0</v>
      </c>
      <c r="J2" s="69">
        <f>COUNTA(J4:J48)</f>
        <v>0</v>
      </c>
      <c r="R2" s="69">
        <f>COUNTA(R4:R48)</f>
        <v>0</v>
      </c>
      <c r="S2" s="69">
        <f>COUNTA(S4:S48)</f>
        <v>0</v>
      </c>
    </row>
    <row r="3" spans="2:24" s="1" customFormat="1" ht="27" x14ac:dyDescent="0.15">
      <c r="B3" s="58" t="s">
        <v>143</v>
      </c>
      <c r="C3" s="62" t="s">
        <v>172</v>
      </c>
      <c r="D3" s="63" t="s">
        <v>173</v>
      </c>
      <c r="E3" s="62" t="s">
        <v>169</v>
      </c>
      <c r="F3" s="63" t="s">
        <v>170</v>
      </c>
      <c r="G3" s="63" t="s">
        <v>171</v>
      </c>
      <c r="H3" s="58" t="s">
        <v>144</v>
      </c>
      <c r="I3" s="58" t="s">
        <v>148</v>
      </c>
      <c r="J3" s="64" t="s">
        <v>183</v>
      </c>
      <c r="K3" s="64" t="s">
        <v>145</v>
      </c>
      <c r="L3" s="58" t="s">
        <v>146</v>
      </c>
      <c r="M3" s="58" t="s">
        <v>147</v>
      </c>
      <c r="N3" s="58" t="s">
        <v>149</v>
      </c>
      <c r="O3" s="58" t="s">
        <v>178</v>
      </c>
      <c r="P3" s="64" t="s">
        <v>151</v>
      </c>
      <c r="Q3" s="58" t="s">
        <v>152</v>
      </c>
      <c r="R3" s="64" t="s">
        <v>153</v>
      </c>
      <c r="S3" s="64" t="s">
        <v>154</v>
      </c>
      <c r="T3" s="64" t="s">
        <v>155</v>
      </c>
      <c r="U3" s="64" t="s">
        <v>156</v>
      </c>
      <c r="V3" s="64" t="s">
        <v>157</v>
      </c>
      <c r="W3" s="64" t="s">
        <v>158</v>
      </c>
      <c r="X3" s="64" t="s">
        <v>309</v>
      </c>
    </row>
    <row r="4" spans="2:24" x14ac:dyDescent="0.15">
      <c r="B4" s="70" t="str">
        <f>IF(E4&lt;&gt;"",CONCATENATE(ルール・事前条件!X$6,"-",ルール・事前条件!X$5,"-",TEXT(C$1,"00"),"-",TEXT(C4,"00"),"-",TEXT(E4,"00")),"")</f>
        <v/>
      </c>
      <c r="C4" s="37">
        <v>1</v>
      </c>
      <c r="D4" s="38"/>
      <c r="E4" s="37"/>
      <c r="F4" s="38"/>
      <c r="G4" s="360"/>
      <c r="H4" s="360"/>
      <c r="I4" s="38"/>
      <c r="J4" s="39"/>
      <c r="K4" s="40"/>
      <c r="L4" s="41"/>
      <c r="M4" s="40"/>
      <c r="N4" s="40"/>
      <c r="O4" s="40"/>
      <c r="P4" s="354"/>
      <c r="Q4" s="354"/>
      <c r="R4" s="358"/>
      <c r="S4" s="358"/>
      <c r="T4" s="354"/>
      <c r="U4" s="354"/>
      <c r="V4" s="354"/>
      <c r="W4" s="354"/>
      <c r="X4" s="354"/>
    </row>
    <row r="5" spans="2:24" x14ac:dyDescent="0.15">
      <c r="B5" s="71" t="str">
        <f>IF(E5&lt;&gt;"",CONCATENATE(ルール・事前条件!X$6,"-",ルール・事前条件!X$5,"-",TEXT(C$1,"00"),"-",TEXT(C5,"00"),"-",TEXT(E5,"00")),"")</f>
        <v/>
      </c>
      <c r="C5" s="44">
        <v>1</v>
      </c>
      <c r="D5" s="45"/>
      <c r="E5" s="44"/>
      <c r="F5" s="45"/>
      <c r="G5" s="376"/>
      <c r="H5" s="376"/>
      <c r="I5" s="45"/>
      <c r="J5" s="39"/>
      <c r="K5" s="40"/>
      <c r="L5" s="41"/>
      <c r="M5" s="40"/>
      <c r="N5" s="40"/>
      <c r="O5" s="40"/>
      <c r="P5" s="377"/>
      <c r="Q5" s="377"/>
      <c r="R5" s="375"/>
      <c r="S5" s="375"/>
      <c r="T5" s="377"/>
      <c r="U5" s="377"/>
      <c r="V5" s="377"/>
      <c r="W5" s="377"/>
      <c r="X5" s="377"/>
    </row>
    <row r="6" spans="2:24" x14ac:dyDescent="0.15">
      <c r="B6" s="71" t="str">
        <f>IF(E6&lt;&gt;"",CONCATENATE(ルール・事前条件!X$6,"-",ルール・事前条件!X$5,"-",TEXT(C$1,"00"),"-",TEXT(C6,"00"),"-",TEXT(E6,"00")),"")</f>
        <v/>
      </c>
      <c r="C6" s="44">
        <v>1</v>
      </c>
      <c r="D6" s="45"/>
      <c r="E6" s="44"/>
      <c r="F6" s="45"/>
      <c r="G6" s="376"/>
      <c r="H6" s="376"/>
      <c r="I6" s="45"/>
      <c r="J6" s="39"/>
      <c r="K6" s="40"/>
      <c r="L6" s="41"/>
      <c r="M6" s="40"/>
      <c r="N6" s="40"/>
      <c r="O6" s="40"/>
      <c r="P6" s="377"/>
      <c r="Q6" s="377"/>
      <c r="R6" s="375"/>
      <c r="S6" s="375"/>
      <c r="T6" s="377"/>
      <c r="U6" s="377"/>
      <c r="V6" s="377"/>
      <c r="W6" s="377"/>
      <c r="X6" s="377"/>
    </row>
    <row r="7" spans="2:24" x14ac:dyDescent="0.15">
      <c r="B7" s="71" t="str">
        <f>IF(E7&lt;&gt;"",CONCATENATE(ルール・事前条件!X$6,"-",ルール・事前条件!X$5,"-",TEXT(C$1,"00"),"-",TEXT(C7,"00"),"-",TEXT(E7,"00")),"")</f>
        <v/>
      </c>
      <c r="C7" s="44">
        <v>1</v>
      </c>
      <c r="D7" s="45"/>
      <c r="E7" s="44"/>
      <c r="F7" s="45"/>
      <c r="G7" s="376"/>
      <c r="H7" s="376"/>
      <c r="I7" s="45"/>
      <c r="J7" s="39"/>
      <c r="K7" s="40"/>
      <c r="L7" s="41"/>
      <c r="M7" s="40"/>
      <c r="N7" s="40"/>
      <c r="O7" s="40"/>
      <c r="P7" s="377"/>
      <c r="Q7" s="377"/>
      <c r="R7" s="375"/>
      <c r="S7" s="375"/>
      <c r="T7" s="377"/>
      <c r="U7" s="377"/>
      <c r="V7" s="377"/>
      <c r="W7" s="377"/>
      <c r="X7" s="377"/>
    </row>
    <row r="8" spans="2:24" x14ac:dyDescent="0.15">
      <c r="B8" s="72" t="str">
        <f>IF(E8&lt;&gt;"",CONCATENATE(ルール・事前条件!X$6,"-",ルール・事前条件!X$5,"-",TEXT(C$1,"00"),"-",TEXT(C8,"00"),"-",TEXT(E8,"00")),"")</f>
        <v/>
      </c>
      <c r="C8" s="44">
        <v>1</v>
      </c>
      <c r="D8" s="45"/>
      <c r="E8" s="46"/>
      <c r="F8" s="47"/>
      <c r="G8" s="361"/>
      <c r="H8" s="361"/>
      <c r="I8" s="47"/>
      <c r="J8" s="39"/>
      <c r="K8" s="40"/>
      <c r="L8" s="41"/>
      <c r="M8" s="40"/>
      <c r="N8" s="40"/>
      <c r="O8" s="40"/>
      <c r="P8" s="355"/>
      <c r="Q8" s="355"/>
      <c r="R8" s="359"/>
      <c r="S8" s="359"/>
      <c r="T8" s="355"/>
      <c r="U8" s="355"/>
      <c r="V8" s="355"/>
      <c r="W8" s="355"/>
      <c r="X8" s="355"/>
    </row>
    <row r="9" spans="2:24" x14ac:dyDescent="0.15">
      <c r="B9" s="70" t="str">
        <f>IF(E9&lt;&gt;"",CONCATENATE(ルール・事前条件!X$6,"-",ルール・事前条件!X$5,"-",TEXT(C$1,"00"),"-",TEXT(C9,"00"),"-",TEXT(E9,"00")),"")</f>
        <v/>
      </c>
      <c r="C9" s="44">
        <v>1</v>
      </c>
      <c r="D9" s="45"/>
      <c r="E9" s="60"/>
      <c r="F9" s="38"/>
      <c r="G9" s="360"/>
      <c r="H9" s="360"/>
      <c r="I9" s="38"/>
      <c r="J9" s="39"/>
      <c r="K9" s="40"/>
      <c r="L9" s="41"/>
      <c r="M9" s="40"/>
      <c r="N9" s="40"/>
      <c r="O9" s="40"/>
      <c r="P9" s="354"/>
      <c r="Q9" s="354"/>
      <c r="R9" s="358"/>
      <c r="S9" s="358"/>
      <c r="T9" s="354"/>
      <c r="U9" s="354"/>
      <c r="V9" s="354"/>
      <c r="W9" s="354"/>
      <c r="X9" s="354"/>
    </row>
    <row r="10" spans="2:24" x14ac:dyDescent="0.15">
      <c r="B10" s="71" t="str">
        <f>IF(E10&lt;&gt;"",CONCATENATE(ルール・事前条件!X$6,"-",ルール・事前条件!X$5,"-",TEXT(C$1,"00"),"-",TEXT(C10,"00"),"-",TEXT(E10,"00")),"")</f>
        <v/>
      </c>
      <c r="C10" s="44">
        <v>1</v>
      </c>
      <c r="D10" s="45"/>
      <c r="E10" s="44"/>
      <c r="F10" s="45"/>
      <c r="G10" s="376"/>
      <c r="H10" s="376"/>
      <c r="I10" s="45"/>
      <c r="J10" s="39"/>
      <c r="K10" s="40"/>
      <c r="L10" s="41"/>
      <c r="M10" s="40"/>
      <c r="N10" s="40"/>
      <c r="O10" s="40"/>
      <c r="P10" s="377"/>
      <c r="Q10" s="377"/>
      <c r="R10" s="375"/>
      <c r="S10" s="375"/>
      <c r="T10" s="377"/>
      <c r="U10" s="377"/>
      <c r="V10" s="377"/>
      <c r="W10" s="377"/>
      <c r="X10" s="377"/>
    </row>
    <row r="11" spans="2:24" x14ac:dyDescent="0.15">
      <c r="B11" s="71" t="str">
        <f>IF(E11&lt;&gt;"",CONCATENATE(ルール・事前条件!X$6,"-",ルール・事前条件!X$5,"-",TEXT(C$1,"00"),"-",TEXT(C11,"00"),"-",TEXT(E11,"00")),"")</f>
        <v/>
      </c>
      <c r="C11" s="44">
        <v>1</v>
      </c>
      <c r="D11" s="45"/>
      <c r="E11" s="44"/>
      <c r="F11" s="45"/>
      <c r="G11" s="376"/>
      <c r="H11" s="376"/>
      <c r="I11" s="45"/>
      <c r="J11" s="39"/>
      <c r="K11" s="40"/>
      <c r="L11" s="41"/>
      <c r="M11" s="40"/>
      <c r="N11" s="40"/>
      <c r="O11" s="40"/>
      <c r="P11" s="377"/>
      <c r="Q11" s="377"/>
      <c r="R11" s="375"/>
      <c r="S11" s="375"/>
      <c r="T11" s="377"/>
      <c r="U11" s="377"/>
      <c r="V11" s="377"/>
      <c r="W11" s="377"/>
      <c r="X11" s="377"/>
    </row>
    <row r="12" spans="2:24" x14ac:dyDescent="0.15">
      <c r="B12" s="71" t="str">
        <f>IF(E12&lt;&gt;"",CONCATENATE(ルール・事前条件!X$6,"-",ルール・事前条件!X$5,"-",TEXT(C$1,"00"),"-",TEXT(C12,"00"),"-",TEXT(E12,"00")),"")</f>
        <v/>
      </c>
      <c r="C12" s="44">
        <v>1</v>
      </c>
      <c r="D12" s="45"/>
      <c r="E12" s="44"/>
      <c r="F12" s="45"/>
      <c r="G12" s="376"/>
      <c r="H12" s="376"/>
      <c r="I12" s="45"/>
      <c r="J12" s="39"/>
      <c r="K12" s="40"/>
      <c r="L12" s="41"/>
      <c r="M12" s="40"/>
      <c r="N12" s="40"/>
      <c r="O12" s="40"/>
      <c r="P12" s="377"/>
      <c r="Q12" s="377"/>
      <c r="R12" s="375"/>
      <c r="S12" s="375"/>
      <c r="T12" s="377"/>
      <c r="U12" s="377"/>
      <c r="V12" s="377"/>
      <c r="W12" s="377"/>
      <c r="X12" s="377"/>
    </row>
    <row r="13" spans="2:24" x14ac:dyDescent="0.15">
      <c r="B13" s="72" t="str">
        <f>IF(E13&lt;&gt;"",CONCATENATE(ルール・事前条件!X$6,"-",ルール・事前条件!X$5,"-",TEXT(C$1,"00"),"-",TEXT(C13,"00"),"-",TEXT(E13,"00")),"")</f>
        <v/>
      </c>
      <c r="C13" s="44">
        <v>1</v>
      </c>
      <c r="D13" s="45"/>
      <c r="E13" s="46"/>
      <c r="F13" s="47"/>
      <c r="G13" s="361"/>
      <c r="H13" s="361"/>
      <c r="I13" s="47"/>
      <c r="J13" s="39"/>
      <c r="K13" s="40"/>
      <c r="L13" s="41"/>
      <c r="M13" s="40"/>
      <c r="N13" s="40"/>
      <c r="O13" s="40"/>
      <c r="P13" s="355"/>
      <c r="Q13" s="355"/>
      <c r="R13" s="359"/>
      <c r="S13" s="359"/>
      <c r="T13" s="355"/>
      <c r="U13" s="355"/>
      <c r="V13" s="355"/>
      <c r="W13" s="355"/>
      <c r="X13" s="355"/>
    </row>
    <row r="14" spans="2:24" x14ac:dyDescent="0.15">
      <c r="B14" s="70" t="str">
        <f>IF(E14&lt;&gt;"",CONCATENATE(ルール・事前条件!X$6,"-",ルール・事前条件!X$5,"-",TEXT(C$1,"00"),"-",TEXT(C14,"00"),"-",TEXT(E14,"00")),"")</f>
        <v/>
      </c>
      <c r="C14" s="44">
        <v>1</v>
      </c>
      <c r="D14" s="45"/>
      <c r="E14" s="60"/>
      <c r="F14" s="38"/>
      <c r="G14" s="360"/>
      <c r="H14" s="360"/>
      <c r="I14" s="38"/>
      <c r="J14" s="39"/>
      <c r="K14" s="40"/>
      <c r="L14" s="41"/>
      <c r="M14" s="40"/>
      <c r="N14" s="40"/>
      <c r="O14" s="40"/>
      <c r="P14" s="354"/>
      <c r="Q14" s="354"/>
      <c r="R14" s="358"/>
      <c r="S14" s="358"/>
      <c r="T14" s="354"/>
      <c r="U14" s="354"/>
      <c r="V14" s="354"/>
      <c r="W14" s="354"/>
      <c r="X14" s="354"/>
    </row>
    <row r="15" spans="2:24" x14ac:dyDescent="0.15">
      <c r="B15" s="71" t="str">
        <f>IF(E15&lt;&gt;"",CONCATENATE(ルール・事前条件!X$6,"-",ルール・事前条件!X$5,"-",TEXT(C$1,"00"),"-",TEXT(C15,"00"),"-",TEXT(E15,"00")),"")</f>
        <v/>
      </c>
      <c r="C15" s="44">
        <v>1</v>
      </c>
      <c r="D15" s="45"/>
      <c r="E15" s="44"/>
      <c r="F15" s="45"/>
      <c r="G15" s="376"/>
      <c r="H15" s="376"/>
      <c r="I15" s="45"/>
      <c r="J15" s="39"/>
      <c r="K15" s="40"/>
      <c r="L15" s="41"/>
      <c r="M15" s="40"/>
      <c r="N15" s="40"/>
      <c r="O15" s="40"/>
      <c r="P15" s="377"/>
      <c r="Q15" s="377"/>
      <c r="R15" s="375"/>
      <c r="S15" s="375"/>
      <c r="T15" s="377"/>
      <c r="U15" s="377"/>
      <c r="V15" s="377"/>
      <c r="W15" s="377"/>
      <c r="X15" s="377"/>
    </row>
    <row r="16" spans="2:24" x14ac:dyDescent="0.15">
      <c r="B16" s="71" t="str">
        <f>IF(E16&lt;&gt;"",CONCATENATE(ルール・事前条件!X$6,"-",ルール・事前条件!X$5,"-",TEXT(C$1,"00"),"-",TEXT(C16,"00"),"-",TEXT(E16,"00")),"")</f>
        <v/>
      </c>
      <c r="C16" s="44">
        <v>1</v>
      </c>
      <c r="D16" s="45"/>
      <c r="E16" s="44"/>
      <c r="F16" s="45"/>
      <c r="G16" s="376"/>
      <c r="H16" s="376"/>
      <c r="I16" s="45"/>
      <c r="J16" s="39"/>
      <c r="K16" s="40"/>
      <c r="L16" s="41"/>
      <c r="M16" s="40"/>
      <c r="N16" s="40"/>
      <c r="O16" s="40"/>
      <c r="P16" s="377"/>
      <c r="Q16" s="377"/>
      <c r="R16" s="375"/>
      <c r="S16" s="375"/>
      <c r="T16" s="377"/>
      <c r="U16" s="377"/>
      <c r="V16" s="377"/>
      <c r="W16" s="377"/>
      <c r="X16" s="377"/>
    </row>
    <row r="17" spans="2:24" x14ac:dyDescent="0.15">
      <c r="B17" s="71" t="str">
        <f>IF(E17&lt;&gt;"",CONCATENATE(ルール・事前条件!X$6,"-",ルール・事前条件!X$5,"-",TEXT(C$1,"00"),"-",TEXT(C17,"00"),"-",TEXT(E17,"00")),"")</f>
        <v/>
      </c>
      <c r="C17" s="44">
        <v>1</v>
      </c>
      <c r="D17" s="45"/>
      <c r="E17" s="44"/>
      <c r="F17" s="45"/>
      <c r="G17" s="376"/>
      <c r="H17" s="376"/>
      <c r="I17" s="45"/>
      <c r="J17" s="39"/>
      <c r="K17" s="40"/>
      <c r="L17" s="41"/>
      <c r="M17" s="40"/>
      <c r="N17" s="40"/>
      <c r="O17" s="40"/>
      <c r="P17" s="377"/>
      <c r="Q17" s="377"/>
      <c r="R17" s="375"/>
      <c r="S17" s="375"/>
      <c r="T17" s="377"/>
      <c r="U17" s="377"/>
      <c r="V17" s="377"/>
      <c r="W17" s="377"/>
      <c r="X17" s="377"/>
    </row>
    <row r="18" spans="2:24" x14ac:dyDescent="0.15">
      <c r="B18" s="72" t="str">
        <f>IF(E18&lt;&gt;"",CONCATENATE(ルール・事前条件!X$6,"-",ルール・事前条件!X$5,"-",TEXT(C$1,"00"),"-",TEXT(C18,"00"),"-",TEXT(E18,"00")),"")</f>
        <v/>
      </c>
      <c r="C18" s="44">
        <v>1</v>
      </c>
      <c r="D18" s="45"/>
      <c r="E18" s="46"/>
      <c r="F18" s="47"/>
      <c r="G18" s="361"/>
      <c r="H18" s="361"/>
      <c r="I18" s="47"/>
      <c r="J18" s="39"/>
      <c r="K18" s="40"/>
      <c r="L18" s="41"/>
      <c r="M18" s="40"/>
      <c r="N18" s="40"/>
      <c r="O18" s="40"/>
      <c r="P18" s="355"/>
      <c r="Q18" s="355"/>
      <c r="R18" s="359"/>
      <c r="S18" s="359"/>
      <c r="T18" s="355"/>
      <c r="U18" s="355"/>
      <c r="V18" s="355"/>
      <c r="W18" s="355"/>
      <c r="X18" s="355"/>
    </row>
    <row r="19" spans="2:24" x14ac:dyDescent="0.15">
      <c r="B19" s="70" t="str">
        <f>IF(E19&lt;&gt;"",CONCATENATE(ルール・事前条件!X$6,"-",ルール・事前条件!X$5,"-",TEXT(C$1,"00"),"-",TEXT(C19,"00"),"-",TEXT(E19,"00")),"")</f>
        <v/>
      </c>
      <c r="C19" s="37">
        <v>2</v>
      </c>
      <c r="D19" s="38"/>
      <c r="E19" s="37"/>
      <c r="F19" s="38"/>
      <c r="G19" s="360"/>
      <c r="H19" s="360"/>
      <c r="I19" s="38"/>
      <c r="J19" s="39"/>
      <c r="K19" s="40"/>
      <c r="L19" s="41"/>
      <c r="M19" s="40"/>
      <c r="N19" s="40"/>
      <c r="O19" s="40"/>
      <c r="P19" s="354"/>
      <c r="Q19" s="354"/>
      <c r="R19" s="358"/>
      <c r="S19" s="358"/>
      <c r="T19" s="354"/>
      <c r="U19" s="354"/>
      <c r="V19" s="354"/>
      <c r="W19" s="354"/>
      <c r="X19" s="354"/>
    </row>
    <row r="20" spans="2:24" x14ac:dyDescent="0.15">
      <c r="B20" s="71" t="str">
        <f>IF(E20&lt;&gt;"",CONCATENATE(ルール・事前条件!X$6,"-",ルール・事前条件!X$5,"-",TEXT(C$1,"00"),"-",TEXT(C20,"00"),"-",TEXT(E20,"00")),"")</f>
        <v/>
      </c>
      <c r="C20" s="44">
        <v>2</v>
      </c>
      <c r="D20" s="45"/>
      <c r="E20" s="44"/>
      <c r="F20" s="45"/>
      <c r="G20" s="376"/>
      <c r="H20" s="376"/>
      <c r="I20" s="45"/>
      <c r="J20" s="39"/>
      <c r="K20" s="40"/>
      <c r="L20" s="41"/>
      <c r="M20" s="40"/>
      <c r="N20" s="40"/>
      <c r="O20" s="40"/>
      <c r="P20" s="377"/>
      <c r="Q20" s="377"/>
      <c r="R20" s="375"/>
      <c r="S20" s="375"/>
      <c r="T20" s="377"/>
      <c r="U20" s="377"/>
      <c r="V20" s="377"/>
      <c r="W20" s="377"/>
      <c r="X20" s="377"/>
    </row>
    <row r="21" spans="2:24" x14ac:dyDescent="0.15">
      <c r="B21" s="71" t="str">
        <f>IF(E21&lt;&gt;"",CONCATENATE(ルール・事前条件!X$6,"-",ルール・事前条件!X$5,"-",TEXT(C$1,"00"),"-",TEXT(C21,"00"),"-",TEXT(E21,"00")),"")</f>
        <v/>
      </c>
      <c r="C21" s="44">
        <v>2</v>
      </c>
      <c r="D21" s="45"/>
      <c r="E21" s="44"/>
      <c r="F21" s="45"/>
      <c r="G21" s="376"/>
      <c r="H21" s="376"/>
      <c r="I21" s="45"/>
      <c r="J21" s="39"/>
      <c r="K21" s="40"/>
      <c r="L21" s="41"/>
      <c r="M21" s="40"/>
      <c r="N21" s="40"/>
      <c r="O21" s="40"/>
      <c r="P21" s="377"/>
      <c r="Q21" s="377"/>
      <c r="R21" s="375"/>
      <c r="S21" s="375"/>
      <c r="T21" s="377"/>
      <c r="U21" s="377"/>
      <c r="V21" s="377"/>
      <c r="W21" s="377"/>
      <c r="X21" s="377"/>
    </row>
    <row r="22" spans="2:24" x14ac:dyDescent="0.15">
      <c r="B22" s="71" t="str">
        <f>IF(E22&lt;&gt;"",CONCATENATE(ルール・事前条件!X$6,"-",ルール・事前条件!X$5,"-",TEXT(C$1,"00"),"-",TEXT(C22,"00"),"-",TEXT(E22,"00")),"")</f>
        <v/>
      </c>
      <c r="C22" s="44">
        <v>2</v>
      </c>
      <c r="D22" s="45"/>
      <c r="E22" s="44"/>
      <c r="F22" s="45"/>
      <c r="G22" s="376"/>
      <c r="H22" s="376"/>
      <c r="I22" s="45"/>
      <c r="J22" s="39"/>
      <c r="K22" s="40"/>
      <c r="L22" s="41"/>
      <c r="M22" s="40"/>
      <c r="N22" s="40"/>
      <c r="O22" s="40"/>
      <c r="P22" s="377"/>
      <c r="Q22" s="377"/>
      <c r="R22" s="375"/>
      <c r="S22" s="375"/>
      <c r="T22" s="377"/>
      <c r="U22" s="377"/>
      <c r="V22" s="377"/>
      <c r="W22" s="377"/>
      <c r="X22" s="377"/>
    </row>
    <row r="23" spans="2:24" x14ac:dyDescent="0.15">
      <c r="B23" s="72" t="str">
        <f>IF(E23&lt;&gt;"",CONCATENATE(ルール・事前条件!X$6,"-",ルール・事前条件!X$5,"-",TEXT(C$1,"00"),"-",TEXT(C23,"00"),"-",TEXT(E23,"00")),"")</f>
        <v/>
      </c>
      <c r="C23" s="44">
        <v>2</v>
      </c>
      <c r="D23" s="45"/>
      <c r="E23" s="46"/>
      <c r="F23" s="47"/>
      <c r="G23" s="361"/>
      <c r="H23" s="361"/>
      <c r="I23" s="47"/>
      <c r="J23" s="39"/>
      <c r="K23" s="40"/>
      <c r="L23" s="41"/>
      <c r="M23" s="40"/>
      <c r="N23" s="40"/>
      <c r="O23" s="40"/>
      <c r="P23" s="355"/>
      <c r="Q23" s="355"/>
      <c r="R23" s="359"/>
      <c r="S23" s="359"/>
      <c r="T23" s="355"/>
      <c r="U23" s="355"/>
      <c r="V23" s="355"/>
      <c r="W23" s="355"/>
      <c r="X23" s="355"/>
    </row>
    <row r="24" spans="2:24" x14ac:dyDescent="0.15">
      <c r="B24" s="70" t="str">
        <f>IF(E24&lt;&gt;"",CONCATENATE(ルール・事前条件!X$6,"-",ルール・事前条件!X$5,"-",TEXT(C$1,"00"),"-",TEXT(C24,"00"),"-",TEXT(E24,"00")),"")</f>
        <v/>
      </c>
      <c r="C24" s="44">
        <v>2</v>
      </c>
      <c r="D24" s="45"/>
      <c r="E24" s="60"/>
      <c r="F24" s="38"/>
      <c r="G24" s="360"/>
      <c r="H24" s="360"/>
      <c r="I24" s="38"/>
      <c r="J24" s="39"/>
      <c r="K24" s="40"/>
      <c r="L24" s="41"/>
      <c r="M24" s="40"/>
      <c r="N24" s="40"/>
      <c r="O24" s="40"/>
      <c r="P24" s="354"/>
      <c r="Q24" s="354"/>
      <c r="R24" s="358"/>
      <c r="S24" s="358"/>
      <c r="T24" s="354"/>
      <c r="U24" s="354"/>
      <c r="V24" s="354"/>
      <c r="W24" s="354"/>
      <c r="X24" s="354"/>
    </row>
    <row r="25" spans="2:24" x14ac:dyDescent="0.15">
      <c r="B25" s="71" t="str">
        <f>IF(E25&lt;&gt;"",CONCATENATE(ルール・事前条件!X$6,"-",ルール・事前条件!X$5,"-",TEXT(C$1,"00"),"-",TEXT(C25,"00"),"-",TEXT(E25,"00")),"")</f>
        <v/>
      </c>
      <c r="C25" s="44">
        <v>2</v>
      </c>
      <c r="D25" s="45"/>
      <c r="E25" s="44"/>
      <c r="F25" s="45"/>
      <c r="G25" s="376"/>
      <c r="H25" s="376"/>
      <c r="I25" s="45"/>
      <c r="J25" s="39"/>
      <c r="K25" s="40"/>
      <c r="L25" s="41"/>
      <c r="M25" s="40"/>
      <c r="N25" s="40"/>
      <c r="O25" s="40"/>
      <c r="P25" s="377"/>
      <c r="Q25" s="377"/>
      <c r="R25" s="375"/>
      <c r="S25" s="375"/>
      <c r="T25" s="377"/>
      <c r="U25" s="377"/>
      <c r="V25" s="377"/>
      <c r="W25" s="377"/>
      <c r="X25" s="377"/>
    </row>
    <row r="26" spans="2:24" x14ac:dyDescent="0.15">
      <c r="B26" s="71" t="str">
        <f>IF(E26&lt;&gt;"",CONCATENATE(ルール・事前条件!X$6,"-",ルール・事前条件!X$5,"-",TEXT(C$1,"00"),"-",TEXT(C26,"00"),"-",TEXT(E26,"00")),"")</f>
        <v/>
      </c>
      <c r="C26" s="44">
        <v>2</v>
      </c>
      <c r="D26" s="45"/>
      <c r="E26" s="44"/>
      <c r="F26" s="45"/>
      <c r="G26" s="376"/>
      <c r="H26" s="376"/>
      <c r="I26" s="45"/>
      <c r="J26" s="39"/>
      <c r="K26" s="40"/>
      <c r="L26" s="41"/>
      <c r="M26" s="40"/>
      <c r="N26" s="40"/>
      <c r="O26" s="40"/>
      <c r="P26" s="377"/>
      <c r="Q26" s="377"/>
      <c r="R26" s="375"/>
      <c r="S26" s="375"/>
      <c r="T26" s="377"/>
      <c r="U26" s="377"/>
      <c r="V26" s="377"/>
      <c r="W26" s="377"/>
      <c r="X26" s="377"/>
    </row>
    <row r="27" spans="2:24" x14ac:dyDescent="0.15">
      <c r="B27" s="71" t="str">
        <f>IF(E27&lt;&gt;"",CONCATENATE(ルール・事前条件!X$6,"-",ルール・事前条件!X$5,"-",TEXT(C$1,"00"),"-",TEXT(C27,"00"),"-",TEXT(E27,"00")),"")</f>
        <v/>
      </c>
      <c r="C27" s="44">
        <v>2</v>
      </c>
      <c r="D27" s="45"/>
      <c r="E27" s="44"/>
      <c r="F27" s="45"/>
      <c r="G27" s="376"/>
      <c r="H27" s="376"/>
      <c r="I27" s="45"/>
      <c r="J27" s="39"/>
      <c r="K27" s="40"/>
      <c r="L27" s="41"/>
      <c r="M27" s="40"/>
      <c r="N27" s="40"/>
      <c r="O27" s="40"/>
      <c r="P27" s="377"/>
      <c r="Q27" s="377"/>
      <c r="R27" s="375"/>
      <c r="S27" s="375"/>
      <c r="T27" s="377"/>
      <c r="U27" s="377"/>
      <c r="V27" s="377"/>
      <c r="W27" s="377"/>
      <c r="X27" s="377"/>
    </row>
    <row r="28" spans="2:24" x14ac:dyDescent="0.15">
      <c r="B28" s="72" t="str">
        <f>IF(E28&lt;&gt;"",CONCATENATE(ルール・事前条件!X$6,"-",ルール・事前条件!X$5,"-",TEXT(C$1,"00"),"-",TEXT(C28,"00"),"-",TEXT(E28,"00")),"")</f>
        <v/>
      </c>
      <c r="C28" s="44">
        <v>2</v>
      </c>
      <c r="D28" s="45"/>
      <c r="E28" s="46"/>
      <c r="F28" s="47"/>
      <c r="G28" s="361"/>
      <c r="H28" s="361"/>
      <c r="I28" s="47"/>
      <c r="J28" s="39"/>
      <c r="K28" s="40"/>
      <c r="L28" s="41"/>
      <c r="M28" s="40"/>
      <c r="N28" s="40"/>
      <c r="O28" s="40"/>
      <c r="P28" s="355"/>
      <c r="Q28" s="355"/>
      <c r="R28" s="359"/>
      <c r="S28" s="359"/>
      <c r="T28" s="355"/>
      <c r="U28" s="355"/>
      <c r="V28" s="355"/>
      <c r="W28" s="355"/>
      <c r="X28" s="355"/>
    </row>
    <row r="29" spans="2:24" x14ac:dyDescent="0.15">
      <c r="B29" s="70" t="str">
        <f>IF(E29&lt;&gt;"",CONCATENATE(ルール・事前条件!X$6,"-",ルール・事前条件!X$5,"-",TEXT(C$1,"00"),"-",TEXT(C29,"00"),"-",TEXT(E29,"00")),"")</f>
        <v/>
      </c>
      <c r="C29" s="44">
        <v>2</v>
      </c>
      <c r="D29" s="45"/>
      <c r="E29" s="60"/>
      <c r="F29" s="38"/>
      <c r="G29" s="360"/>
      <c r="H29" s="360"/>
      <c r="I29" s="38"/>
      <c r="J29" s="39"/>
      <c r="K29" s="40"/>
      <c r="L29" s="41"/>
      <c r="M29" s="40"/>
      <c r="N29" s="40"/>
      <c r="O29" s="40"/>
      <c r="P29" s="354"/>
      <c r="Q29" s="354"/>
      <c r="R29" s="358"/>
      <c r="S29" s="358"/>
      <c r="T29" s="354"/>
      <c r="U29" s="354"/>
      <c r="V29" s="354"/>
      <c r="W29" s="354"/>
      <c r="X29" s="354"/>
    </row>
    <row r="30" spans="2:24" x14ac:dyDescent="0.15">
      <c r="B30" s="71" t="str">
        <f>IF(E30&lt;&gt;"",CONCATENATE(ルール・事前条件!X$6,"-",ルール・事前条件!X$5,"-",TEXT(C$1,"00"),"-",TEXT(C30,"00"),"-",TEXT(E30,"00")),"")</f>
        <v/>
      </c>
      <c r="C30" s="44">
        <v>2</v>
      </c>
      <c r="D30" s="45"/>
      <c r="E30" s="44"/>
      <c r="F30" s="45"/>
      <c r="G30" s="376"/>
      <c r="H30" s="376"/>
      <c r="I30" s="45"/>
      <c r="J30" s="39"/>
      <c r="K30" s="40"/>
      <c r="L30" s="41"/>
      <c r="M30" s="40"/>
      <c r="N30" s="40"/>
      <c r="O30" s="40"/>
      <c r="P30" s="377"/>
      <c r="Q30" s="377"/>
      <c r="R30" s="375"/>
      <c r="S30" s="375"/>
      <c r="T30" s="377"/>
      <c r="U30" s="377"/>
      <c r="V30" s="377"/>
      <c r="W30" s="377"/>
      <c r="X30" s="377"/>
    </row>
    <row r="31" spans="2:24" x14ac:dyDescent="0.15">
      <c r="B31" s="71" t="str">
        <f>IF(E31&lt;&gt;"",CONCATENATE(ルール・事前条件!X$6,"-",ルール・事前条件!X$5,"-",TEXT(C$1,"00"),"-",TEXT(C31,"00"),"-",TEXT(E31,"00")),"")</f>
        <v/>
      </c>
      <c r="C31" s="44">
        <v>2</v>
      </c>
      <c r="D31" s="45"/>
      <c r="E31" s="44"/>
      <c r="F31" s="45"/>
      <c r="G31" s="376"/>
      <c r="H31" s="376"/>
      <c r="I31" s="45"/>
      <c r="J31" s="39"/>
      <c r="K31" s="40"/>
      <c r="L31" s="41"/>
      <c r="M31" s="40"/>
      <c r="N31" s="40"/>
      <c r="O31" s="40"/>
      <c r="P31" s="377"/>
      <c r="Q31" s="377"/>
      <c r="R31" s="375"/>
      <c r="S31" s="375"/>
      <c r="T31" s="377"/>
      <c r="U31" s="377"/>
      <c r="V31" s="377"/>
      <c r="W31" s="377"/>
      <c r="X31" s="377"/>
    </row>
    <row r="32" spans="2:24" x14ac:dyDescent="0.15">
      <c r="B32" s="71" t="str">
        <f>IF(E32&lt;&gt;"",CONCATENATE(ルール・事前条件!X$6,"-",ルール・事前条件!X$5,"-",TEXT(C$1,"00"),"-",TEXT(C32,"00"),"-",TEXT(E32,"00")),"")</f>
        <v/>
      </c>
      <c r="C32" s="44">
        <v>2</v>
      </c>
      <c r="D32" s="45"/>
      <c r="E32" s="44"/>
      <c r="F32" s="45"/>
      <c r="G32" s="376"/>
      <c r="H32" s="376"/>
      <c r="I32" s="45"/>
      <c r="J32" s="39"/>
      <c r="K32" s="40"/>
      <c r="L32" s="41"/>
      <c r="M32" s="40"/>
      <c r="N32" s="40"/>
      <c r="O32" s="40"/>
      <c r="P32" s="377"/>
      <c r="Q32" s="377"/>
      <c r="R32" s="375"/>
      <c r="S32" s="375"/>
      <c r="T32" s="377"/>
      <c r="U32" s="377"/>
      <c r="V32" s="377"/>
      <c r="W32" s="377"/>
      <c r="X32" s="377"/>
    </row>
    <row r="33" spans="2:24" x14ac:dyDescent="0.15">
      <c r="B33" s="72" t="str">
        <f>IF(E33&lt;&gt;"",CONCATENATE(ルール・事前条件!X$6,"-",ルール・事前条件!X$5,"-",TEXT(C$1,"00"),"-",TEXT(C33,"00"),"-",TEXT(E33,"00")),"")</f>
        <v/>
      </c>
      <c r="C33" s="44">
        <v>2</v>
      </c>
      <c r="D33" s="45"/>
      <c r="E33" s="46"/>
      <c r="F33" s="47"/>
      <c r="G33" s="361"/>
      <c r="H33" s="361"/>
      <c r="I33" s="47"/>
      <c r="J33" s="39"/>
      <c r="K33" s="40"/>
      <c r="L33" s="41"/>
      <c r="M33" s="40"/>
      <c r="N33" s="40"/>
      <c r="O33" s="40"/>
      <c r="P33" s="355"/>
      <c r="Q33" s="355"/>
      <c r="R33" s="359"/>
      <c r="S33" s="359"/>
      <c r="T33" s="355"/>
      <c r="U33" s="355"/>
      <c r="V33" s="355"/>
      <c r="W33" s="355"/>
      <c r="X33" s="355"/>
    </row>
    <row r="34" spans="2:24" x14ac:dyDescent="0.15">
      <c r="B34" s="70" t="str">
        <f>IF(E34&lt;&gt;"",CONCATENATE(ルール・事前条件!X$6,"-",ルール・事前条件!X$5,"-",TEXT(C$1,"00"),"-",TEXT(C34,"00"),"-",TEXT(E34,"00")),"")</f>
        <v/>
      </c>
      <c r="C34" s="60">
        <v>3</v>
      </c>
      <c r="D34" s="38"/>
      <c r="E34" s="37"/>
      <c r="F34" s="38"/>
      <c r="G34" s="360"/>
      <c r="H34" s="360"/>
      <c r="I34" s="38"/>
      <c r="J34" s="39"/>
      <c r="K34" s="40"/>
      <c r="L34" s="41"/>
      <c r="M34" s="40"/>
      <c r="N34" s="40"/>
      <c r="O34" s="40"/>
      <c r="P34" s="354"/>
      <c r="Q34" s="354"/>
      <c r="R34" s="358"/>
      <c r="S34" s="358"/>
      <c r="T34" s="354"/>
      <c r="U34" s="354"/>
      <c r="V34" s="354"/>
      <c r="W34" s="354"/>
      <c r="X34" s="354"/>
    </row>
    <row r="35" spans="2:24" x14ac:dyDescent="0.15">
      <c r="B35" s="71" t="str">
        <f>IF(E35&lt;&gt;"",CONCATENATE(ルール・事前条件!X$6,"-",ルール・事前条件!X$5,"-",TEXT(C$1,"00"),"-",TEXT(C35,"00"),"-",TEXT(E35,"00")),"")</f>
        <v/>
      </c>
      <c r="C35" s="44">
        <v>3</v>
      </c>
      <c r="D35" s="45"/>
      <c r="E35" s="44"/>
      <c r="F35" s="45"/>
      <c r="G35" s="376"/>
      <c r="H35" s="376"/>
      <c r="I35" s="45"/>
      <c r="J35" s="39"/>
      <c r="K35" s="40"/>
      <c r="L35" s="41"/>
      <c r="M35" s="40"/>
      <c r="N35" s="40"/>
      <c r="O35" s="40"/>
      <c r="P35" s="377"/>
      <c r="Q35" s="377"/>
      <c r="R35" s="375"/>
      <c r="S35" s="375"/>
      <c r="T35" s="377"/>
      <c r="U35" s="377"/>
      <c r="V35" s="377"/>
      <c r="W35" s="377"/>
      <c r="X35" s="377"/>
    </row>
    <row r="36" spans="2:24" x14ac:dyDescent="0.15">
      <c r="B36" s="71" t="str">
        <f>IF(E36&lt;&gt;"",CONCATENATE(ルール・事前条件!X$6,"-",ルール・事前条件!X$5,"-",TEXT(C$1,"00"),"-",TEXT(C36,"00"),"-",TEXT(E36,"00")),"")</f>
        <v/>
      </c>
      <c r="C36" s="44">
        <v>3</v>
      </c>
      <c r="D36" s="45"/>
      <c r="E36" s="44"/>
      <c r="F36" s="45"/>
      <c r="G36" s="376"/>
      <c r="H36" s="376"/>
      <c r="I36" s="45"/>
      <c r="J36" s="39"/>
      <c r="K36" s="40"/>
      <c r="L36" s="41"/>
      <c r="M36" s="40"/>
      <c r="N36" s="40"/>
      <c r="O36" s="40"/>
      <c r="P36" s="377"/>
      <c r="Q36" s="377"/>
      <c r="R36" s="375"/>
      <c r="S36" s="375"/>
      <c r="T36" s="377"/>
      <c r="U36" s="377"/>
      <c r="V36" s="377"/>
      <c r="W36" s="377"/>
      <c r="X36" s="377"/>
    </row>
    <row r="37" spans="2:24" x14ac:dyDescent="0.15">
      <c r="B37" s="71" t="str">
        <f>IF(E37&lt;&gt;"",CONCATENATE(ルール・事前条件!X$6,"-",ルール・事前条件!X$5,"-",TEXT(C$1,"00"),"-",TEXT(C37,"00"),"-",TEXT(E37,"00")),"")</f>
        <v/>
      </c>
      <c r="C37" s="44">
        <v>3</v>
      </c>
      <c r="D37" s="45"/>
      <c r="E37" s="44"/>
      <c r="F37" s="45"/>
      <c r="G37" s="376"/>
      <c r="H37" s="376"/>
      <c r="I37" s="45"/>
      <c r="J37" s="39"/>
      <c r="K37" s="40"/>
      <c r="L37" s="41"/>
      <c r="M37" s="40"/>
      <c r="N37" s="40"/>
      <c r="O37" s="40"/>
      <c r="P37" s="377"/>
      <c r="Q37" s="377"/>
      <c r="R37" s="375"/>
      <c r="S37" s="375"/>
      <c r="T37" s="377"/>
      <c r="U37" s="377"/>
      <c r="V37" s="377"/>
      <c r="W37" s="377"/>
      <c r="X37" s="377"/>
    </row>
    <row r="38" spans="2:24" x14ac:dyDescent="0.15">
      <c r="B38" s="72" t="str">
        <f>IF(E38&lt;&gt;"",CONCATENATE(ルール・事前条件!X$6,"-",ルール・事前条件!X$5,"-",TEXT(C$1,"00"),"-",TEXT(C38,"00"),"-",TEXT(E38,"00")),"")</f>
        <v/>
      </c>
      <c r="C38" s="44">
        <v>3</v>
      </c>
      <c r="D38" s="45"/>
      <c r="E38" s="46"/>
      <c r="F38" s="47"/>
      <c r="G38" s="361"/>
      <c r="H38" s="361"/>
      <c r="I38" s="47"/>
      <c r="J38" s="39"/>
      <c r="K38" s="40"/>
      <c r="L38" s="41"/>
      <c r="M38" s="40"/>
      <c r="N38" s="40"/>
      <c r="O38" s="40"/>
      <c r="P38" s="355"/>
      <c r="Q38" s="355"/>
      <c r="R38" s="359"/>
      <c r="S38" s="359"/>
      <c r="T38" s="355"/>
      <c r="U38" s="355"/>
      <c r="V38" s="355"/>
      <c r="W38" s="355"/>
      <c r="X38" s="355"/>
    </row>
    <row r="39" spans="2:24" x14ac:dyDescent="0.15">
      <c r="B39" s="70" t="str">
        <f>IF(E39&lt;&gt;"",CONCATENATE(ルール・事前条件!X$6,"-",ルール・事前条件!X$5,"-",TEXT(C$1,"00"),"-",TEXT(C39,"00"),"-",TEXT(E39,"00")),"")</f>
        <v/>
      </c>
      <c r="C39" s="44">
        <v>3</v>
      </c>
      <c r="D39" s="45"/>
      <c r="E39" s="60"/>
      <c r="F39" s="38"/>
      <c r="G39" s="360"/>
      <c r="H39" s="360"/>
      <c r="I39" s="38"/>
      <c r="J39" s="39"/>
      <c r="K39" s="40"/>
      <c r="L39" s="41"/>
      <c r="M39" s="40"/>
      <c r="N39" s="40"/>
      <c r="O39" s="40"/>
      <c r="P39" s="354"/>
      <c r="Q39" s="354"/>
      <c r="R39" s="358"/>
      <c r="S39" s="358"/>
      <c r="T39" s="354"/>
      <c r="U39" s="354"/>
      <c r="V39" s="354"/>
      <c r="W39" s="354"/>
      <c r="X39" s="354"/>
    </row>
    <row r="40" spans="2:24" x14ac:dyDescent="0.15">
      <c r="B40" s="71" t="str">
        <f>IF(E40&lt;&gt;"",CONCATENATE(ルール・事前条件!X$6,"-",ルール・事前条件!X$5,"-",TEXT(C$1,"00"),"-",TEXT(C40,"00"),"-",TEXT(E40,"00")),"")</f>
        <v/>
      </c>
      <c r="C40" s="44">
        <v>3</v>
      </c>
      <c r="D40" s="45"/>
      <c r="E40" s="44"/>
      <c r="F40" s="45"/>
      <c r="G40" s="376"/>
      <c r="H40" s="376"/>
      <c r="I40" s="45"/>
      <c r="J40" s="39"/>
      <c r="K40" s="40"/>
      <c r="L40" s="41"/>
      <c r="M40" s="40"/>
      <c r="N40" s="40"/>
      <c r="O40" s="40"/>
      <c r="P40" s="377"/>
      <c r="Q40" s="377"/>
      <c r="R40" s="375"/>
      <c r="S40" s="375"/>
      <c r="T40" s="377"/>
      <c r="U40" s="377"/>
      <c r="V40" s="377"/>
      <c r="W40" s="377"/>
      <c r="X40" s="377"/>
    </row>
    <row r="41" spans="2:24" x14ac:dyDescent="0.15">
      <c r="B41" s="71" t="str">
        <f>IF(E41&lt;&gt;"",CONCATENATE(ルール・事前条件!X$6,"-",ルール・事前条件!X$5,"-",TEXT(C$1,"00"),"-",TEXT(C41,"00"),"-",TEXT(E41,"00")),"")</f>
        <v/>
      </c>
      <c r="C41" s="44">
        <v>3</v>
      </c>
      <c r="D41" s="45"/>
      <c r="E41" s="44"/>
      <c r="F41" s="45"/>
      <c r="G41" s="376"/>
      <c r="H41" s="376"/>
      <c r="I41" s="45"/>
      <c r="J41" s="39"/>
      <c r="K41" s="40"/>
      <c r="L41" s="41"/>
      <c r="M41" s="40"/>
      <c r="N41" s="40"/>
      <c r="O41" s="40"/>
      <c r="P41" s="377"/>
      <c r="Q41" s="377"/>
      <c r="R41" s="375"/>
      <c r="S41" s="375"/>
      <c r="T41" s="377"/>
      <c r="U41" s="377"/>
      <c r="V41" s="377"/>
      <c r="W41" s="377"/>
      <c r="X41" s="377"/>
    </row>
    <row r="42" spans="2:24" x14ac:dyDescent="0.15">
      <c r="B42" s="71" t="str">
        <f>IF(E42&lt;&gt;"",CONCATENATE(ルール・事前条件!X$6,"-",ルール・事前条件!X$5,"-",TEXT(C$1,"00"),"-",TEXT(C42,"00"),"-",TEXT(E42,"00")),"")</f>
        <v/>
      </c>
      <c r="C42" s="44">
        <v>3</v>
      </c>
      <c r="D42" s="45"/>
      <c r="E42" s="44"/>
      <c r="F42" s="45"/>
      <c r="G42" s="376"/>
      <c r="H42" s="376"/>
      <c r="I42" s="45"/>
      <c r="J42" s="39"/>
      <c r="K42" s="40"/>
      <c r="L42" s="41"/>
      <c r="M42" s="40"/>
      <c r="N42" s="40"/>
      <c r="O42" s="40"/>
      <c r="P42" s="377"/>
      <c r="Q42" s="377"/>
      <c r="R42" s="375"/>
      <c r="S42" s="375"/>
      <c r="T42" s="377"/>
      <c r="U42" s="377"/>
      <c r="V42" s="377"/>
      <c r="W42" s="377"/>
      <c r="X42" s="377"/>
    </row>
    <row r="43" spans="2:24" x14ac:dyDescent="0.15">
      <c r="B43" s="72" t="str">
        <f>IF(E43&lt;&gt;"",CONCATENATE(ルール・事前条件!X$6,"-",ルール・事前条件!X$5,"-",TEXT(C$1,"00"),"-",TEXT(C43,"00"),"-",TEXT(E43,"00")),"")</f>
        <v/>
      </c>
      <c r="C43" s="44">
        <v>3</v>
      </c>
      <c r="D43" s="45"/>
      <c r="E43" s="46"/>
      <c r="F43" s="47"/>
      <c r="G43" s="361"/>
      <c r="H43" s="361"/>
      <c r="I43" s="47"/>
      <c r="J43" s="39"/>
      <c r="K43" s="40"/>
      <c r="L43" s="41"/>
      <c r="M43" s="40"/>
      <c r="N43" s="40"/>
      <c r="O43" s="40"/>
      <c r="P43" s="355"/>
      <c r="Q43" s="355"/>
      <c r="R43" s="359"/>
      <c r="S43" s="359"/>
      <c r="T43" s="355"/>
      <c r="U43" s="355"/>
      <c r="V43" s="355"/>
      <c r="W43" s="355"/>
      <c r="X43" s="355"/>
    </row>
    <row r="44" spans="2:24" x14ac:dyDescent="0.15">
      <c r="B44" s="70" t="str">
        <f>IF(E44&lt;&gt;"",CONCATENATE(ルール・事前条件!X$6,"-",ルール・事前条件!X$5,"-",TEXT(C$1,"00"),"-",TEXT(C44,"00"),"-",TEXT(E44,"00")),"")</f>
        <v/>
      </c>
      <c r="C44" s="44">
        <v>3</v>
      </c>
      <c r="D44" s="45"/>
      <c r="E44" s="60"/>
      <c r="F44" s="38"/>
      <c r="G44" s="360"/>
      <c r="H44" s="360"/>
      <c r="I44" s="38"/>
      <c r="J44" s="39"/>
      <c r="K44" s="40"/>
      <c r="L44" s="41"/>
      <c r="M44" s="40"/>
      <c r="N44" s="40"/>
      <c r="O44" s="40"/>
      <c r="P44" s="354"/>
      <c r="Q44" s="354"/>
      <c r="R44" s="358"/>
      <c r="S44" s="358"/>
      <c r="T44" s="354"/>
      <c r="U44" s="354"/>
      <c r="V44" s="354"/>
      <c r="W44" s="354"/>
      <c r="X44" s="354"/>
    </row>
    <row r="45" spans="2:24" x14ac:dyDescent="0.15">
      <c r="B45" s="71" t="str">
        <f>IF(E45&lt;&gt;"",CONCATENATE(ルール・事前条件!X$6,"-",ルール・事前条件!X$5,"-",TEXT(C$1,"00"),"-",TEXT(C45,"00"),"-",TEXT(E45,"00")),"")</f>
        <v/>
      </c>
      <c r="C45" s="44">
        <v>3</v>
      </c>
      <c r="D45" s="45"/>
      <c r="E45" s="44"/>
      <c r="F45" s="45"/>
      <c r="G45" s="376"/>
      <c r="H45" s="376"/>
      <c r="I45" s="45"/>
      <c r="J45" s="39"/>
      <c r="K45" s="40"/>
      <c r="L45" s="41"/>
      <c r="M45" s="40"/>
      <c r="N45" s="40"/>
      <c r="O45" s="40"/>
      <c r="P45" s="377"/>
      <c r="Q45" s="377"/>
      <c r="R45" s="375"/>
      <c r="S45" s="375"/>
      <c r="T45" s="377"/>
      <c r="U45" s="377"/>
      <c r="V45" s="377"/>
      <c r="W45" s="377"/>
      <c r="X45" s="377"/>
    </row>
    <row r="46" spans="2:24" x14ac:dyDescent="0.15">
      <c r="B46" s="71" t="str">
        <f>IF(E46&lt;&gt;"",CONCATENATE(ルール・事前条件!X$6,"-",ルール・事前条件!X$5,"-",TEXT(C$1,"00"),"-",TEXT(C46,"00"),"-",TEXT(E46,"00")),"")</f>
        <v/>
      </c>
      <c r="C46" s="44">
        <v>3</v>
      </c>
      <c r="D46" s="45"/>
      <c r="E46" s="44"/>
      <c r="F46" s="45"/>
      <c r="G46" s="376"/>
      <c r="H46" s="376"/>
      <c r="I46" s="45"/>
      <c r="J46" s="39"/>
      <c r="K46" s="40"/>
      <c r="L46" s="41"/>
      <c r="M46" s="40"/>
      <c r="N46" s="40"/>
      <c r="O46" s="40"/>
      <c r="P46" s="377"/>
      <c r="Q46" s="377"/>
      <c r="R46" s="375"/>
      <c r="S46" s="375"/>
      <c r="T46" s="377"/>
      <c r="U46" s="377"/>
      <c r="V46" s="377"/>
      <c r="W46" s="377"/>
      <c r="X46" s="377"/>
    </row>
    <row r="47" spans="2:24" x14ac:dyDescent="0.15">
      <c r="B47" s="71" t="str">
        <f>IF(E47&lt;&gt;"",CONCATENATE(ルール・事前条件!X$6,"-",ルール・事前条件!X$5,"-",TEXT(C$1,"00"),"-",TEXT(C47,"00"),"-",TEXT(E47,"00")),"")</f>
        <v/>
      </c>
      <c r="C47" s="44">
        <v>3</v>
      </c>
      <c r="D47" s="45"/>
      <c r="E47" s="44"/>
      <c r="F47" s="45"/>
      <c r="G47" s="376"/>
      <c r="H47" s="376"/>
      <c r="I47" s="45"/>
      <c r="J47" s="39"/>
      <c r="K47" s="40"/>
      <c r="L47" s="41"/>
      <c r="M47" s="40"/>
      <c r="N47" s="40"/>
      <c r="O47" s="40"/>
      <c r="P47" s="377"/>
      <c r="Q47" s="377"/>
      <c r="R47" s="375"/>
      <c r="S47" s="375"/>
      <c r="T47" s="377"/>
      <c r="U47" s="377"/>
      <c r="V47" s="377"/>
      <c r="W47" s="377"/>
      <c r="X47" s="377"/>
    </row>
    <row r="48" spans="2:24" x14ac:dyDescent="0.15">
      <c r="B48" s="72" t="str">
        <f>IF(E48&lt;&gt;"",CONCATENATE(ルール・事前条件!X$6,"-",ルール・事前条件!X$5,"-",TEXT(C$1,"00"),"-",TEXT(C48,"00"),"-",TEXT(E48,"00")),"")</f>
        <v/>
      </c>
      <c r="C48" s="46">
        <v>3</v>
      </c>
      <c r="D48" s="122"/>
      <c r="E48" s="46"/>
      <c r="F48" s="47"/>
      <c r="G48" s="361"/>
      <c r="H48" s="361"/>
      <c r="I48" s="47"/>
      <c r="J48" s="39"/>
      <c r="K48" s="40"/>
      <c r="L48" s="41"/>
      <c r="M48" s="40"/>
      <c r="N48" s="40"/>
      <c r="O48" s="40"/>
      <c r="P48" s="355"/>
      <c r="Q48" s="355"/>
      <c r="R48" s="359"/>
      <c r="S48" s="359"/>
      <c r="T48" s="355"/>
      <c r="U48" s="355"/>
      <c r="V48" s="355"/>
      <c r="W48" s="355"/>
      <c r="X48" s="355"/>
    </row>
    <row r="85" spans="4:9" x14ac:dyDescent="0.15">
      <c r="D85" s="43"/>
      <c r="F85" s="43"/>
      <c r="G85" s="43"/>
      <c r="I85" s="43" t="s">
        <v>159</v>
      </c>
    </row>
  </sheetData>
  <mergeCells count="99">
    <mergeCell ref="P44:P48"/>
    <mergeCell ref="Q44:Q48"/>
    <mergeCell ref="R44:R48"/>
    <mergeCell ref="S44:S48"/>
    <mergeCell ref="T44:T48"/>
    <mergeCell ref="P39:P43"/>
    <mergeCell ref="Q39:Q43"/>
    <mergeCell ref="R39:R43"/>
    <mergeCell ref="S39:S43"/>
    <mergeCell ref="T39:T43"/>
    <mergeCell ref="P34:P38"/>
    <mergeCell ref="Q34:Q38"/>
    <mergeCell ref="R34:R38"/>
    <mergeCell ref="S34:S38"/>
    <mergeCell ref="T34:T38"/>
    <mergeCell ref="P29:P33"/>
    <mergeCell ref="Q29:Q33"/>
    <mergeCell ref="R29:R33"/>
    <mergeCell ref="S29:S33"/>
    <mergeCell ref="T29:T33"/>
    <mergeCell ref="P24:P28"/>
    <mergeCell ref="Q24:Q28"/>
    <mergeCell ref="R24:R28"/>
    <mergeCell ref="S24:S28"/>
    <mergeCell ref="T24:T28"/>
    <mergeCell ref="P19:P23"/>
    <mergeCell ref="Q19:Q23"/>
    <mergeCell ref="R19:R23"/>
    <mergeCell ref="S19:S23"/>
    <mergeCell ref="T19:T23"/>
    <mergeCell ref="P14:P18"/>
    <mergeCell ref="Q14:Q18"/>
    <mergeCell ref="R14:R18"/>
    <mergeCell ref="S14:S18"/>
    <mergeCell ref="T14:T18"/>
    <mergeCell ref="P9:P13"/>
    <mergeCell ref="Q9:Q13"/>
    <mergeCell ref="R9:R13"/>
    <mergeCell ref="S9:S13"/>
    <mergeCell ref="T9:T13"/>
    <mergeCell ref="P4:P8"/>
    <mergeCell ref="Q4:Q8"/>
    <mergeCell ref="R4:R8"/>
    <mergeCell ref="S4:S8"/>
    <mergeCell ref="T4:T8"/>
    <mergeCell ref="H4:H8"/>
    <mergeCell ref="G4:G8"/>
    <mergeCell ref="H9:H13"/>
    <mergeCell ref="G9:G13"/>
    <mergeCell ref="H14:H18"/>
    <mergeCell ref="G14:G18"/>
    <mergeCell ref="H19:H23"/>
    <mergeCell ref="G19:G23"/>
    <mergeCell ref="H24:H28"/>
    <mergeCell ref="G24:G28"/>
    <mergeCell ref="H29:H33"/>
    <mergeCell ref="G29:G33"/>
    <mergeCell ref="H34:H38"/>
    <mergeCell ref="G34:G38"/>
    <mergeCell ref="H39:H43"/>
    <mergeCell ref="G39:G43"/>
    <mergeCell ref="H44:H48"/>
    <mergeCell ref="G44:G48"/>
    <mergeCell ref="U19:U23"/>
    <mergeCell ref="V19:V23"/>
    <mergeCell ref="W19:W23"/>
    <mergeCell ref="U4:U8"/>
    <mergeCell ref="V4:V8"/>
    <mergeCell ref="W4:W8"/>
    <mergeCell ref="U9:U13"/>
    <mergeCell ref="V9:V13"/>
    <mergeCell ref="W9:W13"/>
    <mergeCell ref="U14:U18"/>
    <mergeCell ref="V14:V18"/>
    <mergeCell ref="W14:W18"/>
    <mergeCell ref="U44:U48"/>
    <mergeCell ref="V44:V48"/>
    <mergeCell ref="W44:W48"/>
    <mergeCell ref="U24:U28"/>
    <mergeCell ref="V24:V28"/>
    <mergeCell ref="W24:W28"/>
    <mergeCell ref="U29:U33"/>
    <mergeCell ref="V29:V33"/>
    <mergeCell ref="W29:W33"/>
    <mergeCell ref="U34:U38"/>
    <mergeCell ref="V34:V38"/>
    <mergeCell ref="W34:W38"/>
    <mergeCell ref="U39:U43"/>
    <mergeCell ref="V39:V43"/>
    <mergeCell ref="W39:W43"/>
    <mergeCell ref="X29:X33"/>
    <mergeCell ref="X34:X38"/>
    <mergeCell ref="X39:X43"/>
    <mergeCell ref="X44:X48"/>
    <mergeCell ref="X4:X8"/>
    <mergeCell ref="X9:X13"/>
    <mergeCell ref="X14:X18"/>
    <mergeCell ref="X19:X23"/>
    <mergeCell ref="X24:X28"/>
  </mergeCells>
  <phoneticPr fontId="2"/>
  <dataValidations count="1">
    <dataValidation type="list" allowBlank="1" showInputMessage="1" showErrorMessage="1" sqref="P4 P9 P14 P19 P24 P29 P34 P39 P44">
      <formula1>結果</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13</vt:i4>
      </vt:variant>
    </vt:vector>
  </HeadingPairs>
  <TitlesOfParts>
    <vt:vector size="30" baseType="lpstr">
      <vt:lpstr>表紙</vt:lpstr>
      <vt:lpstr>更新履歴</vt:lpstr>
      <vt:lpstr>ルール・事前条件</vt:lpstr>
      <vt:lpstr>観点抽出シート</vt:lpstr>
      <vt:lpstr>テスト観点一覧</vt:lpstr>
      <vt:lpstr>テスト項目-観点1</vt:lpstr>
      <vt:lpstr>テスト項目-観点2</vt:lpstr>
      <vt:lpstr>テスト項目-観点3</vt:lpstr>
      <vt:lpstr>テスト項目-観点4</vt:lpstr>
      <vt:lpstr>テスト項目-観点5</vt:lpstr>
      <vt:lpstr>テスト項目-観点6</vt:lpstr>
      <vt:lpstr>テスト項目-観点7</vt:lpstr>
      <vt:lpstr>テスト項目-観点8</vt:lpstr>
      <vt:lpstr>テスト項目-観点9</vt:lpstr>
      <vt:lpstr>テスト項目-観点10</vt:lpstr>
      <vt:lpstr>入力リスト</vt:lpstr>
      <vt:lpstr>集計</vt:lpstr>
      <vt:lpstr>HDD_SSD</vt:lpstr>
      <vt:lpstr>Officeバージョン</vt:lpstr>
      <vt:lpstr>OS環境</vt:lpstr>
      <vt:lpstr>TRA.EXCEL.ID\ROWHEADER?277fca30d6a54b3faa2d4d6f6caefb07</vt:lpstr>
      <vt:lpstr>TRA.EXCEL.ID\TABLE?98703b48170649c58bb14614c18603a4</vt:lpstr>
      <vt:lpstr>バージョン</vt:lpstr>
      <vt:lpstr>確認アプリ</vt:lpstr>
      <vt:lpstr>環境種別</vt:lpstr>
      <vt:lpstr>環境種別ID</vt:lpstr>
      <vt:lpstr>観点種別</vt:lpstr>
      <vt:lpstr>結果</vt:lpstr>
      <vt:lpstr>要件項目</vt:lpstr>
      <vt:lpstr>要件項目ID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 雅士</dc:creator>
  <cp:lastModifiedBy>鈴木 聖也</cp:lastModifiedBy>
  <dcterms:created xsi:type="dcterms:W3CDTF">2016-05-24T12:08:12Z</dcterms:created>
  <dcterms:modified xsi:type="dcterms:W3CDTF">2019-07-16T04:28:26Z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RA.INNER_PARAM.IS_OBJECT_FILE">
    <vt:lpwstr>True</vt:lpwstr>
  </property>
  <property fmtid="{D5CDD505-2E9C-101B-9397-08002B2CF9AE}" pid="3" name="TRA.INNER_PARAM.IS_SAVETIMING">
    <vt:lpwstr>True</vt:lpwstr>
  </property>
  <property fmtid="{D5CDD505-2E9C-101B-9397-08002B2CF9AE}" pid="4" name="TRA.INNER_PARAM.IS_CONFIRM">
    <vt:lpwstr>False</vt:lpwstr>
  </property>
  <property fmtid="{D5CDD505-2E9C-101B-9397-08002B2CF9AE}" pid="5" name="TRA.INNER_PARAM.RULE_FILE">
    <vt:lpwstr>tra://teras/parser/ParseRule/ZipcTerasRule_機能テスト.xml</vt:lpwstr>
  </property>
</Properties>
</file>