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uzuki-seiya\Desktop\Git\test\"/>
    </mc:Choice>
  </mc:AlternateContent>
  <bookViews>
    <workbookView xWindow="45" yWindow="30" windowWidth="28650" windowHeight="12510" tabRatio="811" firstSheet="1" activeTab="6"/>
  </bookViews>
  <sheets>
    <sheet name="表紙" sheetId="1" r:id="rId1"/>
    <sheet name="更新履歴" sheetId="2" r:id="rId2"/>
    <sheet name="ルール・事前条件" sheetId="4" r:id="rId3"/>
    <sheet name="観点抽出シート" sheetId="24" r:id="rId4"/>
    <sheet name="テスト観点一覧" sheetId="7" r:id="rId5"/>
    <sheet name="テスト項目-観点1" sheetId="12" r:id="rId6"/>
    <sheet name="入力リスト" sheetId="3" r:id="rId7"/>
    <sheet name="集計" sheetId="25" r:id="rId8"/>
  </sheets>
  <definedNames>
    <definedName name="_xlnm._FilterDatabase" localSheetId="5" hidden="1">'テスト項目-観点1'!$B$3:$X$4</definedName>
    <definedName name="HDD_SSD">入力リスト!$M$3:$M$4</definedName>
    <definedName name="Officeバージョン">入力リスト!$K$8:$K$14</definedName>
    <definedName name="OS環境">入力リスト!$K$3:$K$5</definedName>
    <definedName name="TRA.EXCEL.ID\ROWHEADER?17b33c9e3c864a20bc1dfa6d655fcf9a" hidden="1">'テスト項目-観点1'!$D$4:$X$4</definedName>
    <definedName name="TRA.EXCEL.ID\TABLE?0052cc16aa5a4ba8b5273456e74026e1" hidden="1">'テスト項目-観点1'!$D$4:$X$4</definedName>
    <definedName name="TRA.EXCEL.ID\TABLE?1439f9bbf83d4f5298b23636c75a714d" hidden="1">'テスト項目-観点1'!$D$4:$X$4</definedName>
    <definedName name="TRA.EXCEL.ID\TABLE?98703b48170649c58bb14614c18603a4" hidden="1">'テスト項目-観点1'!$D$4:$X$4</definedName>
    <definedName name="バージョン">入力リスト!$H$11</definedName>
    <definedName name="確認アプリ">入力リスト!$H$3:$H$4</definedName>
    <definedName name="環境種別">入力リスト!$H$7:$H$8</definedName>
    <definedName name="環境種別ID">入力リスト!$H$7:$I$8</definedName>
    <definedName name="観点種別">入力リスト!$E$3:$E$11</definedName>
    <definedName name="結果">入力リスト!$B$3:$B$8</definedName>
    <definedName name="要件項目">入力リスト!$O$3:$O$12</definedName>
    <definedName name="要件項目ID">入力リスト!$O$3:$P$12</definedName>
  </definedNames>
  <calcPr calcId="162913"/>
</workbook>
</file>

<file path=xl/calcChain.xml><?xml version="1.0" encoding="utf-8"?>
<calcChain xmlns="http://schemas.openxmlformats.org/spreadsheetml/2006/main">
  <c r="S2" i="12" l="1"/>
  <c r="R2" i="12"/>
  <c r="J2" i="12"/>
  <c r="H2" i="12"/>
  <c r="E19" i="7" l="1"/>
  <c r="F18" i="7"/>
  <c r="J17" i="7"/>
  <c r="G17" i="7"/>
  <c r="J10" i="7"/>
  <c r="G10" i="7"/>
  <c r="E1" i="12"/>
  <c r="C1" i="12"/>
  <c r="I20" i="7"/>
  <c r="T19" i="7"/>
  <c r="S19" i="7"/>
  <c r="R19" i="7"/>
  <c r="Q19" i="7"/>
  <c r="P19" i="7"/>
  <c r="O19" i="7"/>
  <c r="N19" i="7"/>
  <c r="J19" i="7"/>
  <c r="G19" i="7"/>
  <c r="F19" i="7"/>
  <c r="T18" i="7"/>
  <c r="S18" i="7"/>
  <c r="R18" i="7"/>
  <c r="Q18" i="7"/>
  <c r="P18" i="7"/>
  <c r="O18" i="7"/>
  <c r="N18" i="7"/>
  <c r="J18" i="7"/>
  <c r="G18" i="7"/>
  <c r="E18" i="7"/>
  <c r="M18" i="7" s="1"/>
  <c r="T17" i="7"/>
  <c r="S17" i="7"/>
  <c r="R17" i="7"/>
  <c r="Q17" i="7"/>
  <c r="P17" i="7"/>
  <c r="O17" i="7"/>
  <c r="N17" i="7"/>
  <c r="F17" i="7"/>
  <c r="E17" i="7"/>
  <c r="H17" i="7" s="1"/>
  <c r="T16" i="7"/>
  <c r="S16" i="7"/>
  <c r="R16" i="7"/>
  <c r="Q16" i="7"/>
  <c r="P16" i="7"/>
  <c r="O16" i="7"/>
  <c r="N16" i="7"/>
  <c r="J16" i="7"/>
  <c r="G16" i="7"/>
  <c r="F16" i="7"/>
  <c r="E16" i="7"/>
  <c r="K16" i="7" s="1"/>
  <c r="T15" i="7"/>
  <c r="S15" i="7"/>
  <c r="R15" i="7"/>
  <c r="Q15" i="7"/>
  <c r="P15" i="7"/>
  <c r="O15" i="7"/>
  <c r="N15" i="7"/>
  <c r="J15" i="7"/>
  <c r="G15" i="7"/>
  <c r="F15" i="7"/>
  <c r="E15" i="7"/>
  <c r="M15" i="7" s="1"/>
  <c r="T14" i="7"/>
  <c r="S14" i="7"/>
  <c r="R14" i="7"/>
  <c r="Q14" i="7"/>
  <c r="P14" i="7"/>
  <c r="O14" i="7"/>
  <c r="N14" i="7"/>
  <c r="J14" i="7"/>
  <c r="G14" i="7"/>
  <c r="F14" i="7"/>
  <c r="E14" i="7"/>
  <c r="H14" i="7" s="1"/>
  <c r="T13" i="7"/>
  <c r="S13" i="7"/>
  <c r="R13" i="7"/>
  <c r="Q13" i="7"/>
  <c r="P13" i="7"/>
  <c r="O13" i="7"/>
  <c r="N13" i="7"/>
  <c r="J13" i="7"/>
  <c r="G13" i="7"/>
  <c r="F13" i="7"/>
  <c r="E13" i="7"/>
  <c r="M13" i="7" s="1"/>
  <c r="T12" i="7"/>
  <c r="S12" i="7"/>
  <c r="R12" i="7"/>
  <c r="Q12" i="7"/>
  <c r="P12" i="7"/>
  <c r="O12" i="7"/>
  <c r="N12" i="7"/>
  <c r="J12" i="7"/>
  <c r="G12" i="7"/>
  <c r="F12" i="7"/>
  <c r="E12" i="7"/>
  <c r="K12" i="7" s="1"/>
  <c r="T11" i="7"/>
  <c r="S11" i="7"/>
  <c r="R11" i="7"/>
  <c r="Q11" i="7"/>
  <c r="P11" i="7"/>
  <c r="O11" i="7"/>
  <c r="N11" i="7"/>
  <c r="J11" i="7"/>
  <c r="G11" i="7"/>
  <c r="F11" i="7"/>
  <c r="E11" i="7"/>
  <c r="M11" i="7" s="1"/>
  <c r="T10" i="7"/>
  <c r="S10" i="7"/>
  <c r="R10" i="7"/>
  <c r="Q10" i="7"/>
  <c r="Q20" i="7" s="1"/>
  <c r="F3" i="25" s="1"/>
  <c r="P10" i="7"/>
  <c r="O10" i="7"/>
  <c r="N10" i="7"/>
  <c r="F10" i="7"/>
  <c r="E10" i="7"/>
  <c r="E3" i="7"/>
  <c r="E2" i="7"/>
  <c r="X6" i="4"/>
  <c r="X5" i="4"/>
  <c r="A16" i="1"/>
  <c r="H16" i="7" l="1"/>
  <c r="K14" i="7"/>
  <c r="M12" i="7"/>
  <c r="M14" i="7"/>
  <c r="M16" i="7"/>
  <c r="K17" i="7"/>
  <c r="R20" i="7"/>
  <c r="G3" i="25" s="1"/>
  <c r="H13" i="7"/>
  <c r="H12" i="7"/>
  <c r="T20" i="7"/>
  <c r="I3" i="25" s="1"/>
  <c r="M19" i="7"/>
  <c r="K19" i="7"/>
  <c r="H19" i="7"/>
  <c r="E20" i="7"/>
  <c r="F20" i="7"/>
  <c r="N20" i="7"/>
  <c r="C3" i="25" s="1"/>
  <c r="K13" i="7"/>
  <c r="O20" i="7"/>
  <c r="D3" i="25" s="1"/>
  <c r="M17" i="7"/>
  <c r="P20" i="7"/>
  <c r="E3" i="25" s="1"/>
  <c r="H11" i="7"/>
  <c r="H15" i="7"/>
  <c r="H18" i="7"/>
  <c r="K11" i="7"/>
  <c r="K15" i="7"/>
  <c r="S20" i="7"/>
  <c r="H3" i="25" s="1"/>
  <c r="K18" i="7"/>
  <c r="B4" i="12"/>
  <c r="M10" i="7"/>
  <c r="M20" i="7" s="1"/>
  <c r="B3" i="25" s="1"/>
  <c r="J20" i="7"/>
  <c r="K20" i="7" s="1"/>
  <c r="K10" i="7"/>
  <c r="H10" i="7"/>
  <c r="G20" i="7"/>
  <c r="H20" i="7" l="1"/>
</calcChain>
</file>

<file path=xl/comments1.xml><?xml version="1.0" encoding="utf-8"?>
<comments xmlns="http://schemas.openxmlformats.org/spreadsheetml/2006/main">
  <authors>
    <author>伊藤 雅士</author>
  </authors>
  <commentList>
    <comment ref="B4" authorId="0" shapeId="0">
      <text>
        <r>
          <rPr>
            <b/>
            <sz val="9"/>
            <color indexed="81"/>
            <rFont val="ＭＳ Ｐゴシック"/>
            <family val="3"/>
            <charset val="128"/>
          </rPr>
          <t>TRA設定ツールでサービス停止時の振る舞い、存在しないデータ、権限がないデータ、更新の衝突、
待ち時間の表示　プログレスインフォメーション、砂時計アイコン　などの遷移についても考慮する</t>
        </r>
      </text>
    </comment>
    <comment ref="B5" authorId="0" shapeId="0">
      <text>
        <r>
          <rPr>
            <b/>
            <sz val="9"/>
            <color indexed="81"/>
            <rFont val="ＭＳ Ｐゴシック"/>
            <family val="3"/>
            <charset val="128"/>
          </rPr>
          <t>ネットワーク断、サーバーの内部エラー　などでサーバからの異常応答やサーバにメッセージ送信できない場合などを考慮する</t>
        </r>
      </text>
    </comment>
    <comment ref="B6" authorId="0" shapeId="0">
      <text>
        <r>
          <rPr>
            <b/>
            <sz val="9"/>
            <color indexed="81"/>
            <rFont val="ＭＳ Ｐゴシック"/>
            <family val="3"/>
            <charset val="128"/>
          </rPr>
          <t>中断の例) 処理中にキャンセルボタンや閉じるボタンを押下する 等。</t>
        </r>
      </text>
    </comment>
    <comment ref="D10" authorId="0" shapeId="0">
      <text>
        <r>
          <rPr>
            <b/>
            <sz val="9"/>
            <color indexed="81"/>
            <rFont val="ＭＳ Ｐゴシック"/>
            <family val="3"/>
            <charset val="128"/>
          </rPr>
          <t>機能に対する入力データや設定データによる初期表示データ</t>
        </r>
      </text>
    </comment>
    <comment ref="D11" authorId="0" shapeId="0">
      <text>
        <r>
          <rPr>
            <b/>
            <sz val="9"/>
            <color indexed="81"/>
            <rFont val="ＭＳ Ｐゴシック"/>
            <family val="3"/>
            <charset val="128"/>
          </rPr>
          <t>インストール直後のシステムデフォルト設定値確認</t>
        </r>
      </text>
    </comment>
    <comment ref="D12" authorId="0" shapeId="0">
      <text>
        <r>
          <rPr>
            <b/>
            <sz val="9"/>
            <color indexed="81"/>
            <rFont val="ＭＳ Ｐゴシック"/>
            <family val="3"/>
            <charset val="128"/>
          </rPr>
          <t>インストール後の操作による変更履歴として保持する情報の表示確認</t>
        </r>
      </text>
    </comment>
    <comment ref="C13" authorId="0" shapeId="0">
      <text>
        <r>
          <rPr>
            <b/>
            <sz val="9"/>
            <color indexed="81"/>
            <rFont val="ＭＳ Ｐゴシック"/>
            <family val="3"/>
            <charset val="128"/>
          </rPr>
          <t>操作した画面内での表示内容を確認する
例えば「全選択」ボタン押下ですべての項目が選択状態になる　等</t>
        </r>
      </text>
    </comment>
    <comment ref="C14" authorId="0" shapeId="0">
      <text>
        <r>
          <rPr>
            <b/>
            <sz val="9"/>
            <color indexed="81"/>
            <rFont val="ＭＳ Ｐゴシック"/>
            <family val="3"/>
            <charset val="128"/>
          </rPr>
          <t>表示するデータに特殊文字が含まれていても、ただしく漏れなく表示されることを確認。</t>
        </r>
      </text>
    </comment>
    <comment ref="C20" authorId="0" shapeId="0">
      <text>
        <r>
          <rPr>
            <b/>
            <sz val="9"/>
            <color indexed="81"/>
            <rFont val="ＭＳ Ｐゴシック"/>
            <family val="3"/>
            <charset val="128"/>
          </rPr>
          <t>1つ選択、複数選択でメニューの表示項目が変わる　等</t>
        </r>
      </text>
    </comment>
    <comment ref="C24" authorId="0" shapeId="0">
      <text>
        <r>
          <rPr>
            <b/>
            <sz val="9"/>
            <color indexed="81"/>
            <rFont val="ＭＳ Ｐゴシック"/>
            <family val="3"/>
            <charset val="128"/>
          </rPr>
          <t>ボタン、リスト、チェックボックス、ラジオボタン、コンテキストメニュー、ドラッグ&amp;ドロップ　等</t>
        </r>
      </text>
    </comment>
    <comment ref="C25" authorId="0" shapeId="0">
      <text>
        <r>
          <rPr>
            <b/>
            <sz val="9"/>
            <color indexed="81"/>
            <rFont val="ＭＳ Ｐゴシック"/>
            <family val="3"/>
            <charset val="128"/>
          </rPr>
          <t>追加、更新（値更新、順序更新　等）、削除</t>
        </r>
      </text>
    </comment>
    <comment ref="C26" authorId="0" shapeId="0">
      <text>
        <r>
          <rPr>
            <b/>
            <sz val="9"/>
            <color indexed="81"/>
            <rFont val="ＭＳ Ｐゴシック"/>
            <family val="3"/>
            <charset val="128"/>
          </rPr>
          <t>ビューが未更新の状態でも、処理時は最新のデータで処理が行われること　等</t>
        </r>
      </text>
    </comment>
    <comment ref="D29" authorId="0" shapeId="0">
      <text>
        <r>
          <rPr>
            <b/>
            <sz val="9"/>
            <color indexed="81"/>
            <rFont val="ＭＳ Ｐゴシック"/>
            <family val="3"/>
            <charset val="128"/>
          </rPr>
          <t>入力値の種別、中身、位置、状態、組み合わせ、件数 等。
※入力値の文字種については、禁則文字以外の特殊文字がエラー判定されないことを確認する。</t>
        </r>
      </text>
    </comment>
    <comment ref="D32" authorId="0" shapeId="0">
      <text>
        <r>
          <rPr>
            <b/>
            <sz val="9"/>
            <color indexed="81"/>
            <rFont val="ＭＳ Ｐゴシック"/>
            <family val="3"/>
            <charset val="128"/>
          </rPr>
          <t>規定数値範囲外、禁則文字、規定フォーマット外、項目間で組合せ不正
※入力値が禁則文字の場合、エラー判定されること。(ダイアログの特性により、Submit時、文字入力時の違いはあるが同様に確認する)</t>
        </r>
      </text>
    </comment>
    <comment ref="B33" authorId="0" shapeId="0">
      <text>
        <r>
          <rPr>
            <b/>
            <sz val="9"/>
            <color indexed="81"/>
            <rFont val="ＭＳ Ｐゴシック"/>
            <family val="3"/>
            <charset val="128"/>
          </rPr>
          <t>更新取り込み操作、ファイル保存時の上書き確認　等も考慮する</t>
        </r>
      </text>
    </comment>
    <comment ref="C44" authorId="0" shapeId="0">
      <text>
        <r>
          <rPr>
            <b/>
            <sz val="9"/>
            <color indexed="81"/>
            <rFont val="ＭＳ Ｐゴシック"/>
            <family val="3"/>
            <charset val="128"/>
          </rPr>
          <t>無応答の場合に、おかしな状況にならないことの確認を含む。</t>
        </r>
      </text>
    </comment>
    <comment ref="B45" authorId="0" shapeId="0">
      <text>
        <r>
          <rPr>
            <b/>
            <sz val="9"/>
            <color indexed="81"/>
            <rFont val="ＭＳ Ｐゴシック"/>
            <family val="3"/>
            <charset val="128"/>
          </rPr>
          <t>操作の順序を入れ替えて操作する。</t>
        </r>
      </text>
    </comment>
    <comment ref="B46" authorId="0" shapeId="0">
      <text>
        <r>
          <rPr>
            <b/>
            <sz val="9"/>
            <color indexed="81"/>
            <rFont val="ＭＳ Ｐゴシック"/>
            <family val="3"/>
            <charset val="128"/>
          </rPr>
          <t>一連の操作を途中で打ち切り、操作前の状態に戻す。
実行中の中断</t>
        </r>
      </text>
    </comment>
    <comment ref="B47" authorId="0" shapeId="0">
      <text>
        <r>
          <rPr>
            <b/>
            <sz val="9"/>
            <color indexed="81"/>
            <rFont val="ＭＳ Ｐゴシック"/>
            <family val="3"/>
            <charset val="128"/>
          </rPr>
          <t>同時に複数の資源を使用して動作させる。</t>
        </r>
      </text>
    </comment>
    <comment ref="C48" authorId="0" shapeId="0">
      <text>
        <r>
          <rPr>
            <b/>
            <sz val="9"/>
            <color indexed="81"/>
            <rFont val="ＭＳ Ｐゴシック"/>
            <family val="3"/>
            <charset val="128"/>
          </rPr>
          <t>1つのTERASクライアントでの同時操作や1つのExcelでの同時操作　等
例えば、TERASクライアント上の別のビュー相互操作やExcelからTRAモデル取り込みでクライアントダイアログ表示中に再度取り込みを実施する　等</t>
        </r>
      </text>
    </comment>
    <comment ref="C49" authorId="0" shapeId="0">
      <text>
        <r>
          <rPr>
            <b/>
            <sz val="9"/>
            <color indexed="81"/>
            <rFont val="ＭＳ Ｐゴシック"/>
            <family val="3"/>
            <charset val="128"/>
          </rPr>
          <t>同一PC上で複数のTERASクライアントを別のWorkspaceで起動しての操作や複数のExcelを起動しての操作　等</t>
        </r>
      </text>
    </comment>
    <comment ref="C52" authorId="0" shapeId="0">
      <text>
        <r>
          <rPr>
            <b/>
            <sz val="9"/>
            <color indexed="81"/>
            <rFont val="ＭＳ Ｐゴシック"/>
            <family val="3"/>
            <charset val="128"/>
          </rPr>
          <t>例えば、 TRAモデルに取り込み中に、TRA参照を実行した。</t>
        </r>
      </text>
    </comment>
    <comment ref="C53" authorId="0" shapeId="0">
      <text>
        <r>
          <rPr>
            <b/>
            <sz val="9"/>
            <color indexed="81"/>
            <rFont val="ＭＳ Ｐゴシック"/>
            <family val="3"/>
            <charset val="128"/>
          </rPr>
          <t>例えば、 TRAモデルを更新取り込み中に、TRAモデル削除を実行や取り込み済みのTRAモデルを別の内容で更新した　等</t>
        </r>
      </text>
    </comment>
    <comment ref="B56" authorId="0" shapeId="0">
      <text>
        <r>
          <rPr>
            <b/>
            <sz val="9"/>
            <color indexed="81"/>
            <rFont val="ＭＳ Ｐゴシック"/>
            <family val="3"/>
            <charset val="128"/>
          </rPr>
          <t>機能が動作しない条件で動作させてみる（例えば未登録状態で登録解除操作など）。</t>
        </r>
      </text>
    </comment>
    <comment ref="B57" authorId="0" shapeId="0">
      <text>
        <r>
          <rPr>
            <b/>
            <sz val="9"/>
            <color indexed="81"/>
            <rFont val="ＭＳ Ｐゴシック"/>
            <family val="3"/>
            <charset val="128"/>
          </rPr>
          <t>現実にはほとんど起きようがないと思われる例外条件を想定し動作させる。</t>
        </r>
      </text>
    </comment>
    <comment ref="B58" authorId="0" shapeId="0">
      <text>
        <r>
          <rPr>
            <b/>
            <sz val="9"/>
            <color indexed="81"/>
            <rFont val="ＭＳ Ｐゴシック"/>
            <family val="3"/>
            <charset val="128"/>
          </rPr>
          <t>排他制御中、アクセス権なし、データなし、コンフリクト、TRA設定ツールのサービス停止等</t>
        </r>
      </text>
    </comment>
    <comment ref="B59" authorId="0" shapeId="0">
      <text>
        <r>
          <rPr>
            <b/>
            <sz val="9"/>
            <color indexed="81"/>
            <rFont val="ＭＳ Ｐゴシック"/>
            <family val="3"/>
            <charset val="128"/>
          </rPr>
          <t>画面のUI操作や入力値が、実行結果に正しく反映されることの確認。</t>
        </r>
      </text>
    </comment>
    <comment ref="B61" authorId="0" shapeId="0">
      <text>
        <r>
          <rPr>
            <b/>
            <sz val="9"/>
            <color indexed="81"/>
            <rFont val="ＭＳ Ｐゴシック"/>
            <family val="3"/>
            <charset val="128"/>
          </rPr>
          <t>各機能に対して入力となるデータを確認する観点。</t>
        </r>
      </text>
    </comment>
    <comment ref="D63" authorId="0" shapeId="0">
      <text>
        <r>
          <rPr>
            <b/>
            <sz val="9"/>
            <color indexed="81"/>
            <rFont val="ＭＳ Ｐゴシック"/>
            <family val="3"/>
            <charset val="128"/>
          </rPr>
          <t>拡張子、ファイルバージョン、ファイル名 等</t>
        </r>
      </text>
    </comment>
    <comment ref="D64" authorId="0" shapeId="0">
      <text>
        <r>
          <rPr>
            <b/>
            <sz val="9"/>
            <color indexed="81"/>
            <rFont val="ＭＳ Ｐゴシック"/>
            <family val="3"/>
            <charset val="128"/>
          </rPr>
          <t>正常、ファイルが存在しない、読み取り不能、探索範囲内に複数存在 等</t>
        </r>
      </text>
    </comment>
    <comment ref="D65" authorId="0" shapeId="0">
      <text>
        <r>
          <rPr>
            <b/>
            <sz val="9"/>
            <color indexed="81"/>
            <rFont val="ＭＳ Ｐゴシック"/>
            <family val="3"/>
            <charset val="128"/>
          </rPr>
          <t>中身、位置、状態、組み合わせ、件数 等。
※中身が、異常、矛盾を確認する観点を含む。
※中身に特殊文字が含まれているデータが正しく処理されること。</t>
        </r>
      </text>
    </comment>
    <comment ref="D78" authorId="0" shapeId="0">
      <text>
        <r>
          <rPr>
            <b/>
            <sz val="9"/>
            <color indexed="81"/>
            <rFont val="ＭＳ Ｐゴシック"/>
            <family val="3"/>
            <charset val="128"/>
          </rPr>
          <t>同じ位置のデータを削除・追加するような場合を含む。</t>
        </r>
      </text>
    </comment>
    <comment ref="B79" authorId="0" shapeId="0">
      <text>
        <r>
          <rPr>
            <b/>
            <sz val="9"/>
            <color indexed="81"/>
            <rFont val="ＭＳ Ｐゴシック"/>
            <family val="3"/>
            <charset val="128"/>
          </rPr>
          <t>DBやSVN等に既に登録済みのデータに依存する動作を確認する観点。</t>
        </r>
      </text>
    </comment>
    <comment ref="D81" authorId="0" shapeId="0">
      <text>
        <r>
          <rPr>
            <b/>
            <sz val="9"/>
            <color indexed="81"/>
            <rFont val="ＭＳ Ｐゴシック"/>
            <family val="3"/>
            <charset val="128"/>
          </rPr>
          <t>取り込み主体のデータ有無、主体データと関連するデータの有無 等。</t>
        </r>
      </text>
    </comment>
    <comment ref="D82" authorId="0" shapeId="0">
      <text>
        <r>
          <rPr>
            <b/>
            <sz val="9"/>
            <color indexed="81"/>
            <rFont val="ＭＳ Ｐゴシック"/>
            <family val="3"/>
            <charset val="128"/>
          </rPr>
          <t>拡張子、ファイルバージョン、ファイル名 等</t>
        </r>
      </text>
    </comment>
    <comment ref="D83" authorId="0" shapeId="0">
      <text>
        <r>
          <rPr>
            <b/>
            <sz val="9"/>
            <color indexed="81"/>
            <rFont val="ＭＳ Ｐゴシック"/>
            <family val="3"/>
            <charset val="128"/>
          </rPr>
          <t>正常、ファイルが存在しない、読み取り不能、探索範囲内に複数存在 等</t>
        </r>
      </text>
    </comment>
    <comment ref="D84" authorId="0" shapeId="0">
      <text>
        <r>
          <rPr>
            <b/>
            <sz val="9"/>
            <color indexed="81"/>
            <rFont val="ＭＳ Ｐゴシック"/>
            <family val="3"/>
            <charset val="128"/>
          </rPr>
          <t>中身、位置、状態、組み合わせ、件数 等。
※中身が、異常、矛盾を確認する観点を含む。
※中身に特殊文字が含まれているデータが正しく処理されること。</t>
        </r>
      </text>
    </comment>
    <comment ref="B85" authorId="0" shapeId="0">
      <text>
        <r>
          <rPr>
            <b/>
            <sz val="9"/>
            <color indexed="81"/>
            <rFont val="ＭＳ Ｐゴシック"/>
            <family val="3"/>
            <charset val="128"/>
          </rPr>
          <t>各機能で外部ファイルや画面等へ出力するデータに着目して確認する観点。</t>
        </r>
      </text>
    </comment>
    <comment ref="D87" authorId="0" shapeId="0">
      <text>
        <r>
          <rPr>
            <b/>
            <sz val="9"/>
            <color indexed="81"/>
            <rFont val="ＭＳ Ｐゴシック"/>
            <family val="3"/>
            <charset val="128"/>
          </rPr>
          <t>拡張子、ファイルバージョン、ファイル名 等</t>
        </r>
      </text>
    </comment>
    <comment ref="D88" authorId="0" shapeId="0">
      <text>
        <r>
          <rPr>
            <b/>
            <sz val="9"/>
            <color indexed="81"/>
            <rFont val="ＭＳ Ｐゴシック"/>
            <family val="3"/>
            <charset val="128"/>
          </rPr>
          <t>中身、位置、状態、組み合わせ、件数 等。
※中身が、異常、矛盾を確認する観点を含む。
※中身に特殊文字が含まれているデータが正しく処理されること。</t>
        </r>
      </text>
    </comment>
    <comment ref="B90" authorId="0" shapeId="0">
      <text>
        <r>
          <rPr>
            <b/>
            <sz val="9"/>
            <color indexed="81"/>
            <rFont val="ＭＳ Ｐゴシック"/>
            <family val="3"/>
            <charset val="128"/>
          </rPr>
          <t>Preference設定値やTRA設定ツールによって、振る舞いが変わる試験観点。</t>
        </r>
      </text>
    </comment>
    <comment ref="B91" authorId="0" shapeId="0">
      <text>
        <r>
          <rPr>
            <b/>
            <sz val="9"/>
            <color indexed="81"/>
            <rFont val="ＭＳ Ｐゴシック"/>
            <family val="3"/>
            <charset val="128"/>
          </rPr>
          <t>即時反映、リスタートが必要　等</t>
        </r>
      </text>
    </comment>
    <comment ref="B92" authorId="0" shapeId="0">
      <text>
        <r>
          <rPr>
            <b/>
            <sz val="9"/>
            <color indexed="81"/>
            <rFont val="ＭＳ Ｐゴシック"/>
            <family val="3"/>
            <charset val="128"/>
          </rPr>
          <t>不正値設定　等</t>
        </r>
      </text>
    </comment>
    <comment ref="B95" authorId="0" shapeId="0">
      <text>
        <r>
          <rPr>
            <b/>
            <sz val="9"/>
            <color indexed="81"/>
            <rFont val="ＭＳ Ｐゴシック"/>
            <family val="3"/>
            <charset val="128"/>
          </rPr>
          <t>TERAS、SVN、Redmineのそれぞれについて確認する観点。</t>
        </r>
      </text>
    </comment>
    <comment ref="B98" authorId="0" shapeId="0">
      <text>
        <r>
          <rPr>
            <b/>
            <sz val="9"/>
            <color indexed="81"/>
            <rFont val="ＭＳ Ｐゴシック"/>
            <family val="3"/>
            <charset val="128"/>
          </rPr>
          <t>アドイン等、外部依存の処理がある場合のテスト観点。
(システムテストで実施するような仕様ソフトウェアバージョンの構成とは異なる観点です。)</t>
        </r>
      </text>
    </comment>
  </commentList>
</comments>
</file>

<file path=xl/sharedStrings.xml><?xml version="1.0" encoding="utf-8"?>
<sst xmlns="http://schemas.openxmlformats.org/spreadsheetml/2006/main" count="378" uniqueCount="325">
  <si>
    <t>M-TERAS Version1.0.6</t>
    <phoneticPr fontId="4"/>
  </si>
  <si>
    <t>機能試験仕様書兼結果報告書</t>
    <rPh sb="0" eb="2">
      <t>キノウ</t>
    </rPh>
    <rPh sb="2" eb="4">
      <t>シケン</t>
    </rPh>
    <rPh sb="4" eb="7">
      <t>シヨウショ</t>
    </rPh>
    <rPh sb="7" eb="8">
      <t>ケン</t>
    </rPh>
    <rPh sb="8" eb="10">
      <t>ケッカ</t>
    </rPh>
    <rPh sb="10" eb="13">
      <t>ホウコクショ</t>
    </rPh>
    <phoneticPr fontId="4"/>
  </si>
  <si>
    <t>Version 1.00</t>
    <phoneticPr fontId="4"/>
  </si>
  <si>
    <t>文書番号：SOD-11511-0003-12</t>
    <phoneticPr fontId="7"/>
  </si>
  <si>
    <t>キャッツ株式会社</t>
    <rPh sb="4" eb="8">
      <t>カブシキガイシャ</t>
    </rPh>
    <phoneticPr fontId="4"/>
  </si>
  <si>
    <t>マツダ
株式会社</t>
    <rPh sb="4" eb="8">
      <t>カブシキガイシャ</t>
    </rPh>
    <phoneticPr fontId="4"/>
  </si>
  <si>
    <t>御承認</t>
    <rPh sb="0" eb="3">
      <t>ゴショウニン</t>
    </rPh>
    <phoneticPr fontId="4"/>
  </si>
  <si>
    <t>承認</t>
    <rPh sb="0" eb="2">
      <t>ショウニン</t>
    </rPh>
    <phoneticPr fontId="4"/>
  </si>
  <si>
    <t>作成</t>
    <rPh sb="0" eb="2">
      <t>サクセイ</t>
    </rPh>
    <phoneticPr fontId="4"/>
  </si>
  <si>
    <t>Copyright © 2016 CATS CO.,LTD. All Rights Reserved.</t>
    <phoneticPr fontId="4"/>
  </si>
  <si>
    <t>更新履歴</t>
    <rPh sb="0" eb="2">
      <t>コウシン</t>
    </rPh>
    <rPh sb="2" eb="4">
      <t>リレキ</t>
    </rPh>
    <phoneticPr fontId="4"/>
  </si>
  <si>
    <t>Version</t>
    <phoneticPr fontId="4"/>
  </si>
  <si>
    <t>更新日</t>
    <rPh sb="0" eb="3">
      <t>コウシンビ</t>
    </rPh>
    <phoneticPr fontId="4"/>
  </si>
  <si>
    <t>担当者</t>
    <rPh sb="0" eb="3">
      <t>タントウシャ</t>
    </rPh>
    <phoneticPr fontId="4"/>
  </si>
  <si>
    <t>内容</t>
    <rPh sb="0" eb="2">
      <t>ナイヨウ</t>
    </rPh>
    <phoneticPr fontId="4"/>
  </si>
  <si>
    <t>新規作成</t>
    <rPh sb="0" eb="2">
      <t>シンキ</t>
    </rPh>
    <rPh sb="2" eb="4">
      <t>サクセイ</t>
    </rPh>
    <phoneticPr fontId="4"/>
  </si>
  <si>
    <t>結果</t>
    <rPh sb="0" eb="2">
      <t>ケッカ</t>
    </rPh>
    <phoneticPr fontId="4"/>
  </si>
  <si>
    <t>定義</t>
    <rPh sb="0" eb="2">
      <t>テイギ</t>
    </rPh>
    <phoneticPr fontId="4"/>
  </si>
  <si>
    <t>確認アプリ</t>
    <rPh sb="0" eb="2">
      <t>カクニン</t>
    </rPh>
    <phoneticPr fontId="4"/>
  </si>
  <si>
    <t>OS環境</t>
    <rPh sb="2" eb="4">
      <t>カンキョウ</t>
    </rPh>
    <phoneticPr fontId="4"/>
  </si>
  <si>
    <t>HDD/SSD</t>
    <phoneticPr fontId="4"/>
  </si>
  <si>
    <t>要件項目</t>
    <rPh sb="0" eb="2">
      <t>ヨウケン</t>
    </rPh>
    <rPh sb="2" eb="4">
      <t>コウモク</t>
    </rPh>
    <phoneticPr fontId="4"/>
  </si>
  <si>
    <t>ID</t>
    <phoneticPr fontId="4"/>
  </si>
  <si>
    <t>OK</t>
    <phoneticPr fontId="4"/>
  </si>
  <si>
    <t>期待結果と実行結果が一致</t>
    <rPh sb="0" eb="2">
      <t>キタイ</t>
    </rPh>
    <rPh sb="2" eb="4">
      <t>ケッカ</t>
    </rPh>
    <rPh sb="5" eb="7">
      <t>ジッコウ</t>
    </rPh>
    <rPh sb="7" eb="9">
      <t>ケッカ</t>
    </rPh>
    <rPh sb="10" eb="12">
      <t>イッチ</t>
    </rPh>
    <phoneticPr fontId="4"/>
  </si>
  <si>
    <t>基本動作</t>
    <rPh sb="0" eb="2">
      <t>キホン</t>
    </rPh>
    <rPh sb="2" eb="4">
      <t>ドウサ</t>
    </rPh>
    <phoneticPr fontId="4"/>
  </si>
  <si>
    <t>該当機能に対する基本的な機能スペックについて確認する</t>
    <rPh sb="0" eb="2">
      <t>ガイトウ</t>
    </rPh>
    <rPh sb="2" eb="4">
      <t>キノウ</t>
    </rPh>
    <rPh sb="5" eb="6">
      <t>タイ</t>
    </rPh>
    <rPh sb="8" eb="10">
      <t>キホン</t>
    </rPh>
    <rPh sb="10" eb="11">
      <t>テキ</t>
    </rPh>
    <rPh sb="12" eb="14">
      <t>キノウ</t>
    </rPh>
    <rPh sb="22" eb="24">
      <t>カクニン</t>
    </rPh>
    <phoneticPr fontId="4"/>
  </si>
  <si>
    <t>M-TERAS</t>
    <phoneticPr fontId="4"/>
  </si>
  <si>
    <t>ZIPC-TERAS V1ベース</t>
    <phoneticPr fontId="4"/>
  </si>
  <si>
    <t>Windows7</t>
    <phoneticPr fontId="4"/>
  </si>
  <si>
    <t>HDD</t>
    <phoneticPr fontId="4"/>
  </si>
  <si>
    <t>総合機能テスト</t>
    <rPh sb="0" eb="2">
      <t>ソウゴウ</t>
    </rPh>
    <rPh sb="2" eb="4">
      <t>キノウ</t>
    </rPh>
    <phoneticPr fontId="4"/>
  </si>
  <si>
    <t>T01</t>
    <phoneticPr fontId="4"/>
  </si>
  <si>
    <t>NG</t>
    <phoneticPr fontId="4"/>
  </si>
  <si>
    <t>期待結果と実行結果が不一致</t>
    <rPh sb="0" eb="2">
      <t>キタイ</t>
    </rPh>
    <rPh sb="2" eb="4">
      <t>ケッカ</t>
    </rPh>
    <rPh sb="5" eb="7">
      <t>ジッコウ</t>
    </rPh>
    <rPh sb="7" eb="9">
      <t>ケッカ</t>
    </rPh>
    <rPh sb="10" eb="13">
      <t>フイッチ</t>
    </rPh>
    <phoneticPr fontId="4"/>
  </si>
  <si>
    <t>応用条件</t>
    <rPh sb="0" eb="2">
      <t>オウヨウ</t>
    </rPh>
    <rPh sb="2" eb="4">
      <t>ジョウケン</t>
    </rPh>
    <phoneticPr fontId="4"/>
  </si>
  <si>
    <t>基本動作確認の発展系として複合条件や準性条件の確認</t>
    <rPh sb="0" eb="2">
      <t>キホン</t>
    </rPh>
    <rPh sb="2" eb="4">
      <t>ドウサ</t>
    </rPh>
    <rPh sb="4" eb="6">
      <t>カクニン</t>
    </rPh>
    <rPh sb="7" eb="9">
      <t>ハッテン</t>
    </rPh>
    <rPh sb="9" eb="10">
      <t>ケイ</t>
    </rPh>
    <rPh sb="13" eb="15">
      <t>フクゴウ</t>
    </rPh>
    <rPh sb="15" eb="17">
      <t>ジョウケン</t>
    </rPh>
    <rPh sb="18" eb="19">
      <t>ジュン</t>
    </rPh>
    <rPh sb="19" eb="20">
      <t>セイ</t>
    </rPh>
    <rPh sb="20" eb="22">
      <t>ジョウケン</t>
    </rPh>
    <rPh sb="23" eb="25">
      <t>カクニン</t>
    </rPh>
    <phoneticPr fontId="4"/>
  </si>
  <si>
    <t>ZIPC-TERAS</t>
    <phoneticPr fontId="4"/>
  </si>
  <si>
    <t>ZIPC-TERAS 最新ベース</t>
    <rPh sb="11" eb="13">
      <t>サイシン</t>
    </rPh>
    <phoneticPr fontId="4"/>
  </si>
  <si>
    <t>Windows8</t>
    <phoneticPr fontId="4"/>
  </si>
  <si>
    <t>SSD</t>
    <phoneticPr fontId="4"/>
  </si>
  <si>
    <t>リリーステスト</t>
    <phoneticPr fontId="4"/>
  </si>
  <si>
    <t>T02</t>
    <phoneticPr fontId="4"/>
  </si>
  <si>
    <t>Blocked</t>
    <phoneticPr fontId="4"/>
  </si>
  <si>
    <t>他のNGの影響で実行不可能</t>
    <rPh sb="0" eb="1">
      <t>ホカ</t>
    </rPh>
    <rPh sb="5" eb="7">
      <t>エイキョウ</t>
    </rPh>
    <rPh sb="8" eb="10">
      <t>ジッコウ</t>
    </rPh>
    <rPh sb="10" eb="13">
      <t>フカノウ</t>
    </rPh>
    <phoneticPr fontId="4"/>
  </si>
  <si>
    <t>上限下限</t>
    <rPh sb="0" eb="2">
      <t>ジョウゲン</t>
    </rPh>
    <rPh sb="2" eb="4">
      <t>カゲン</t>
    </rPh>
    <phoneticPr fontId="4"/>
  </si>
  <si>
    <t>機能に対して上限・下限の確認を実施、同時に性能条件も確認する</t>
    <rPh sb="0" eb="2">
      <t>キノウ</t>
    </rPh>
    <rPh sb="3" eb="4">
      <t>タイ</t>
    </rPh>
    <rPh sb="6" eb="8">
      <t>ジョウゲン</t>
    </rPh>
    <rPh sb="9" eb="11">
      <t>カゲン</t>
    </rPh>
    <rPh sb="12" eb="14">
      <t>カクニン</t>
    </rPh>
    <rPh sb="15" eb="17">
      <t>ジッシ</t>
    </rPh>
    <rPh sb="18" eb="20">
      <t>ドウジ</t>
    </rPh>
    <rPh sb="21" eb="23">
      <t>セイノウ</t>
    </rPh>
    <rPh sb="23" eb="25">
      <t>ジョウケン</t>
    </rPh>
    <rPh sb="26" eb="28">
      <t>カクニン</t>
    </rPh>
    <phoneticPr fontId="4"/>
  </si>
  <si>
    <t>Windows10</t>
    <phoneticPr fontId="4"/>
  </si>
  <si>
    <t>N/A</t>
    <phoneticPr fontId="4"/>
  </si>
  <si>
    <t>実行不可能</t>
    <rPh sb="0" eb="2">
      <t>ジッコウ</t>
    </rPh>
    <rPh sb="2" eb="5">
      <t>フカノウ</t>
    </rPh>
    <phoneticPr fontId="4"/>
  </si>
  <si>
    <t>排他確認</t>
    <rPh sb="0" eb="2">
      <t>ハイタ</t>
    </rPh>
    <rPh sb="2" eb="4">
      <t>カクニン</t>
    </rPh>
    <phoneticPr fontId="4"/>
  </si>
  <si>
    <t>複数ユーザや同時操作などについての正当性確認</t>
    <rPh sb="0" eb="2">
      <t>フクスウ</t>
    </rPh>
    <rPh sb="6" eb="8">
      <t>ドウジ</t>
    </rPh>
    <rPh sb="8" eb="10">
      <t>ソウサ</t>
    </rPh>
    <rPh sb="17" eb="20">
      <t>セイトウセイ</t>
    </rPh>
    <rPh sb="20" eb="22">
      <t>カクニン</t>
    </rPh>
    <phoneticPr fontId="4"/>
  </si>
  <si>
    <t>環境種別</t>
    <rPh sb="0" eb="2">
      <t>カンキョウ</t>
    </rPh>
    <rPh sb="2" eb="4">
      <t>シュベツ</t>
    </rPh>
    <phoneticPr fontId="4"/>
  </si>
  <si>
    <t>ID</t>
    <phoneticPr fontId="4"/>
  </si>
  <si>
    <t>機能項目-リンクエディタ</t>
    <rPh sb="0" eb="2">
      <t>キノウ</t>
    </rPh>
    <rPh sb="2" eb="4">
      <t>コウモク</t>
    </rPh>
    <phoneticPr fontId="4"/>
  </si>
  <si>
    <t>F02</t>
    <phoneticPr fontId="4"/>
  </si>
  <si>
    <t>Skip</t>
    <phoneticPr fontId="4"/>
  </si>
  <si>
    <t>異常動作</t>
    <rPh sb="0" eb="2">
      <t>イジョウ</t>
    </rPh>
    <rPh sb="2" eb="4">
      <t>ドウサ</t>
    </rPh>
    <phoneticPr fontId="4"/>
  </si>
  <si>
    <t>異常入力データや異常操作についての基本動作確認</t>
    <rPh sb="0" eb="2">
      <t>イジョウ</t>
    </rPh>
    <rPh sb="2" eb="4">
      <t>ニュウリョク</t>
    </rPh>
    <rPh sb="8" eb="10">
      <t>イジョウ</t>
    </rPh>
    <rPh sb="10" eb="12">
      <t>ソウサ</t>
    </rPh>
    <rPh sb="17" eb="19">
      <t>キホン</t>
    </rPh>
    <rPh sb="19" eb="21">
      <t>ドウサ</t>
    </rPh>
    <rPh sb="21" eb="23">
      <t>カクニン</t>
    </rPh>
    <phoneticPr fontId="4"/>
  </si>
  <si>
    <t>社内環境</t>
    <rPh sb="0" eb="2">
      <t>シャナイ</t>
    </rPh>
    <rPh sb="2" eb="4">
      <t>カンキョウ</t>
    </rPh>
    <phoneticPr fontId="4"/>
  </si>
  <si>
    <t>C</t>
    <phoneticPr fontId="4"/>
  </si>
  <si>
    <t>Officeバージョン</t>
    <phoneticPr fontId="4"/>
  </si>
  <si>
    <t>機能項目-影響範囲検索</t>
    <rPh sb="0" eb="2">
      <t>キノウ</t>
    </rPh>
    <rPh sb="2" eb="4">
      <t>コウモク</t>
    </rPh>
    <rPh sb="5" eb="7">
      <t>エイキョウ</t>
    </rPh>
    <rPh sb="7" eb="9">
      <t>ハンイ</t>
    </rPh>
    <rPh sb="9" eb="11">
      <t>ケンサク</t>
    </rPh>
    <phoneticPr fontId="4"/>
  </si>
  <si>
    <t>R03</t>
    <phoneticPr fontId="4"/>
  </si>
  <si>
    <t>QA</t>
    <phoneticPr fontId="4"/>
  </si>
  <si>
    <t>実行結果判断を見送ったもの</t>
    <rPh sb="0" eb="2">
      <t>ジッコウ</t>
    </rPh>
    <rPh sb="2" eb="4">
      <t>ケッカ</t>
    </rPh>
    <rPh sb="4" eb="6">
      <t>ハンダン</t>
    </rPh>
    <rPh sb="7" eb="9">
      <t>ミオク</t>
    </rPh>
    <phoneticPr fontId="4"/>
  </si>
  <si>
    <t>環境異常</t>
    <rPh sb="0" eb="2">
      <t>カンキョウ</t>
    </rPh>
    <rPh sb="2" eb="4">
      <t>イジョウ</t>
    </rPh>
    <phoneticPr fontId="4"/>
  </si>
  <si>
    <t>試験環境自体が異常状態である場合の動作確認</t>
    <rPh sb="0" eb="2">
      <t>シケン</t>
    </rPh>
    <rPh sb="2" eb="4">
      <t>カンキョウ</t>
    </rPh>
    <rPh sb="4" eb="6">
      <t>ジタイ</t>
    </rPh>
    <rPh sb="7" eb="9">
      <t>イジョウ</t>
    </rPh>
    <rPh sb="9" eb="11">
      <t>ジョウタイ</t>
    </rPh>
    <rPh sb="14" eb="16">
      <t>バアイ</t>
    </rPh>
    <rPh sb="17" eb="19">
      <t>ドウサ</t>
    </rPh>
    <rPh sb="19" eb="21">
      <t>カクニン</t>
    </rPh>
    <phoneticPr fontId="4"/>
  </si>
  <si>
    <t>顧客環境</t>
    <rPh sb="0" eb="2">
      <t>コキャク</t>
    </rPh>
    <rPh sb="2" eb="4">
      <t>カンキョウ</t>
    </rPh>
    <phoneticPr fontId="4"/>
  </si>
  <si>
    <t>U</t>
    <phoneticPr fontId="4"/>
  </si>
  <si>
    <t>Office2008</t>
    <phoneticPr fontId="4"/>
  </si>
  <si>
    <t>要件項目－IE11</t>
    <rPh sb="0" eb="2">
      <t>ヨウケン</t>
    </rPh>
    <rPh sb="2" eb="4">
      <t>コウモク</t>
    </rPh>
    <phoneticPr fontId="4"/>
  </si>
  <si>
    <t>R01</t>
    <phoneticPr fontId="4"/>
  </si>
  <si>
    <t>レグレッション</t>
    <phoneticPr fontId="4"/>
  </si>
  <si>
    <t>自走機能に対する影響範囲を考慮し既存機能を確認</t>
    <rPh sb="0" eb="2">
      <t>ジソウ</t>
    </rPh>
    <rPh sb="2" eb="4">
      <t>キノウ</t>
    </rPh>
    <rPh sb="5" eb="6">
      <t>タイ</t>
    </rPh>
    <rPh sb="8" eb="10">
      <t>エイキョウ</t>
    </rPh>
    <rPh sb="10" eb="12">
      <t>ハンイ</t>
    </rPh>
    <rPh sb="13" eb="15">
      <t>コウリョ</t>
    </rPh>
    <rPh sb="16" eb="18">
      <t>キゾン</t>
    </rPh>
    <rPh sb="18" eb="20">
      <t>キノウ</t>
    </rPh>
    <rPh sb="21" eb="23">
      <t>カクニン</t>
    </rPh>
    <phoneticPr fontId="4"/>
  </si>
  <si>
    <t>Office2010</t>
    <phoneticPr fontId="4"/>
  </si>
  <si>
    <t>要件項目－プロセス再利用</t>
    <rPh sb="0" eb="2">
      <t>ヨウケン</t>
    </rPh>
    <rPh sb="2" eb="4">
      <t>コウモク</t>
    </rPh>
    <phoneticPr fontId="4"/>
  </si>
  <si>
    <t>R02</t>
    <phoneticPr fontId="4"/>
  </si>
  <si>
    <t>バージョン</t>
    <phoneticPr fontId="4"/>
  </si>
  <si>
    <t>Office2012</t>
    <phoneticPr fontId="4"/>
  </si>
  <si>
    <t>要件項目－ベースライン取得トータル機能</t>
    <rPh sb="0" eb="2">
      <t>ヨウケン</t>
    </rPh>
    <rPh sb="2" eb="4">
      <t>コウモク</t>
    </rPh>
    <phoneticPr fontId="4"/>
  </si>
  <si>
    <t>R03</t>
    <phoneticPr fontId="4"/>
  </si>
  <si>
    <t>Office2013</t>
    <phoneticPr fontId="4"/>
  </si>
  <si>
    <t>要件項目－EXCELツリー構造取込</t>
    <rPh sb="0" eb="2">
      <t>ヨウケン</t>
    </rPh>
    <rPh sb="2" eb="4">
      <t>コウモク</t>
    </rPh>
    <phoneticPr fontId="4"/>
  </si>
  <si>
    <t>R04</t>
    <phoneticPr fontId="4"/>
  </si>
  <si>
    <t>Office2013</t>
    <phoneticPr fontId="4"/>
  </si>
  <si>
    <t>要件項目－シングルサインオン</t>
    <phoneticPr fontId="4"/>
  </si>
  <si>
    <t>R05</t>
    <phoneticPr fontId="4"/>
  </si>
  <si>
    <t>Office2014</t>
    <phoneticPr fontId="4"/>
  </si>
  <si>
    <t>Office2016</t>
    <phoneticPr fontId="4"/>
  </si>
  <si>
    <t>【確認条件】</t>
    <rPh sb="1" eb="3">
      <t>カクニン</t>
    </rPh>
    <rPh sb="3" eb="5">
      <t>ジョウケン</t>
    </rPh>
    <phoneticPr fontId="4"/>
  </si>
  <si>
    <t>■基本試験環境条件 （試験者の動作条件を記載する）</t>
    <rPh sb="1" eb="3">
      <t>キホン</t>
    </rPh>
    <rPh sb="3" eb="5">
      <t>シケン</t>
    </rPh>
    <rPh sb="5" eb="7">
      <t>カンキョウ</t>
    </rPh>
    <rPh sb="7" eb="9">
      <t>ジョウケン</t>
    </rPh>
    <rPh sb="11" eb="13">
      <t>シケン</t>
    </rPh>
    <rPh sb="13" eb="14">
      <t>シャ</t>
    </rPh>
    <rPh sb="15" eb="17">
      <t>ドウサ</t>
    </rPh>
    <rPh sb="17" eb="19">
      <t>ジョウケン</t>
    </rPh>
    <rPh sb="20" eb="22">
      <t>キサイ</t>
    </rPh>
    <phoneticPr fontId="4"/>
  </si>
  <si>
    <t>１．</t>
    <phoneticPr fontId="4"/>
  </si>
  <si>
    <t>確認バージョン</t>
    <rPh sb="0" eb="2">
      <t>カクニン</t>
    </rPh>
    <phoneticPr fontId="4"/>
  </si>
  <si>
    <t>：</t>
    <phoneticPr fontId="4"/>
  </si>
  <si>
    <t>M-TERAS</t>
  </si>
  <si>
    <t>２．</t>
    <phoneticPr fontId="4"/>
  </si>
  <si>
    <t>確認対象要件</t>
    <rPh sb="0" eb="2">
      <t>カクニン</t>
    </rPh>
    <rPh sb="2" eb="4">
      <t>タイショウ</t>
    </rPh>
    <rPh sb="4" eb="6">
      <t>ヨウケン</t>
    </rPh>
    <phoneticPr fontId="4"/>
  </si>
  <si>
    <t>ID</t>
    <phoneticPr fontId="4"/>
  </si>
  <si>
    <t>３．</t>
    <phoneticPr fontId="4"/>
  </si>
  <si>
    <t>確認環境種別</t>
    <rPh sb="0" eb="2">
      <t>カクニン</t>
    </rPh>
    <rPh sb="2" eb="4">
      <t>カンキョウ</t>
    </rPh>
    <rPh sb="4" eb="6">
      <t>シュベツ</t>
    </rPh>
    <phoneticPr fontId="4"/>
  </si>
  <si>
    <t>：</t>
    <phoneticPr fontId="4"/>
  </si>
  <si>
    <t>ID</t>
    <phoneticPr fontId="4"/>
  </si>
  <si>
    <t>４．</t>
    <phoneticPr fontId="4"/>
  </si>
  <si>
    <t>クライアント環境詳細</t>
    <rPh sb="6" eb="8">
      <t>カンキョウ</t>
    </rPh>
    <rPh sb="8" eb="10">
      <t>ショウサイ</t>
    </rPh>
    <phoneticPr fontId="4"/>
  </si>
  <si>
    <t>■OS種別</t>
    <rPh sb="3" eb="5">
      <t>シュベツ</t>
    </rPh>
    <phoneticPr fontId="4"/>
  </si>
  <si>
    <t>Windows7</t>
  </si>
  <si>
    <t>■Microsoft Officeバージョン</t>
    <phoneticPr fontId="4"/>
  </si>
  <si>
    <t>Office2010</t>
  </si>
  <si>
    <t>■CPU</t>
    <phoneticPr fontId="4"/>
  </si>
  <si>
    <t>：</t>
    <phoneticPr fontId="4"/>
  </si>
  <si>
    <t>Intel Core i7-6700</t>
    <phoneticPr fontId="4"/>
  </si>
  <si>
    <t>64bit</t>
    <phoneticPr fontId="4"/>
  </si>
  <si>
    <t>■メモリ</t>
    <phoneticPr fontId="4"/>
  </si>
  <si>
    <t>32GB</t>
    <phoneticPr fontId="4"/>
  </si>
  <si>
    <t>■HDD/SSD</t>
    <phoneticPr fontId="4"/>
  </si>
  <si>
    <t>SSD</t>
  </si>
  <si>
    <t>■最大数・最少数の考慮ポイント</t>
    <rPh sb="1" eb="3">
      <t>サイダイ</t>
    </rPh>
    <rPh sb="3" eb="4">
      <t>スウ</t>
    </rPh>
    <rPh sb="5" eb="7">
      <t>サイショウ</t>
    </rPh>
    <rPh sb="7" eb="8">
      <t>スウ</t>
    </rPh>
    <rPh sb="9" eb="11">
      <t>コウリョ</t>
    </rPh>
    <phoneticPr fontId="4"/>
  </si>
  <si>
    <t>１．</t>
    <phoneticPr fontId="4"/>
  </si>
  <si>
    <t>～</t>
    <phoneticPr fontId="4"/>
  </si>
  <si>
    <t>２．</t>
    <phoneticPr fontId="4"/>
  </si>
  <si>
    <t>３．</t>
    <phoneticPr fontId="4"/>
  </si>
  <si>
    <t>４．</t>
    <phoneticPr fontId="4"/>
  </si>
  <si>
    <t>５．</t>
    <phoneticPr fontId="4"/>
  </si>
  <si>
    <t>６．</t>
    <phoneticPr fontId="4"/>
  </si>
  <si>
    <t>７．</t>
    <phoneticPr fontId="4"/>
  </si>
  <si>
    <t>８．</t>
    <phoneticPr fontId="4"/>
  </si>
  <si>
    <t>■ルール</t>
    <phoneticPr fontId="4"/>
  </si>
  <si>
    <t>確認観点から必要と思われる画面キャプチャを第三者が動作結果を理解できるレベルでエビデンスとして残す。</t>
    <phoneticPr fontId="4"/>
  </si>
  <si>
    <t>■事前条件</t>
    <rPh sb="1" eb="3">
      <t>ジゼン</t>
    </rPh>
    <rPh sb="3" eb="5">
      <t>ジョウケン</t>
    </rPh>
    <phoneticPr fontId="4"/>
  </si>
  <si>
    <t>設定</t>
    <rPh sb="0" eb="2">
      <t>セッテイ</t>
    </rPh>
    <phoneticPr fontId="2"/>
  </si>
  <si>
    <t>テスト観点一覧</t>
    <rPh sb="3" eb="5">
      <t>カンテン</t>
    </rPh>
    <rPh sb="5" eb="7">
      <t>イチラン</t>
    </rPh>
    <phoneticPr fontId="4"/>
  </si>
  <si>
    <t>No</t>
    <phoneticPr fontId="4"/>
  </si>
  <si>
    <t>テスト観点</t>
    <rPh sb="3" eb="5">
      <t>カンテン</t>
    </rPh>
    <phoneticPr fontId="4"/>
  </si>
  <si>
    <t>対象観点詳細</t>
    <rPh sb="0" eb="2">
      <t>タイショウ</t>
    </rPh>
    <rPh sb="2" eb="4">
      <t>カンテン</t>
    </rPh>
    <rPh sb="4" eb="6">
      <t>ショウサイ</t>
    </rPh>
    <phoneticPr fontId="4"/>
  </si>
  <si>
    <t>項目数</t>
    <rPh sb="0" eb="3">
      <t>コウモクスウ</t>
    </rPh>
    <phoneticPr fontId="4"/>
  </si>
  <si>
    <t>詳細手順数</t>
    <rPh sb="0" eb="2">
      <t>ショウサイ</t>
    </rPh>
    <rPh sb="2" eb="4">
      <t>テジュン</t>
    </rPh>
    <rPh sb="4" eb="5">
      <t>スウ</t>
    </rPh>
    <phoneticPr fontId="4"/>
  </si>
  <si>
    <t>実施数</t>
    <rPh sb="0" eb="2">
      <t>ジッシ</t>
    </rPh>
    <rPh sb="2" eb="3">
      <t>スウ</t>
    </rPh>
    <phoneticPr fontId="4"/>
  </si>
  <si>
    <t>実施率</t>
    <rPh sb="0" eb="2">
      <t>ジッシ</t>
    </rPh>
    <rPh sb="2" eb="3">
      <t>リツ</t>
    </rPh>
    <phoneticPr fontId="4"/>
  </si>
  <si>
    <t>バグ数</t>
    <rPh sb="2" eb="3">
      <t>スウ</t>
    </rPh>
    <phoneticPr fontId="4"/>
  </si>
  <si>
    <t>消化数</t>
    <rPh sb="0" eb="2">
      <t>ショウカ</t>
    </rPh>
    <rPh sb="2" eb="3">
      <t>スウ</t>
    </rPh>
    <phoneticPr fontId="4"/>
  </si>
  <si>
    <t>消化率</t>
    <rPh sb="0" eb="2">
      <t>ショウカ</t>
    </rPh>
    <rPh sb="2" eb="3">
      <t>リツ</t>
    </rPh>
    <phoneticPr fontId="4"/>
  </si>
  <si>
    <t>合計</t>
    <rPh sb="0" eb="2">
      <t>ゴウケイ</t>
    </rPh>
    <phoneticPr fontId="4"/>
  </si>
  <si>
    <t>Test ID</t>
    <phoneticPr fontId="4"/>
  </si>
  <si>
    <t>確認観点</t>
    <rPh sb="0" eb="2">
      <t>カクニン</t>
    </rPh>
    <rPh sb="2" eb="4">
      <t>カンテン</t>
    </rPh>
    <phoneticPr fontId="4"/>
  </si>
  <si>
    <t>マツダ様チケット番号</t>
    <rPh sb="3" eb="4">
      <t>サマ</t>
    </rPh>
    <rPh sb="8" eb="10">
      <t>バンゴウ</t>
    </rPh>
    <phoneticPr fontId="4"/>
  </si>
  <si>
    <t>操作名</t>
    <rPh sb="0" eb="2">
      <t>ソウサ</t>
    </rPh>
    <rPh sb="2" eb="3">
      <t>メイ</t>
    </rPh>
    <phoneticPr fontId="4"/>
  </si>
  <si>
    <t>テストデータ</t>
    <phoneticPr fontId="4"/>
  </si>
  <si>
    <t>条件4</t>
    <rPh sb="0" eb="2">
      <t>ジョウケン</t>
    </rPh>
    <phoneticPr fontId="4"/>
  </si>
  <si>
    <t>結果
(状態)</t>
    <rPh sb="0" eb="2">
      <t>ケッカ</t>
    </rPh>
    <rPh sb="4" eb="6">
      <t>ジョウタイ</t>
    </rPh>
    <phoneticPr fontId="4"/>
  </si>
  <si>
    <t>実施者</t>
    <rPh sb="0" eb="2">
      <t>ジッシ</t>
    </rPh>
    <rPh sb="2" eb="3">
      <t>シャ</t>
    </rPh>
    <phoneticPr fontId="4"/>
  </si>
  <si>
    <t>実施日</t>
    <rPh sb="0" eb="2">
      <t>ジッシ</t>
    </rPh>
    <rPh sb="2" eb="3">
      <t>ヒ</t>
    </rPh>
    <phoneticPr fontId="4"/>
  </si>
  <si>
    <t>確認完了日</t>
    <rPh sb="0" eb="2">
      <t>カクニン</t>
    </rPh>
    <rPh sb="2" eb="5">
      <t>カンリョウビ</t>
    </rPh>
    <rPh sb="4" eb="5">
      <t>ヒ</t>
    </rPh>
    <phoneticPr fontId="4"/>
  </si>
  <si>
    <t>実施
Version</t>
    <rPh sb="0" eb="2">
      <t>ジッシ</t>
    </rPh>
    <phoneticPr fontId="4"/>
  </si>
  <si>
    <t>不具合
チケット番号</t>
    <rPh sb="0" eb="3">
      <t>フグアイ</t>
    </rPh>
    <rPh sb="8" eb="10">
      <t>バンゴウ</t>
    </rPh>
    <phoneticPr fontId="4"/>
  </si>
  <si>
    <t>備考
（テスト実行者使用欄）</t>
    <rPh sb="0" eb="2">
      <t>ビコウ</t>
    </rPh>
    <rPh sb="7" eb="10">
      <t>ジッコウシャ</t>
    </rPh>
    <rPh sb="10" eb="12">
      <t>シヨウ</t>
    </rPh>
    <rPh sb="12" eb="13">
      <t>ラン</t>
    </rPh>
    <phoneticPr fontId="4"/>
  </si>
  <si>
    <t>備考
（テスト仕様作成者使用欄）</t>
    <rPh sb="0" eb="2">
      <t>ビコウ</t>
    </rPh>
    <rPh sb="7" eb="9">
      <t>シヨウ</t>
    </rPh>
    <rPh sb="9" eb="11">
      <t>サクセイ</t>
    </rPh>
    <rPh sb="11" eb="12">
      <t>シャ</t>
    </rPh>
    <rPh sb="12" eb="14">
      <t>シヨウ</t>
    </rPh>
    <rPh sb="14" eb="15">
      <t>ラン</t>
    </rPh>
    <phoneticPr fontId="4"/>
  </si>
  <si>
    <t>システム名</t>
    <rPh sb="4" eb="5">
      <t>メイ</t>
    </rPh>
    <phoneticPr fontId="4"/>
  </si>
  <si>
    <t>業務ID／業務名</t>
    <rPh sb="5" eb="8">
      <t>ギョウムメイ</t>
    </rPh>
    <phoneticPr fontId="4"/>
  </si>
  <si>
    <t>機能ID／機能名</t>
    <rPh sb="5" eb="7">
      <t>キノウ</t>
    </rPh>
    <rPh sb="7" eb="8">
      <t>メイ</t>
    </rPh>
    <phoneticPr fontId="4"/>
  </si>
  <si>
    <t>作成者</t>
    <rPh sb="0" eb="3">
      <t>サクセイシャ</t>
    </rPh>
    <phoneticPr fontId="4"/>
  </si>
  <si>
    <t>作成日</t>
    <rPh sb="0" eb="3">
      <t>サクセイビ</t>
    </rPh>
    <phoneticPr fontId="4"/>
  </si>
  <si>
    <r>
      <t>Z</t>
    </r>
    <r>
      <rPr>
        <sz val="11"/>
        <color theme="1"/>
        <rFont val="ＭＳ Ｐゴシック"/>
        <family val="2"/>
        <charset val="128"/>
        <scheme val="minor"/>
      </rPr>
      <t>IPC-TERAS</t>
    </r>
    <phoneticPr fontId="4"/>
  </si>
  <si>
    <t>処理ID／処理名</t>
    <phoneticPr fontId="4"/>
  </si>
  <si>
    <t>更新者</t>
    <rPh sb="0" eb="2">
      <t>コウシン</t>
    </rPh>
    <rPh sb="2" eb="3">
      <t>シャ</t>
    </rPh>
    <phoneticPr fontId="4"/>
  </si>
  <si>
    <t>機能試験
機能試験仕様書兼
結果報告書</t>
    <rPh sb="0" eb="2">
      <t>キノウ</t>
    </rPh>
    <rPh sb="2" eb="4">
      <t>シケン</t>
    </rPh>
    <rPh sb="5" eb="7">
      <t>キノウ</t>
    </rPh>
    <rPh sb="7" eb="9">
      <t>シケン</t>
    </rPh>
    <rPh sb="9" eb="12">
      <t>シヨウショ</t>
    </rPh>
    <rPh sb="12" eb="13">
      <t>ケン</t>
    </rPh>
    <rPh sb="14" eb="16">
      <t>ケッカ</t>
    </rPh>
    <rPh sb="16" eb="19">
      <t>ホウコクショ</t>
    </rPh>
    <phoneticPr fontId="4"/>
  </si>
  <si>
    <t>確認ケース
No</t>
    <rPh sb="0" eb="2">
      <t>カクニン</t>
    </rPh>
    <phoneticPr fontId="4"/>
  </si>
  <si>
    <t>確認ケース</t>
    <rPh sb="0" eb="2">
      <t>カクニン</t>
    </rPh>
    <phoneticPr fontId="4"/>
  </si>
  <si>
    <t>確認ケース条件詳細</t>
    <rPh sb="0" eb="2">
      <t>カクニン</t>
    </rPh>
    <rPh sb="5" eb="7">
      <t>ジョウケン</t>
    </rPh>
    <rPh sb="7" eb="9">
      <t>ショウサイ</t>
    </rPh>
    <phoneticPr fontId="4"/>
  </si>
  <si>
    <t>確認種別
No</t>
    <rPh sb="0" eb="2">
      <t>カクニン</t>
    </rPh>
    <rPh sb="2" eb="4">
      <t>シュベツ</t>
    </rPh>
    <phoneticPr fontId="4"/>
  </si>
  <si>
    <t>画面遷移</t>
    <rPh sb="0" eb="2">
      <t>ガメン</t>
    </rPh>
    <rPh sb="2" eb="4">
      <t>センイ</t>
    </rPh>
    <phoneticPr fontId="2"/>
  </si>
  <si>
    <t>画面操作</t>
    <rPh sb="0" eb="2">
      <t>ガメン</t>
    </rPh>
    <rPh sb="2" eb="4">
      <t>ソウサ</t>
    </rPh>
    <phoneticPr fontId="2"/>
  </si>
  <si>
    <t>画面上で操作した結果（動向）が正しいことを確認する</t>
    <rPh sb="0" eb="2">
      <t>ガメン</t>
    </rPh>
    <rPh sb="2" eb="3">
      <t>ウエ</t>
    </rPh>
    <rPh sb="4" eb="6">
      <t>ソウサ</t>
    </rPh>
    <rPh sb="8" eb="10">
      <t>ケッカ</t>
    </rPh>
    <rPh sb="11" eb="13">
      <t>ドウコウ</t>
    </rPh>
    <rPh sb="15" eb="16">
      <t>タダ</t>
    </rPh>
    <rPh sb="21" eb="23">
      <t>カクニン</t>
    </rPh>
    <phoneticPr fontId="2"/>
  </si>
  <si>
    <t>画面遷移及び表示内容が正しいことを確認する</t>
    <rPh sb="0" eb="2">
      <t>ガメン</t>
    </rPh>
    <rPh sb="2" eb="4">
      <t>センイ</t>
    </rPh>
    <rPh sb="4" eb="5">
      <t>オヨ</t>
    </rPh>
    <rPh sb="6" eb="8">
      <t>ヒョウジ</t>
    </rPh>
    <rPh sb="8" eb="10">
      <t>ナイヨウ</t>
    </rPh>
    <rPh sb="11" eb="12">
      <t>タダ</t>
    </rPh>
    <rPh sb="17" eb="19">
      <t>カクニン</t>
    </rPh>
    <phoneticPr fontId="2"/>
  </si>
  <si>
    <t>今回の試験では未実施</t>
    <rPh sb="0" eb="2">
      <t>コンカイ</t>
    </rPh>
    <rPh sb="3" eb="5">
      <t>シケン</t>
    </rPh>
    <rPh sb="7" eb="10">
      <t>ミジッシ</t>
    </rPh>
    <phoneticPr fontId="4"/>
  </si>
  <si>
    <t>テスト分類</t>
    <rPh sb="3" eb="5">
      <t>ブンルイ</t>
    </rPh>
    <phoneticPr fontId="4"/>
  </si>
  <si>
    <t>確認ケース件数</t>
    <rPh sb="0" eb="2">
      <t>カクニン</t>
    </rPh>
    <rPh sb="5" eb="7">
      <t>ケンスウ</t>
    </rPh>
    <phoneticPr fontId="2"/>
  </si>
  <si>
    <t>総手順数</t>
    <rPh sb="0" eb="1">
      <t>ソウ</t>
    </rPh>
    <rPh sb="1" eb="3">
      <t>テジュン</t>
    </rPh>
    <rPh sb="3" eb="4">
      <t>スウ</t>
    </rPh>
    <phoneticPr fontId="2"/>
  </si>
  <si>
    <t>手順No</t>
    <rPh sb="0" eb="2">
      <t>テジュン</t>
    </rPh>
    <phoneticPr fontId="4"/>
  </si>
  <si>
    <t>着手件数</t>
    <rPh sb="0" eb="2">
      <t>チャクシュ</t>
    </rPh>
    <rPh sb="2" eb="4">
      <t>ケンスウ</t>
    </rPh>
    <phoneticPr fontId="2"/>
  </si>
  <si>
    <t>完了件数</t>
    <rPh sb="0" eb="2">
      <t>カンリョウ</t>
    </rPh>
    <rPh sb="2" eb="4">
      <t>ケンスウ</t>
    </rPh>
    <phoneticPr fontId="2"/>
  </si>
  <si>
    <t>V1.0.7</t>
  </si>
  <si>
    <t>V1.0.7</t>
    <phoneticPr fontId="4"/>
  </si>
  <si>
    <t>テストデータの管理は１ケースに付き１フォルダで管理する。</t>
    <rPh sb="7" eb="9">
      <t>カンリ</t>
    </rPh>
    <rPh sb="15" eb="16">
      <t>ツ</t>
    </rPh>
    <rPh sb="23" eb="25">
      <t>カンリ</t>
    </rPh>
    <phoneticPr fontId="2"/>
  </si>
  <si>
    <t>エビデンスは、Excelシートに画面キャプチャを張り付けて管理する。</t>
    <rPh sb="16" eb="18">
      <t>ガメン</t>
    </rPh>
    <rPh sb="24" eb="25">
      <t>ハ</t>
    </rPh>
    <rPh sb="26" eb="27">
      <t>ツ</t>
    </rPh>
    <rPh sb="29" eb="31">
      <t>カンリ</t>
    </rPh>
    <phoneticPr fontId="2"/>
  </si>
  <si>
    <t>原則としては、1テスト観点単位でExcelファイル1ファイルで管理し、1ファイル内は、1確認ケース1シートで管理する。</t>
    <rPh sb="0" eb="2">
      <t>ゲンソク</t>
    </rPh>
    <rPh sb="11" eb="13">
      <t>カンテン</t>
    </rPh>
    <rPh sb="13" eb="15">
      <t>タンイ</t>
    </rPh>
    <rPh sb="31" eb="33">
      <t>カンリ</t>
    </rPh>
    <rPh sb="40" eb="41">
      <t>ナイ</t>
    </rPh>
    <rPh sb="44" eb="46">
      <t>カクニン</t>
    </rPh>
    <rPh sb="54" eb="56">
      <t>カンリ</t>
    </rPh>
    <phoneticPr fontId="2"/>
  </si>
  <si>
    <t>ただし、1観点のケースが多く、シート数が多すぎてしまう場合などは、ファイルを分割するなどの臨機応変な対応は問題ない。</t>
    <rPh sb="5" eb="7">
      <t>カンテン</t>
    </rPh>
    <rPh sb="12" eb="13">
      <t>オオ</t>
    </rPh>
    <rPh sb="18" eb="19">
      <t>スウ</t>
    </rPh>
    <rPh sb="20" eb="21">
      <t>オオ</t>
    </rPh>
    <rPh sb="27" eb="29">
      <t>バアイ</t>
    </rPh>
    <rPh sb="38" eb="40">
      <t>ブンカツ</t>
    </rPh>
    <rPh sb="45" eb="49">
      <t>リンキオウヘン</t>
    </rPh>
    <rPh sb="50" eb="52">
      <t>タイオウ</t>
    </rPh>
    <rPh sb="53" eb="55">
      <t>モンダイ</t>
    </rPh>
    <phoneticPr fontId="2"/>
  </si>
  <si>
    <t>期待結果・確認内容</t>
    <phoneticPr fontId="4"/>
  </si>
  <si>
    <t>TERASテスト観点リスト</t>
    <phoneticPr fontId="2"/>
  </si>
  <si>
    <t>観点名</t>
    <rPh sb="0" eb="2">
      <t>カンテン</t>
    </rPh>
    <rPh sb="2" eb="3">
      <t>メイ</t>
    </rPh>
    <phoneticPr fontId="2"/>
  </si>
  <si>
    <t>正常遷移</t>
    <rPh sb="0" eb="2">
      <t>セイジョウ</t>
    </rPh>
    <rPh sb="2" eb="4">
      <t>センイ</t>
    </rPh>
    <phoneticPr fontId="2"/>
  </si>
  <si>
    <t>異常遷移</t>
    <rPh sb="0" eb="2">
      <t>イジョウ</t>
    </rPh>
    <rPh sb="2" eb="4">
      <t>センイ</t>
    </rPh>
    <phoneticPr fontId="2"/>
  </si>
  <si>
    <t>中断遷移</t>
    <rPh sb="0" eb="2">
      <t>チュウダン</t>
    </rPh>
    <rPh sb="2" eb="4">
      <t>センイ</t>
    </rPh>
    <phoneticPr fontId="2"/>
  </si>
  <si>
    <t>画面表示</t>
    <rPh sb="0" eb="2">
      <t>ガメン</t>
    </rPh>
    <rPh sb="2" eb="4">
      <t>ヒョウジ</t>
    </rPh>
    <phoneticPr fontId="2"/>
  </si>
  <si>
    <t>表示データ</t>
    <rPh sb="0" eb="2">
      <t>ヒョウジ</t>
    </rPh>
    <phoneticPr fontId="2"/>
  </si>
  <si>
    <t>初期値</t>
    <rPh sb="0" eb="3">
      <t>ショキチ</t>
    </rPh>
    <phoneticPr fontId="2"/>
  </si>
  <si>
    <t>オペレーションによって変更する値の正当性</t>
    <rPh sb="11" eb="13">
      <t>ヘンコウ</t>
    </rPh>
    <rPh sb="15" eb="16">
      <t>アタイ</t>
    </rPh>
    <rPh sb="17" eb="20">
      <t>セイトウセイ</t>
    </rPh>
    <phoneticPr fontId="2"/>
  </si>
  <si>
    <t>画面状態</t>
    <rPh sb="0" eb="2">
      <t>ガメン</t>
    </rPh>
    <rPh sb="2" eb="4">
      <t>ジョウタイ</t>
    </rPh>
    <phoneticPr fontId="2"/>
  </si>
  <si>
    <t>表示項目</t>
    <rPh sb="0" eb="2">
      <t>ヒョウジ</t>
    </rPh>
    <rPh sb="2" eb="4">
      <t>コウモク</t>
    </rPh>
    <phoneticPr fontId="2"/>
  </si>
  <si>
    <t>表示・非表示</t>
    <rPh sb="0" eb="2">
      <t>ヒョウジ</t>
    </rPh>
    <rPh sb="3" eb="6">
      <t>ヒヒョウジ</t>
    </rPh>
    <phoneticPr fontId="2"/>
  </si>
  <si>
    <t>活性・非活性</t>
    <rPh sb="0" eb="2">
      <t>カッセイ</t>
    </rPh>
    <rPh sb="3" eb="4">
      <t>ヒ</t>
    </rPh>
    <rPh sb="4" eb="6">
      <t>カッセイ</t>
    </rPh>
    <phoneticPr fontId="2"/>
  </si>
  <si>
    <t>コンテキストメニュー</t>
    <phoneticPr fontId="2"/>
  </si>
  <si>
    <t>操作パターン</t>
    <rPh sb="0" eb="2">
      <t>ソウサ</t>
    </rPh>
    <phoneticPr fontId="2"/>
  </si>
  <si>
    <t>基本操作網羅</t>
    <rPh sb="0" eb="2">
      <t>キホン</t>
    </rPh>
    <rPh sb="2" eb="4">
      <t>ソウサ</t>
    </rPh>
    <rPh sb="4" eb="6">
      <t>モウラ</t>
    </rPh>
    <phoneticPr fontId="2"/>
  </si>
  <si>
    <t>UI操作</t>
    <rPh sb="2" eb="4">
      <t>ソウサ</t>
    </rPh>
    <phoneticPr fontId="2"/>
  </si>
  <si>
    <t>操作結果のCRUD種別</t>
    <rPh sb="0" eb="2">
      <t>ソウサ</t>
    </rPh>
    <rPh sb="2" eb="4">
      <t>ケッカ</t>
    </rPh>
    <rPh sb="9" eb="11">
      <t>シュベツ</t>
    </rPh>
    <phoneticPr fontId="2"/>
  </si>
  <si>
    <t>ビュー未更新</t>
    <rPh sb="3" eb="6">
      <t>ミコウシン</t>
    </rPh>
    <phoneticPr fontId="2"/>
  </si>
  <si>
    <t>画面の入力値バリエーション</t>
    <rPh sb="0" eb="2">
      <t>ガメン</t>
    </rPh>
    <rPh sb="3" eb="6">
      <t>ニュウリョクチ</t>
    </rPh>
    <phoneticPr fontId="2"/>
  </si>
  <si>
    <t>正常ケース</t>
    <rPh sb="0" eb="2">
      <t>セイジョウ</t>
    </rPh>
    <phoneticPr fontId="2"/>
  </si>
  <si>
    <t>入力値バリエーション</t>
    <rPh sb="0" eb="3">
      <t>ニュウリョクチ</t>
    </rPh>
    <phoneticPr fontId="2"/>
  </si>
  <si>
    <t>異常ケース</t>
    <rPh sb="0" eb="2">
      <t>イジョウ</t>
    </rPh>
    <phoneticPr fontId="2"/>
  </si>
  <si>
    <t>必要項目未入力</t>
  </si>
  <si>
    <t>設定項目異常</t>
  </si>
  <si>
    <t>繰り返し操作</t>
    <rPh sb="0" eb="1">
      <t>ク</t>
    </rPh>
    <rPh sb="2" eb="3">
      <t>カエ</t>
    </rPh>
    <rPh sb="4" eb="6">
      <t>ソウサ</t>
    </rPh>
    <phoneticPr fontId="2"/>
  </si>
  <si>
    <t>同一条件操作</t>
    <rPh sb="0" eb="2">
      <t>ドウイツ</t>
    </rPh>
    <rPh sb="2" eb="4">
      <t>ジョウケン</t>
    </rPh>
    <rPh sb="4" eb="6">
      <t>ソウサ</t>
    </rPh>
    <phoneticPr fontId="2"/>
  </si>
  <si>
    <t>条件変更操作</t>
    <rPh sb="0" eb="2">
      <t>ジョウケン</t>
    </rPh>
    <rPh sb="4" eb="6">
      <t>ソウサ</t>
    </rPh>
    <phoneticPr fontId="2"/>
  </si>
  <si>
    <t>Undo,Redo</t>
    <phoneticPr fontId="2"/>
  </si>
  <si>
    <t>キャンセル後の再操作</t>
    <rPh sb="5" eb="6">
      <t>ゴ</t>
    </rPh>
    <rPh sb="7" eb="8">
      <t>サイ</t>
    </rPh>
    <rPh sb="8" eb="10">
      <t>ソウサ</t>
    </rPh>
    <phoneticPr fontId="2"/>
  </si>
  <si>
    <t>異常発生後の再操作</t>
    <rPh sb="0" eb="2">
      <t>イジョウ</t>
    </rPh>
    <rPh sb="2" eb="4">
      <t>ハッセイ</t>
    </rPh>
    <rPh sb="4" eb="5">
      <t>ゴ</t>
    </rPh>
    <rPh sb="6" eb="7">
      <t>サイ</t>
    </rPh>
    <rPh sb="7" eb="9">
      <t>ソウサ</t>
    </rPh>
    <phoneticPr fontId="2"/>
  </si>
  <si>
    <t>リトライ</t>
    <phoneticPr fontId="2"/>
  </si>
  <si>
    <t>リトライ回数境界</t>
    <rPh sb="4" eb="6">
      <t>カイスウ</t>
    </rPh>
    <rPh sb="6" eb="8">
      <t>キョウカイ</t>
    </rPh>
    <phoneticPr fontId="2"/>
  </si>
  <si>
    <t>リトライ回数オーバ時の振る舞い</t>
    <rPh sb="4" eb="6">
      <t>カイスウ</t>
    </rPh>
    <rPh sb="9" eb="10">
      <t>ジ</t>
    </rPh>
    <rPh sb="11" eb="12">
      <t>フ</t>
    </rPh>
    <rPh sb="13" eb="14">
      <t>マ</t>
    </rPh>
    <phoneticPr fontId="2"/>
  </si>
  <si>
    <t>タイムアウト</t>
    <phoneticPr fontId="2"/>
  </si>
  <si>
    <t>タイムアウト時間境界</t>
    <rPh sb="6" eb="8">
      <t>ジカン</t>
    </rPh>
    <rPh sb="8" eb="10">
      <t>キョウカイ</t>
    </rPh>
    <phoneticPr fontId="2"/>
  </si>
  <si>
    <t>タイムアウト時の振る舞い</t>
    <rPh sb="6" eb="7">
      <t>ジ</t>
    </rPh>
    <rPh sb="8" eb="9">
      <t>フ</t>
    </rPh>
    <rPh sb="10" eb="11">
      <t>マ</t>
    </rPh>
    <phoneticPr fontId="2"/>
  </si>
  <si>
    <t>操作順序入替</t>
    <rPh sb="0" eb="2">
      <t>ソウサ</t>
    </rPh>
    <rPh sb="2" eb="4">
      <t>ジュンジョ</t>
    </rPh>
    <rPh sb="4" eb="6">
      <t>イレカエ</t>
    </rPh>
    <phoneticPr fontId="2"/>
  </si>
  <si>
    <t>中断</t>
    <rPh sb="0" eb="2">
      <t>チュウダン</t>
    </rPh>
    <phoneticPr fontId="2"/>
  </si>
  <si>
    <t>同時</t>
    <rPh sb="0" eb="2">
      <t>ドウジ</t>
    </rPh>
    <phoneticPr fontId="2"/>
  </si>
  <si>
    <t>単一プロセス同時操作</t>
  </si>
  <si>
    <t>複数プロセス同時操作</t>
  </si>
  <si>
    <t>複数マシン同一ユーザID同時操作</t>
  </si>
  <si>
    <t>複数マシン別ユーザID同時操作</t>
  </si>
  <si>
    <t>ショートカットキー</t>
    <phoneticPr fontId="2"/>
  </si>
  <si>
    <t>Tabコントロール</t>
    <phoneticPr fontId="2"/>
  </si>
  <si>
    <t>無効な操作</t>
    <rPh sb="0" eb="2">
      <t>ムコウ</t>
    </rPh>
    <rPh sb="3" eb="5">
      <t>ソウサ</t>
    </rPh>
    <phoneticPr fontId="2"/>
  </si>
  <si>
    <t>例外</t>
    <rPh sb="0" eb="2">
      <t>レイガイ</t>
    </rPh>
    <phoneticPr fontId="2"/>
  </si>
  <si>
    <t>失敗</t>
    <rPh sb="0" eb="2">
      <t>シッパイ</t>
    </rPh>
    <phoneticPr fontId="2"/>
  </si>
  <si>
    <t>設定効果確認</t>
    <rPh sb="0" eb="2">
      <t>セッテイ</t>
    </rPh>
    <rPh sb="2" eb="4">
      <t>コウカ</t>
    </rPh>
    <rPh sb="4" eb="6">
      <t>カクニン</t>
    </rPh>
    <phoneticPr fontId="2"/>
  </si>
  <si>
    <t>データバリエーション</t>
    <phoneticPr fontId="2"/>
  </si>
  <si>
    <t>データの種類</t>
    <rPh sb="4" eb="6">
      <t>シュルイ</t>
    </rPh>
    <phoneticPr fontId="2"/>
  </si>
  <si>
    <t>データの状態</t>
    <rPh sb="4" eb="6">
      <t>ジョウタイ</t>
    </rPh>
    <phoneticPr fontId="2"/>
  </si>
  <si>
    <t>データバリエーション</t>
    <phoneticPr fontId="2"/>
  </si>
  <si>
    <t>入力のCRUD種別</t>
    <rPh sb="7" eb="9">
      <t>シュベツ</t>
    </rPh>
    <phoneticPr fontId="2"/>
  </si>
  <si>
    <t>変更なし</t>
    <rPh sb="0" eb="2">
      <t>ヘンコウ</t>
    </rPh>
    <phoneticPr fontId="2"/>
  </si>
  <si>
    <t>追加</t>
    <rPh sb="0" eb="2">
      <t>ツイカ</t>
    </rPh>
    <phoneticPr fontId="2"/>
  </si>
  <si>
    <t>追加対象</t>
    <rPh sb="0" eb="2">
      <t>ツイカ</t>
    </rPh>
    <rPh sb="2" eb="4">
      <t>タイショウ</t>
    </rPh>
    <phoneticPr fontId="2"/>
  </si>
  <si>
    <t>追加位置</t>
    <rPh sb="0" eb="2">
      <t>ツイカ</t>
    </rPh>
    <rPh sb="2" eb="4">
      <t>イチ</t>
    </rPh>
    <phoneticPr fontId="2"/>
  </si>
  <si>
    <t>削除</t>
    <rPh sb="0" eb="2">
      <t>サクジョ</t>
    </rPh>
    <phoneticPr fontId="2"/>
  </si>
  <si>
    <t>削除対象</t>
    <rPh sb="2" eb="4">
      <t>タイショウ</t>
    </rPh>
    <phoneticPr fontId="2"/>
  </si>
  <si>
    <t>削除位置</t>
    <rPh sb="2" eb="4">
      <t>イチ</t>
    </rPh>
    <phoneticPr fontId="2"/>
  </si>
  <si>
    <t>変更</t>
    <rPh sb="0" eb="2">
      <t>ヘンコウ</t>
    </rPh>
    <phoneticPr fontId="2"/>
  </si>
  <si>
    <t>変更対象</t>
    <rPh sb="2" eb="4">
      <t>タイショウ</t>
    </rPh>
    <phoneticPr fontId="2"/>
  </si>
  <si>
    <t>変更位置</t>
    <rPh sb="2" eb="4">
      <t>イチ</t>
    </rPh>
    <phoneticPr fontId="2"/>
  </si>
  <si>
    <t>追加、削除、変更の組み合わせ</t>
    <rPh sb="0" eb="2">
      <t>ツイカ</t>
    </rPh>
    <rPh sb="3" eb="5">
      <t>サクジョ</t>
    </rPh>
    <rPh sb="6" eb="8">
      <t>ヘンコウ</t>
    </rPh>
    <rPh sb="9" eb="10">
      <t>ク</t>
    </rPh>
    <rPh sb="11" eb="12">
      <t>ア</t>
    </rPh>
    <phoneticPr fontId="2"/>
  </si>
  <si>
    <t>既存の投入済みデータバリエーション</t>
    <rPh sb="0" eb="2">
      <t>キゾン</t>
    </rPh>
    <rPh sb="3" eb="5">
      <t>トウニュウ</t>
    </rPh>
    <rPh sb="5" eb="6">
      <t>ズ</t>
    </rPh>
    <phoneticPr fontId="2"/>
  </si>
  <si>
    <t>既存データ有り・無し</t>
    <rPh sb="0" eb="2">
      <t>キゾン</t>
    </rPh>
    <rPh sb="5" eb="6">
      <t>ア</t>
    </rPh>
    <rPh sb="8" eb="9">
      <t>ナ</t>
    </rPh>
    <phoneticPr fontId="2"/>
  </si>
  <si>
    <t>設定変更の反映タイミング</t>
    <rPh sb="0" eb="2">
      <t>セッテイ</t>
    </rPh>
    <rPh sb="2" eb="4">
      <t>ヘンコウ</t>
    </rPh>
    <rPh sb="5" eb="7">
      <t>ハンエイ</t>
    </rPh>
    <phoneticPr fontId="2"/>
  </si>
  <si>
    <t>例外設定</t>
    <rPh sb="0" eb="2">
      <t>レイガイ</t>
    </rPh>
    <rPh sb="2" eb="4">
      <t>セッテイ</t>
    </rPh>
    <phoneticPr fontId="2"/>
  </si>
  <si>
    <t>環境</t>
    <rPh sb="0" eb="2">
      <t>カンキョウ</t>
    </rPh>
    <phoneticPr fontId="2"/>
  </si>
  <si>
    <t>ライセンス有効・無効</t>
    <rPh sb="5" eb="7">
      <t>ユウコウ</t>
    </rPh>
    <rPh sb="8" eb="10">
      <t>ムコウ</t>
    </rPh>
    <phoneticPr fontId="2"/>
  </si>
  <si>
    <t>ログインアカウント</t>
    <phoneticPr fontId="2"/>
  </si>
  <si>
    <t>管理者ユーザ</t>
    <rPh sb="0" eb="3">
      <t>カンリシャ</t>
    </rPh>
    <phoneticPr fontId="2"/>
  </si>
  <si>
    <t>一般ユーザ</t>
    <rPh sb="0" eb="2">
      <t>イッパン</t>
    </rPh>
    <phoneticPr fontId="2"/>
  </si>
  <si>
    <t>ソフトウェア構成</t>
    <rPh sb="6" eb="8">
      <t>コウセイ</t>
    </rPh>
    <phoneticPr fontId="2"/>
  </si>
  <si>
    <t>異常環境</t>
    <rPh sb="0" eb="2">
      <t>イジョウ</t>
    </rPh>
    <rPh sb="2" eb="4">
      <t>カンキョウ</t>
    </rPh>
    <phoneticPr fontId="2"/>
  </si>
  <si>
    <t>サーバダウン</t>
    <phoneticPr fontId="2"/>
  </si>
  <si>
    <t>APサーバ</t>
    <phoneticPr fontId="2"/>
  </si>
  <si>
    <t>構成管理・変更管理サーバ</t>
    <phoneticPr fontId="2"/>
  </si>
  <si>
    <t>DBサーバ</t>
    <phoneticPr fontId="2"/>
  </si>
  <si>
    <t>クライアントダウン</t>
    <phoneticPr fontId="2"/>
  </si>
  <si>
    <t>TERASクライアント</t>
    <phoneticPr fontId="2"/>
  </si>
  <si>
    <t>アドイン</t>
    <phoneticPr fontId="2"/>
  </si>
  <si>
    <t>ネットワークダウン</t>
    <phoneticPr fontId="2"/>
  </si>
  <si>
    <t>クライアント⇔APサーバ間ネットワークダウン</t>
    <rPh sb="12" eb="13">
      <t>カン</t>
    </rPh>
    <phoneticPr fontId="2"/>
  </si>
  <si>
    <t>APサーバ⇔DBサーバ間ネットワークダウン</t>
    <phoneticPr fontId="2"/>
  </si>
  <si>
    <t>APサーバ⇔構成管理・変更管理サーバ間ネットワークダウン</t>
    <phoneticPr fontId="2"/>
  </si>
  <si>
    <t>ダウンタイミング</t>
    <phoneticPr fontId="2"/>
  </si>
  <si>
    <t>処理中</t>
    <rPh sb="0" eb="3">
      <t>ショリチュウ</t>
    </rPh>
    <phoneticPr fontId="2"/>
  </si>
  <si>
    <t>処理開始前</t>
    <rPh sb="0" eb="2">
      <t>ショリ</t>
    </rPh>
    <rPh sb="2" eb="4">
      <t>カイシ</t>
    </rPh>
    <rPh sb="4" eb="5">
      <t>マエ</t>
    </rPh>
    <phoneticPr fontId="2"/>
  </si>
  <si>
    <t>ログ確認</t>
    <rPh sb="2" eb="4">
      <t>カクニン</t>
    </rPh>
    <phoneticPr fontId="2"/>
  </si>
  <si>
    <t>ログの種類</t>
    <rPh sb="3" eb="5">
      <t>シュルイ</t>
    </rPh>
    <phoneticPr fontId="2"/>
  </si>
  <si>
    <t>エラー発生時に発生箇所のスタックトレース</t>
    <phoneticPr fontId="2"/>
  </si>
  <si>
    <t>デバッグモード時のデバッグログ</t>
    <phoneticPr fontId="2"/>
  </si>
  <si>
    <t>通常運用時の情報ログ</t>
  </si>
  <si>
    <t>出力元</t>
    <rPh sb="0" eb="2">
      <t>シュツリョク</t>
    </rPh>
    <rPh sb="2" eb="3">
      <t>モト</t>
    </rPh>
    <phoneticPr fontId="2"/>
  </si>
  <si>
    <t>サーバ（APサーバ、DBサーバ、SVNサーバ）</t>
  </si>
  <si>
    <t>クライアントおよびアドイン</t>
  </si>
  <si>
    <t>入力・設定データ</t>
    <rPh sb="0" eb="2">
      <t>ニュウリョク</t>
    </rPh>
    <rPh sb="3" eb="5">
      <t>セッテイ</t>
    </rPh>
    <phoneticPr fontId="2"/>
  </si>
  <si>
    <t>インストール直後</t>
  </si>
  <si>
    <t>前回実行後</t>
  </si>
  <si>
    <t>別機能同時使用(単一プロセス)</t>
    <rPh sb="0" eb="1">
      <t>ベツ</t>
    </rPh>
    <rPh sb="1" eb="3">
      <t>キノウ</t>
    </rPh>
    <rPh sb="3" eb="5">
      <t>ドウジ</t>
    </rPh>
    <rPh sb="5" eb="7">
      <t>シヨウ</t>
    </rPh>
    <rPh sb="8" eb="10">
      <t>タンイツ</t>
    </rPh>
    <phoneticPr fontId="2"/>
  </si>
  <si>
    <t>同一リソースを複数のユーザーや機能がCRUD</t>
    <rPh sb="0" eb="2">
      <t>ドウイツ</t>
    </rPh>
    <rPh sb="7" eb="9">
      <t>フクスウ</t>
    </rPh>
    <rPh sb="15" eb="17">
      <t>キノウ</t>
    </rPh>
    <phoneticPr fontId="2"/>
  </si>
  <si>
    <t>既存データ</t>
    <rPh sb="0" eb="2">
      <t>キゾン</t>
    </rPh>
    <phoneticPr fontId="2"/>
  </si>
  <si>
    <t>データバリエーション</t>
  </si>
  <si>
    <t>出力データバリエーション</t>
    <rPh sb="0" eb="2">
      <t>シュツリョク</t>
    </rPh>
    <phoneticPr fontId="2"/>
  </si>
  <si>
    <t>出力データ</t>
    <rPh sb="0" eb="2">
      <t>シュツリョク</t>
    </rPh>
    <phoneticPr fontId="2"/>
  </si>
  <si>
    <t>表示データのバリエーション</t>
    <rPh sb="0" eb="2">
      <t>ヒョウジ</t>
    </rPh>
    <phoneticPr fontId="2"/>
  </si>
  <si>
    <t>入力データバリエーション</t>
  </si>
  <si>
    <t>入力データ</t>
    <rPh sb="0" eb="2">
      <t>ニュウリョク</t>
    </rPh>
    <phoneticPr fontId="2"/>
  </si>
  <si>
    <t>未実施</t>
    <rPh sb="0" eb="3">
      <t>ミジッシ</t>
    </rPh>
    <phoneticPr fontId="4"/>
  </si>
  <si>
    <t>Blocked</t>
    <phoneticPr fontId="4"/>
  </si>
  <si>
    <t>Skip</t>
    <phoneticPr fontId="4"/>
  </si>
  <si>
    <t>N/A</t>
    <phoneticPr fontId="4"/>
  </si>
  <si>
    <t>集計用シート</t>
    <rPh sb="0" eb="2">
      <t>シュウケイ</t>
    </rPh>
    <rPh sb="2" eb="3">
      <t>ヨウ</t>
    </rPh>
    <phoneticPr fontId="2"/>
  </si>
  <si>
    <t>バックログ</t>
    <phoneticPr fontId="2"/>
  </si>
  <si>
    <t>BacklLog</t>
    <phoneticPr fontId="4"/>
  </si>
  <si>
    <t>BackLog</t>
    <phoneticPr fontId="4"/>
  </si>
  <si>
    <t>画面遷移</t>
    <rPh sb="0" eb="2">
      <t>ガメン</t>
    </rPh>
    <rPh sb="2" eb="4">
      <t>センイ</t>
    </rPh>
    <phoneticPr fontId="2"/>
  </si>
  <si>
    <t>正常、中断、異常遷移を確認する</t>
    <rPh sb="0" eb="2">
      <t>セイジョウ</t>
    </rPh>
    <rPh sb="3" eb="5">
      <t>チュウダン</t>
    </rPh>
    <rPh sb="6" eb="8">
      <t>イジョウ</t>
    </rPh>
    <rPh sb="8" eb="10">
      <t>センイ</t>
    </rPh>
    <rPh sb="11" eb="13">
      <t>カクニン</t>
    </rPh>
    <phoneticPr fontId="2"/>
  </si>
  <si>
    <t>大神</t>
    <rPh sb="0" eb="2">
      <t>オオガミ</t>
    </rPh>
    <phoneticPr fontId="4"/>
  </si>
  <si>
    <t>TRAモデルに取り込み</t>
    <rPh sb="7" eb="8">
      <t>ト</t>
    </rPh>
    <rPh sb="9" eb="10">
      <t>コ</t>
    </rPh>
    <phoneticPr fontId="2"/>
  </si>
  <si>
    <t>正常遷移
新規取り込み</t>
    <rPh sb="0" eb="2">
      <t>セイジョウ</t>
    </rPh>
    <rPh sb="2" eb="4">
      <t>センイ</t>
    </rPh>
    <rPh sb="5" eb="7">
      <t>シンキ</t>
    </rPh>
    <rPh sb="7" eb="8">
      <t>ト</t>
    </rPh>
    <rPh sb="9" eb="10">
      <t>コ</t>
    </rPh>
    <phoneticPr fontId="2"/>
  </si>
  <si>
    <t xml:space="preserve">SCMリポジトリ、SCMブラウザから「TRAモデルに取り込み」をクリックする
</t>
    <phoneticPr fontId="2"/>
  </si>
  <si>
    <t>TRAモデル取り込み(共通)</t>
    <rPh sb="6" eb="7">
      <t>ト</t>
    </rPh>
    <rPh sb="8" eb="9">
      <t>コ</t>
    </rPh>
    <rPh sb="11" eb="13">
      <t>キョウツウ</t>
    </rPh>
    <phoneticPr fontId="4"/>
  </si>
  <si>
    <t>FT11-01</t>
    <phoneticPr fontId="4"/>
  </si>
  <si>
    <t>OK</t>
  </si>
  <si>
    <t>TEST.docx
WordDefaultRule.xml</t>
    <phoneticPr fontId="2"/>
  </si>
  <si>
    <t xml:space="preserve">画面帳票ID:ST-P004のProgress Informationが表示されること
　・ダイアログタイトル：Progress Information
　・ボタン：Cancelボタン(非活性)(右揃え)
</t>
    <rPh sb="36" eb="38">
      <t>ヒョウジ</t>
    </rPh>
    <phoneticPr fontId="2"/>
  </si>
  <si>
    <t>本間</t>
    <rPh sb="0" eb="2">
      <t>ホンマ</t>
    </rPh>
    <phoneticPr fontId="2"/>
  </si>
  <si>
    <t>Version:
3.0.1.Build0002-201706141600</t>
    <phoneticPr fontId="2"/>
  </si>
  <si>
    <t>操作内容・条件・補足</t>
    <phoneticPr fontId="2"/>
  </si>
  <si>
    <t>画面遷移</t>
    <phoneticPr fontId="2"/>
  </si>
  <si>
    <t>確認種別</t>
    <phoneticPr fontId="4"/>
  </si>
  <si>
    <t xml:space="preserve">FT11-01-001
</t>
    <phoneticPr fontId="2"/>
  </si>
  <si>
    <t xml:space="preserve">SCMリポジトリ、SCMブラウザから「TRAモデルに取り込み」をクリックする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</si>
</sst>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F800]dddd\,\ mmmm\ dd\,\ yyyy"/>
    <numFmt numFmtId="177" formatCode="yyyy/m/d;@"/>
    <numFmt numFmtId="178" formatCode="0.00_ "/>
    <numFmt numFmtId="179" formatCode="[$-F800]dddd&quot;¥&quot;&quot;¥&quot;&quot;¥&quot;&quot;¥&quot;&quot;¥&quot;\,&quot;¥&quot;&quot;¥&quot;&quot;¥&quot;&quot;¥&quot;&quot;¥&quot;\ mmmm&quot;¥&quot;&quot;¥&quot;&quot;¥&quot;&quot;¥&quot;&quot;¥&quot;\ dd&quot;¥&quot;&quot;¥&quot;&quot;¥&quot;&quot;¥&quot;&quot;¥&quot;\,&quot;¥&quot;&quot;¥&quot;&quot;¥&quot;&quot;¥&quot;&quot;¥&quot;\ yyyy"/>
    <numFmt numFmtId="180" formatCode="0_ "/>
  </numFmts>
  <fonts count="37"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30"/>
      <name val="ＭＳ Ｐゴシック"/>
      <family val="3"/>
      <charset val="128"/>
    </font>
    <font>
      <sz val="6"/>
      <name val="ＭＳ Ｐゴシック"/>
      <family val="3"/>
      <charset val="128"/>
    </font>
    <font>
      <sz val="20"/>
      <name val="ＭＳ Ｐゴシック"/>
      <family val="3"/>
      <charset val="128"/>
    </font>
    <font>
      <sz val="11"/>
      <color theme="1"/>
      <name val="ＭＳ Ｐゴシック"/>
      <family val="3"/>
      <charset val="128"/>
      <scheme val="minor"/>
    </font>
    <font>
      <sz val="6"/>
      <name val="ＭＳ Ｐゴシック"/>
      <family val="3"/>
      <charset val="128"/>
      <scheme val="minor"/>
    </font>
    <font>
      <sz val="18"/>
      <name val="ＭＳ Ｐゴシック"/>
      <family val="3"/>
      <charset val="128"/>
    </font>
    <font>
      <sz val="13"/>
      <name val="ＭＳ Ｐゴシック"/>
      <family val="3"/>
      <charset val="128"/>
    </font>
    <font>
      <sz val="8"/>
      <name val="ＭＳ Ｐゴシック"/>
      <family val="3"/>
      <charset val="128"/>
    </font>
    <font>
      <b/>
      <sz val="11"/>
      <name val="ＭＳ Ｐゴシック"/>
      <family val="3"/>
      <charset val="128"/>
    </font>
    <font>
      <sz val="11"/>
      <name val="ＭＳ Ｐゴシック"/>
      <family val="3"/>
      <charset val="128"/>
    </font>
    <font>
      <b/>
      <sz val="11"/>
      <color theme="1"/>
      <name val="ＭＳ Ｐゴシック"/>
      <family val="3"/>
      <charset val="128"/>
      <scheme val="minor"/>
    </font>
    <font>
      <sz val="11"/>
      <color theme="1"/>
      <name val="ＭＳ Ｐゴシック"/>
      <family val="2"/>
      <scheme val="minor"/>
    </font>
    <font>
      <sz val="11"/>
      <color indexed="8"/>
      <name val="ＭＳ Ｐゴシック"/>
      <family val="3"/>
      <charset val="128"/>
    </font>
    <font>
      <sz val="11"/>
      <name val="ＭＳ Ｐゴシック"/>
      <family val="2"/>
      <charset val="128"/>
      <scheme val="minor"/>
    </font>
    <font>
      <sz val="11"/>
      <name val="ＭＳ Ｐゴシック"/>
      <family val="3"/>
      <charset val="128"/>
      <scheme val="minor"/>
    </font>
    <font>
      <b/>
      <sz val="14"/>
      <color theme="1"/>
      <name val="ＭＳ Ｐゴシック"/>
      <family val="3"/>
      <charset val="128"/>
      <scheme val="minor"/>
    </font>
    <font>
      <sz val="11"/>
      <color rgb="FFFF0000"/>
      <name val="ＭＳ Ｐゴシック"/>
      <family val="3"/>
      <charset val="128"/>
      <scheme val="minor"/>
    </font>
    <font>
      <b/>
      <sz val="9"/>
      <color indexed="81"/>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9">
    <fill>
      <patternFill patternType="none"/>
    </fill>
    <fill>
      <patternFill patternType="gray125"/>
    </fill>
    <fill>
      <patternFill patternType="solid">
        <fgColor indexed="9"/>
        <bgColor indexed="64"/>
      </patternFill>
    </fill>
    <fill>
      <patternFill patternType="solid">
        <fgColor theme="8" tint="0.79998168889431442"/>
        <bgColor indexed="64"/>
      </patternFill>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64">
    <xf numFmtId="0" fontId="0" fillId="0" borderId="0">
      <alignment vertical="center"/>
    </xf>
    <xf numFmtId="0" fontId="6" fillId="0" borderId="0"/>
    <xf numFmtId="0" fontId="1" fillId="0" borderId="0">
      <alignment vertical="center"/>
    </xf>
    <xf numFmtId="0" fontId="12" fillId="0" borderId="0">
      <alignment vertical="center"/>
    </xf>
    <xf numFmtId="0" fontId="1" fillId="0" borderId="0">
      <alignment vertical="center"/>
    </xf>
    <xf numFmtId="0" fontId="14" fillId="0" borderId="0"/>
    <xf numFmtId="0" fontId="12" fillId="0" borderId="0"/>
    <xf numFmtId="0" fontId="6" fillId="0" borderId="0">
      <alignment vertical="center"/>
    </xf>
    <xf numFmtId="0" fontId="12" fillId="0" borderId="0"/>
    <xf numFmtId="0" fontId="1" fillId="0" borderId="0">
      <alignment vertical="center"/>
    </xf>
    <xf numFmtId="0" fontId="1" fillId="0" borderId="0">
      <alignment vertical="center"/>
    </xf>
    <xf numFmtId="0" fontId="12" fillId="0" borderId="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6" borderId="0" applyNumberFormat="0" applyBorder="0" applyAlignment="0" applyProtection="0">
      <alignment vertical="center"/>
    </xf>
    <xf numFmtId="0" fontId="21" fillId="17"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24" borderId="0" applyNumberFormat="0" applyBorder="0" applyAlignment="0" applyProtection="0">
      <alignment vertical="center"/>
    </xf>
    <xf numFmtId="0" fontId="22" fillId="0" borderId="0" applyNumberFormat="0" applyFill="0" applyBorder="0" applyAlignment="0" applyProtection="0">
      <alignment vertical="center"/>
    </xf>
    <xf numFmtId="0" fontId="23" fillId="25" borderId="33" applyNumberFormat="0" applyAlignment="0" applyProtection="0">
      <alignment vertical="center"/>
    </xf>
    <xf numFmtId="0" fontId="24" fillId="26" borderId="0" applyNumberFormat="0" applyBorder="0" applyAlignment="0" applyProtection="0">
      <alignment vertical="center"/>
    </xf>
    <xf numFmtId="0" fontId="15" fillId="27" borderId="34" applyNumberFormat="0" applyFont="0" applyAlignment="0" applyProtection="0">
      <alignment vertical="center"/>
    </xf>
    <xf numFmtId="0" fontId="25" fillId="0" borderId="35" applyNumberFormat="0" applyFill="0" applyAlignment="0" applyProtection="0">
      <alignment vertical="center"/>
    </xf>
    <xf numFmtId="0" fontId="26" fillId="8" borderId="0" applyNumberFormat="0" applyBorder="0" applyAlignment="0" applyProtection="0">
      <alignment vertical="center"/>
    </xf>
    <xf numFmtId="0" fontId="27" fillId="28" borderId="36" applyNumberFormat="0" applyAlignment="0" applyProtection="0">
      <alignment vertical="center"/>
    </xf>
    <xf numFmtId="0" fontId="28" fillId="0" borderId="0" applyNumberFormat="0" applyFill="0" applyBorder="0" applyAlignment="0" applyProtection="0">
      <alignment vertical="center"/>
    </xf>
    <xf numFmtId="0" fontId="29" fillId="0" borderId="37" applyNumberFormat="0" applyFill="0" applyAlignment="0" applyProtection="0">
      <alignment vertical="center"/>
    </xf>
    <xf numFmtId="0" fontId="30" fillId="0" borderId="38" applyNumberFormat="0" applyFill="0" applyAlignment="0" applyProtection="0">
      <alignment vertical="center"/>
    </xf>
    <xf numFmtId="0" fontId="31" fillId="0" borderId="39" applyNumberFormat="0" applyFill="0" applyAlignment="0" applyProtection="0">
      <alignment vertical="center"/>
    </xf>
    <xf numFmtId="0" fontId="31" fillId="0" borderId="0" applyNumberFormat="0" applyFill="0" applyBorder="0" applyAlignment="0" applyProtection="0">
      <alignment vertical="center"/>
    </xf>
    <xf numFmtId="0" fontId="32" fillId="0" borderId="40" applyNumberFormat="0" applyFill="0" applyAlignment="0" applyProtection="0">
      <alignment vertical="center"/>
    </xf>
    <xf numFmtId="0" fontId="33" fillId="28" borderId="41" applyNumberFormat="0" applyAlignment="0" applyProtection="0">
      <alignment vertical="center"/>
    </xf>
    <xf numFmtId="0" fontId="34" fillId="0" borderId="0" applyNumberFormat="0" applyFill="0" applyBorder="0" applyAlignment="0" applyProtection="0">
      <alignment vertical="center"/>
    </xf>
    <xf numFmtId="0" fontId="35" fillId="12" borderId="36" applyNumberFormat="0" applyAlignment="0" applyProtection="0">
      <alignment vertical="center"/>
    </xf>
    <xf numFmtId="0" fontId="6" fillId="0" borderId="0"/>
    <xf numFmtId="0" fontId="36" fillId="9" borderId="0" applyNumberFormat="0" applyBorder="0" applyAlignment="0" applyProtection="0">
      <alignment vertical="center"/>
    </xf>
    <xf numFmtId="0" fontId="14" fillId="0" borderId="0"/>
    <xf numFmtId="0" fontId="6" fillId="0" borderId="0"/>
    <xf numFmtId="0" fontId="12" fillId="0" borderId="0">
      <alignment vertical="center"/>
    </xf>
    <xf numFmtId="0" fontId="12" fillId="0" borderId="0"/>
    <xf numFmtId="0" fontId="1" fillId="0" borderId="0">
      <alignment vertical="center"/>
    </xf>
    <xf numFmtId="0" fontId="6" fillId="0" borderId="0">
      <alignment vertical="center"/>
    </xf>
    <xf numFmtId="0" fontId="6" fillId="0" borderId="0">
      <alignment vertical="center"/>
    </xf>
    <xf numFmtId="0" fontId="6" fillId="0" borderId="0"/>
    <xf numFmtId="0" fontId="14" fillId="0" borderId="0"/>
    <xf numFmtId="0" fontId="6" fillId="0" borderId="0"/>
  </cellStyleXfs>
  <cellXfs count="188">
    <xf numFmtId="0" fontId="0" fillId="0" borderId="0" xfId="0">
      <alignment vertical="center"/>
    </xf>
    <xf numFmtId="0" fontId="0" fillId="2" borderId="0" xfId="0" applyFill="1">
      <alignment vertical="center"/>
    </xf>
    <xf numFmtId="0" fontId="5" fillId="2" borderId="0" xfId="0" applyFont="1" applyFill="1">
      <alignment vertical="center"/>
    </xf>
    <xf numFmtId="0" fontId="6" fillId="2" borderId="0" xfId="1" applyFill="1" applyAlignment="1">
      <alignment vertical="center"/>
    </xf>
    <xf numFmtId="176" fontId="0" fillId="2" borderId="0" xfId="0" applyNumberFormat="1" applyFill="1">
      <alignment vertical="center"/>
    </xf>
    <xf numFmtId="0" fontId="10" fillId="2" borderId="0" xfId="0" applyFont="1" applyFill="1">
      <alignment vertical="center"/>
    </xf>
    <xf numFmtId="178" fontId="0" fillId="2" borderId="1" xfId="0" applyNumberFormat="1" applyFill="1" applyBorder="1" applyAlignment="1">
      <alignment horizontal="center" vertical="center"/>
    </xf>
    <xf numFmtId="176" fontId="0" fillId="2" borderId="1" xfId="0" applyNumberFormat="1" applyFill="1" applyBorder="1" applyAlignment="1">
      <alignment horizontal="left" vertical="center"/>
    </xf>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lignment vertical="center"/>
    </xf>
    <xf numFmtId="179" fontId="0" fillId="2" borderId="1" xfId="0" applyNumberFormat="1" applyFill="1" applyBorder="1" applyAlignment="1">
      <alignment horizontal="left" vertical="center"/>
    </xf>
    <xf numFmtId="0" fontId="11" fillId="2" borderId="8" xfId="0" applyFont="1" applyFill="1" applyBorder="1">
      <alignment vertical="center"/>
    </xf>
    <xf numFmtId="0" fontId="11" fillId="2" borderId="9" xfId="0" applyFont="1" applyFill="1" applyBorder="1">
      <alignment vertical="center"/>
    </xf>
    <xf numFmtId="0" fontId="11" fillId="2" borderId="10"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0" fillId="2" borderId="18" xfId="0" applyFill="1" applyBorder="1">
      <alignment vertical="center"/>
    </xf>
    <xf numFmtId="0" fontId="11" fillId="2" borderId="0" xfId="0" applyFont="1" applyFill="1">
      <alignment vertical="center"/>
    </xf>
    <xf numFmtId="0" fontId="0" fillId="2" borderId="0" xfId="0" quotePrefix="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Border="1" applyAlignment="1">
      <alignment vertical="center"/>
    </xf>
    <xf numFmtId="0" fontId="11" fillId="0" borderId="0" xfId="0" applyFont="1">
      <alignment vertical="center"/>
    </xf>
    <xf numFmtId="0" fontId="0" fillId="0" borderId="32" xfId="0" applyBorder="1">
      <alignment vertical="center"/>
    </xf>
    <xf numFmtId="0" fontId="1" fillId="0" borderId="1" xfId="4" applyFont="1" applyFill="1" applyBorder="1" applyAlignment="1">
      <alignment vertical="center" wrapText="1"/>
    </xf>
    <xf numFmtId="0" fontId="0" fillId="0" borderId="7" xfId="0" applyBorder="1">
      <alignment vertical="center"/>
    </xf>
    <xf numFmtId="0" fontId="11" fillId="2" borderId="1" xfId="0" applyFont="1" applyFill="1" applyBorder="1" applyAlignment="1">
      <alignment horizontal="center" vertical="center"/>
    </xf>
    <xf numFmtId="0" fontId="11" fillId="2" borderId="29" xfId="0" applyFont="1" applyFill="1" applyBorder="1" applyAlignment="1">
      <alignment vertical="center"/>
    </xf>
    <xf numFmtId="0" fontId="11" fillId="2" borderId="20" xfId="0" applyFont="1" applyFill="1" applyBorder="1" applyAlignment="1">
      <alignment vertical="center"/>
    </xf>
    <xf numFmtId="0" fontId="0" fillId="2" borderId="0" xfId="0" applyFont="1" applyFill="1">
      <alignment vertical="center"/>
    </xf>
    <xf numFmtId="0" fontId="15" fillId="2" borderId="0" xfId="0" applyFont="1" applyFill="1">
      <alignment vertical="center"/>
    </xf>
    <xf numFmtId="0" fontId="0" fillId="2" borderId="28" xfId="0" applyFont="1" applyFill="1" applyBorder="1">
      <alignment vertical="center"/>
    </xf>
    <xf numFmtId="180" fontId="11" fillId="5" borderId="29" xfId="3" applyNumberFormat="1" applyFont="1" applyFill="1" applyBorder="1" applyAlignment="1">
      <alignment horizontal="center" vertical="center"/>
    </xf>
    <xf numFmtId="0" fontId="11" fillId="5" borderId="29" xfId="3" applyFont="1" applyFill="1" applyBorder="1" applyAlignment="1">
      <alignment horizontal="center" vertical="center"/>
    </xf>
    <xf numFmtId="0" fontId="0" fillId="0" borderId="29" xfId="0" applyFont="1" applyBorder="1" applyAlignment="1">
      <alignment horizontal="center" vertical="center"/>
    </xf>
    <xf numFmtId="0" fontId="12" fillId="0" borderId="29" xfId="0" applyFont="1" applyBorder="1" applyAlignment="1">
      <alignment horizontal="center" vertical="center"/>
    </xf>
    <xf numFmtId="0" fontId="11" fillId="5" borderId="29" xfId="3" applyFont="1" applyFill="1" applyBorder="1" applyAlignment="1">
      <alignment horizontal="center" vertical="center" wrapText="1"/>
    </xf>
    <xf numFmtId="0" fontId="12" fillId="0" borderId="1" xfId="0" applyFont="1" applyBorder="1" applyAlignment="1">
      <alignment horizontal="center" vertical="center" wrapText="1"/>
    </xf>
    <xf numFmtId="0" fontId="13" fillId="6" borderId="21" xfId="4" applyFont="1" applyFill="1" applyBorder="1" applyAlignment="1">
      <alignment horizontal="center" vertical="center"/>
    </xf>
    <xf numFmtId="0" fontId="11" fillId="6" borderId="21" xfId="0" applyFont="1" applyFill="1" applyBorder="1" applyAlignment="1">
      <alignment horizontal="center" vertical="center"/>
    </xf>
    <xf numFmtId="0" fontId="11" fillId="6" borderId="1" xfId="0" applyFont="1" applyFill="1" applyBorder="1" applyAlignment="1">
      <alignment horizontal="center" vertical="center"/>
    </xf>
    <xf numFmtId="176" fontId="11" fillId="6" borderId="1" xfId="0" applyNumberFormat="1" applyFont="1" applyFill="1" applyBorder="1" applyAlignment="1">
      <alignment horizontal="center" vertical="center"/>
    </xf>
    <xf numFmtId="0" fontId="11" fillId="6" borderId="31" xfId="0" applyFont="1" applyFill="1" applyBorder="1" applyAlignment="1">
      <alignment horizontal="center" vertical="center" wrapText="1"/>
    </xf>
    <xf numFmtId="0" fontId="11" fillId="6" borderId="31" xfId="0" applyFont="1" applyFill="1" applyBorder="1" applyAlignment="1">
      <alignment horizontal="center" vertical="center"/>
    </xf>
    <xf numFmtId="0" fontId="11" fillId="6"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32" xfId="0" applyFill="1" applyBorder="1" applyAlignment="1">
      <alignment horizontal="center" vertical="center"/>
    </xf>
    <xf numFmtId="0" fontId="0" fillId="0" borderId="32" xfId="4" applyFont="1" applyFill="1" applyBorder="1" applyAlignment="1">
      <alignment vertical="center" wrapText="1"/>
    </xf>
    <xf numFmtId="0" fontId="0" fillId="0" borderId="1" xfId="0" applyFill="1" applyBorder="1">
      <alignment vertical="center"/>
    </xf>
    <xf numFmtId="9" fontId="0" fillId="0" borderId="1" xfId="0" applyNumberFormat="1" applyFill="1" applyBorder="1">
      <alignment vertical="center"/>
    </xf>
    <xf numFmtId="0" fontId="0" fillId="0" borderId="0" xfId="0" applyFill="1">
      <alignment vertical="center"/>
    </xf>
    <xf numFmtId="0" fontId="0" fillId="0" borderId="1" xfId="0" applyFill="1" applyBorder="1" applyAlignment="1">
      <alignment horizontal="center" vertical="center"/>
    </xf>
    <xf numFmtId="0" fontId="1" fillId="0" borderId="29" xfId="4" applyFont="1" applyFill="1" applyBorder="1">
      <alignment vertical="center"/>
    </xf>
    <xf numFmtId="49" fontId="1" fillId="0" borderId="28" xfId="4" applyNumberFormat="1" applyFont="1" applyFill="1" applyBorder="1">
      <alignment vertical="center"/>
    </xf>
    <xf numFmtId="0" fontId="1" fillId="0" borderId="22" xfId="4" applyFont="1" applyFill="1" applyBorder="1">
      <alignment vertical="center"/>
    </xf>
    <xf numFmtId="49" fontId="1" fillId="0" borderId="23" xfId="4" applyNumberFormat="1" applyFont="1" applyFill="1" applyBorder="1">
      <alignment vertical="center"/>
    </xf>
    <xf numFmtId="0" fontId="0" fillId="0" borderId="21" xfId="0" applyFill="1" applyBorder="1">
      <alignment vertical="center"/>
    </xf>
    <xf numFmtId="0" fontId="18" fillId="0" borderId="0" xfId="0" applyFont="1">
      <alignment vertical="center"/>
    </xf>
    <xf numFmtId="0" fontId="0" fillId="0" borderId="4" xfId="0" applyBorder="1">
      <alignment vertical="center"/>
    </xf>
    <xf numFmtId="0" fontId="0" fillId="0" borderId="19" xfId="0" applyBorder="1">
      <alignment vertical="center"/>
    </xf>
    <xf numFmtId="0" fontId="16" fillId="0" borderId="27" xfId="0" applyFont="1" applyBorder="1">
      <alignment vertical="center"/>
    </xf>
    <xf numFmtId="0" fontId="16" fillId="0" borderId="20" xfId="0" applyFont="1" applyBorder="1">
      <alignment vertical="center"/>
    </xf>
    <xf numFmtId="0" fontId="17" fillId="0" borderId="28" xfId="0" applyFont="1" applyBorder="1">
      <alignment vertical="center"/>
    </xf>
    <xf numFmtId="0" fontId="17" fillId="0" borderId="1" xfId="0" applyFont="1" applyBorder="1">
      <alignment vertical="center"/>
    </xf>
    <xf numFmtId="0" fontId="17" fillId="0" borderId="24" xfId="0" applyFont="1" applyBorder="1">
      <alignment vertical="center"/>
    </xf>
    <xf numFmtId="0" fontId="17" fillId="0" borderId="2" xfId="0" applyFont="1" applyBorder="1">
      <alignment vertical="center"/>
    </xf>
    <xf numFmtId="0" fontId="17" fillId="0" borderId="4" xfId="0" applyFont="1" applyBorder="1">
      <alignment vertical="center"/>
    </xf>
    <xf numFmtId="0" fontId="17" fillId="0" borderId="29" xfId="0" applyFont="1" applyBorder="1">
      <alignment vertical="center"/>
    </xf>
    <xf numFmtId="0" fontId="17" fillId="0" borderId="6" xfId="0" applyFont="1" applyBorder="1">
      <alignment vertical="center"/>
    </xf>
    <xf numFmtId="0" fontId="17" fillId="0" borderId="20" xfId="0" applyFont="1" applyBorder="1">
      <alignment vertical="center"/>
    </xf>
    <xf numFmtId="0" fontId="17" fillId="0" borderId="29" xfId="0" applyFont="1" applyFill="1" applyBorder="1">
      <alignment vertical="center"/>
    </xf>
    <xf numFmtId="0" fontId="17" fillId="0" borderId="20" xfId="0" applyFont="1" applyFill="1" applyBorder="1">
      <alignment vertical="center"/>
    </xf>
    <xf numFmtId="0" fontId="17" fillId="0" borderId="28" xfId="0" applyFont="1" applyFill="1" applyBorder="1">
      <alignment vertical="center"/>
    </xf>
    <xf numFmtId="0" fontId="17" fillId="0" borderId="1" xfId="0" applyFont="1" applyFill="1" applyBorder="1">
      <alignment vertical="center"/>
    </xf>
    <xf numFmtId="0" fontId="17" fillId="0" borderId="27" xfId="0" applyFont="1" applyBorder="1">
      <alignment vertical="center"/>
    </xf>
    <xf numFmtId="0" fontId="19" fillId="0" borderId="0" xfId="0" applyFont="1">
      <alignment vertical="center"/>
    </xf>
    <xf numFmtId="0" fontId="17" fillId="0" borderId="0" xfId="0" applyFont="1">
      <alignment vertical="center"/>
    </xf>
    <xf numFmtId="0" fontId="17" fillId="0" borderId="19" xfId="0" applyFont="1" applyBorder="1">
      <alignment vertical="center"/>
    </xf>
    <xf numFmtId="0" fontId="17" fillId="0" borderId="4" xfId="0" applyFont="1" applyFill="1" applyBorder="1">
      <alignment vertical="center"/>
    </xf>
    <xf numFmtId="0" fontId="17" fillId="0" borderId="2" xfId="0" applyFont="1" applyFill="1" applyBorder="1">
      <alignment vertical="center"/>
    </xf>
    <xf numFmtId="0" fontId="17" fillId="0" borderId="0" xfId="0" applyFont="1" applyFill="1">
      <alignment vertical="center"/>
    </xf>
    <xf numFmtId="0" fontId="17" fillId="0" borderId="3" xfId="0" applyFont="1" applyFill="1" applyBorder="1">
      <alignment vertical="center"/>
    </xf>
    <xf numFmtId="49" fontId="1" fillId="0" borderId="26" xfId="4" applyNumberFormat="1" applyFont="1" applyFill="1" applyBorder="1">
      <alignment vertical="center"/>
    </xf>
    <xf numFmtId="9" fontId="0" fillId="0" borderId="21" xfId="0" applyNumberFormat="1" applyFill="1" applyBorder="1">
      <alignment vertical="center"/>
    </xf>
    <xf numFmtId="9" fontId="0" fillId="0" borderId="32" xfId="0" applyNumberFormat="1" applyFill="1" applyBorder="1">
      <alignment vertical="center"/>
    </xf>
    <xf numFmtId="0" fontId="0" fillId="0" borderId="0" xfId="0">
      <alignment vertical="center"/>
    </xf>
    <xf numFmtId="0" fontId="17" fillId="0" borderId="4" xfId="0" applyFont="1" applyBorder="1">
      <alignment vertical="center"/>
    </xf>
    <xf numFmtId="0" fontId="17" fillId="0" borderId="2" xfId="0" applyFont="1" applyBorder="1">
      <alignment vertical="center"/>
    </xf>
    <xf numFmtId="0" fontId="17" fillId="0" borderId="20" xfId="0" applyFont="1" applyBorder="1">
      <alignment vertical="center"/>
    </xf>
    <xf numFmtId="0" fontId="17" fillId="0" borderId="28" xfId="0" applyFont="1" applyBorder="1">
      <alignment vertical="center"/>
    </xf>
    <xf numFmtId="0" fontId="16" fillId="0" borderId="20" xfId="0" applyFont="1" applyBorder="1">
      <alignment vertical="center"/>
    </xf>
    <xf numFmtId="0" fontId="17" fillId="0" borderId="24" xfId="0" applyFont="1" applyBorder="1">
      <alignment vertical="center"/>
    </xf>
    <xf numFmtId="0" fontId="17" fillId="0" borderId="29" xfId="0" applyFont="1" applyBorder="1">
      <alignment vertical="center"/>
    </xf>
    <xf numFmtId="0" fontId="17" fillId="0" borderId="6" xfId="0" applyFont="1" applyBorder="1">
      <alignment vertical="center"/>
    </xf>
    <xf numFmtId="0" fontId="17" fillId="0" borderId="27" xfId="0" applyFont="1" applyBorder="1">
      <alignment vertical="center"/>
    </xf>
    <xf numFmtId="0" fontId="16" fillId="0" borderId="29" xfId="0" applyFont="1" applyBorder="1">
      <alignment vertical="center"/>
    </xf>
    <xf numFmtId="0" fontId="0" fillId="0" borderId="0" xfId="0">
      <alignment vertical="center"/>
    </xf>
    <xf numFmtId="0" fontId="17" fillId="0" borderId="4" xfId="0" applyFont="1" applyBorder="1">
      <alignment vertical="center"/>
    </xf>
    <xf numFmtId="0" fontId="17" fillId="0" borderId="2" xfId="0" applyFont="1" applyBorder="1">
      <alignment vertical="center"/>
    </xf>
    <xf numFmtId="0" fontId="17" fillId="0" borderId="20" xfId="0" applyFont="1" applyBorder="1">
      <alignment vertical="center"/>
    </xf>
    <xf numFmtId="0" fontId="17" fillId="0" borderId="28" xfId="0" applyFont="1" applyBorder="1">
      <alignment vertical="center"/>
    </xf>
    <xf numFmtId="0" fontId="17" fillId="0" borderId="1" xfId="0" applyFont="1" applyBorder="1">
      <alignment vertical="center"/>
    </xf>
    <xf numFmtId="0" fontId="17" fillId="4" borderId="4" xfId="0" applyFont="1" applyFill="1" applyBorder="1">
      <alignment vertical="center"/>
    </xf>
    <xf numFmtId="0" fontId="17" fillId="4" borderId="28" xfId="0" applyFont="1" applyFill="1" applyBorder="1">
      <alignment vertical="center"/>
    </xf>
    <xf numFmtId="0" fontId="17" fillId="4" borderId="3" xfId="0" applyFont="1" applyFill="1" applyBorder="1">
      <alignment vertical="center"/>
    </xf>
    <xf numFmtId="0" fontId="17" fillId="0" borderId="24" xfId="0" applyFont="1" applyBorder="1">
      <alignment vertical="center"/>
    </xf>
    <xf numFmtId="0" fontId="17" fillId="0" borderId="29" xfId="0" applyFont="1" applyBorder="1">
      <alignment vertical="center"/>
    </xf>
    <xf numFmtId="0" fontId="17" fillId="0" borderId="27" xfId="0" applyFont="1" applyBorder="1">
      <alignment vertical="center"/>
    </xf>
    <xf numFmtId="0" fontId="17" fillId="0" borderId="19" xfId="0" applyFont="1" applyBorder="1">
      <alignment vertical="center"/>
    </xf>
    <xf numFmtId="0" fontId="17" fillId="4" borderId="27" xfId="0" applyFont="1" applyFill="1" applyBorder="1">
      <alignment vertical="center"/>
    </xf>
    <xf numFmtId="0" fontId="17" fillId="4" borderId="2" xfId="0" applyFont="1" applyFill="1" applyBorder="1">
      <alignment vertical="center"/>
    </xf>
    <xf numFmtId="0" fontId="17" fillId="0" borderId="4" xfId="0" applyFont="1" applyBorder="1">
      <alignment vertical="center"/>
    </xf>
    <xf numFmtId="0" fontId="17" fillId="0" borderId="28" xfId="0" applyFont="1" applyBorder="1">
      <alignment vertical="center"/>
    </xf>
    <xf numFmtId="0" fontId="16" fillId="0" borderId="20" xfId="0" applyFont="1" applyBorder="1">
      <alignment vertical="center"/>
    </xf>
    <xf numFmtId="0" fontId="17" fillId="0" borderId="29" xfId="0" applyFont="1" applyBorder="1">
      <alignment vertical="center"/>
    </xf>
    <xf numFmtId="0" fontId="17" fillId="0" borderId="2" xfId="0" applyFont="1" applyBorder="1">
      <alignment vertical="center"/>
    </xf>
    <xf numFmtId="0" fontId="17" fillId="0" borderId="2" xfId="0" applyFont="1" applyBorder="1">
      <alignment vertical="center"/>
    </xf>
    <xf numFmtId="0" fontId="0" fillId="0" borderId="32" xfId="0" applyFill="1" applyBorder="1">
      <alignment vertical="center"/>
    </xf>
    <xf numFmtId="0" fontId="13" fillId="0" borderId="0" xfId="0" applyFont="1">
      <alignment vertical="center"/>
    </xf>
    <xf numFmtId="0" fontId="0" fillId="0" borderId="25" xfId="4" applyFont="1" applyFill="1" applyBorder="1">
      <alignment vertical="center"/>
    </xf>
    <xf numFmtId="0" fontId="16" fillId="4" borderId="31" xfId="0" applyFont="1" applyFill="1" applyBorder="1" applyAlignment="1">
      <alignment vertical="top" wrapText="1"/>
    </xf>
    <xf numFmtId="0" fontId="15" fillId="4" borderId="0" xfId="0" applyFont="1" applyFill="1">
      <alignment vertical="center"/>
    </xf>
    <xf numFmtId="0" fontId="0" fillId="4" borderId="1" xfId="0" applyFont="1" applyFill="1" applyBorder="1" applyAlignment="1">
      <alignment vertical="top" wrapText="1"/>
    </xf>
    <xf numFmtId="0" fontId="16" fillId="4" borderId="31" xfId="0" applyFont="1" applyFill="1" applyBorder="1" applyAlignment="1">
      <alignment horizontal="center" vertical="top" wrapText="1"/>
    </xf>
    <xf numFmtId="0" fontId="0" fillId="4" borderId="31" xfId="0" applyFont="1" applyFill="1" applyBorder="1" applyAlignment="1">
      <alignment horizontal="center" vertical="top" wrapText="1"/>
    </xf>
    <xf numFmtId="56" fontId="0" fillId="4" borderId="31" xfId="0" applyNumberFormat="1" applyFont="1" applyFill="1" applyBorder="1" applyAlignment="1">
      <alignment horizontal="center" vertical="top" wrapText="1"/>
    </xf>
    <xf numFmtId="0" fontId="0" fillId="4" borderId="31" xfId="0" applyFont="1" applyFill="1" applyBorder="1" applyAlignment="1">
      <alignment vertical="top" wrapText="1"/>
    </xf>
    <xf numFmtId="0" fontId="0" fillId="4" borderId="1" xfId="0" applyFont="1" applyFill="1" applyBorder="1" applyAlignment="1">
      <alignment horizontal="center" vertical="top"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3" fillId="2" borderId="0" xfId="0" applyFont="1" applyFill="1" applyAlignment="1">
      <alignment horizontal="center" vertical="center"/>
    </xf>
    <xf numFmtId="176" fontId="8" fillId="2" borderId="0" xfId="1" applyNumberFormat="1" applyFont="1" applyFill="1" applyAlignment="1">
      <alignment horizontal="center" vertical="center"/>
    </xf>
    <xf numFmtId="0" fontId="9" fillId="2" borderId="0" xfId="1" applyFont="1" applyFill="1" applyAlignment="1">
      <alignment horizontal="center" vertical="center"/>
    </xf>
    <xf numFmtId="14" fontId="0" fillId="2" borderId="1" xfId="0" applyNumberFormat="1" applyFill="1" applyBorder="1" applyAlignment="1">
      <alignment horizontal="center" vertical="center"/>
    </xf>
    <xf numFmtId="177" fontId="0" fillId="2" borderId="1" xfId="0" applyNumberForma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0" fillId="2" borderId="20" xfId="0" applyFill="1" applyBorder="1" applyAlignment="1">
      <alignment vertical="center"/>
    </xf>
    <xf numFmtId="0" fontId="0" fillId="2" borderId="19" xfId="0" applyFill="1" applyBorder="1" applyAlignment="1">
      <alignment vertical="center"/>
    </xf>
    <xf numFmtId="0" fontId="0" fillId="2" borderId="19" xfId="0" applyFill="1" applyBorder="1" applyAlignment="1">
      <alignment horizontal="center" vertical="center"/>
    </xf>
    <xf numFmtId="0" fontId="0" fillId="3" borderId="21" xfId="0" applyFill="1" applyBorder="1" applyAlignment="1">
      <alignment horizontal="center" vertical="center"/>
    </xf>
    <xf numFmtId="0" fontId="11" fillId="5" borderId="29" xfId="3" applyFont="1" applyFill="1" applyBorder="1" applyAlignment="1">
      <alignment horizontal="center" vertical="center"/>
    </xf>
    <xf numFmtId="0" fontId="11" fillId="5" borderId="20" xfId="3" applyFont="1" applyFill="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11" fillId="5" borderId="28" xfId="3" applyFont="1" applyFill="1" applyBorder="1" applyAlignment="1">
      <alignment horizontal="center" vertical="center"/>
    </xf>
    <xf numFmtId="14" fontId="12" fillId="0" borderId="2" xfId="0" applyNumberFormat="1" applyFont="1" applyBorder="1" applyAlignment="1">
      <alignment horizontal="center" vertical="center"/>
    </xf>
    <xf numFmtId="14" fontId="12" fillId="0" borderId="3" xfId="0" applyNumberFormat="1" applyFont="1" applyBorder="1" applyAlignment="1">
      <alignment horizontal="center" vertical="center"/>
    </xf>
    <xf numFmtId="14" fontId="12" fillId="0" borderId="6" xfId="0" applyNumberFormat="1" applyFont="1" applyBorder="1" applyAlignment="1">
      <alignment horizontal="center" vertical="center"/>
    </xf>
    <xf numFmtId="14" fontId="12" fillId="0" borderId="7" xfId="0" applyNumberFormat="1" applyFont="1" applyBorder="1" applyAlignment="1">
      <alignment horizontal="center" vertical="center"/>
    </xf>
    <xf numFmtId="0" fontId="13" fillId="6" borderId="22" xfId="4" applyFont="1" applyFill="1" applyBorder="1" applyAlignment="1">
      <alignment horizontal="center" vertical="center"/>
    </xf>
    <xf numFmtId="0" fontId="13" fillId="6" borderId="23" xfId="4" applyFont="1" applyFill="1" applyBorder="1" applyAlignment="1">
      <alignment horizontal="center" vertical="center"/>
    </xf>
    <xf numFmtId="0" fontId="0" fillId="0" borderId="32" xfId="0" applyBorder="1" applyAlignment="1">
      <alignment horizontal="center" vertical="center"/>
    </xf>
    <xf numFmtId="0" fontId="11" fillId="5" borderId="2" xfId="3" applyFont="1" applyFill="1" applyBorder="1" applyAlignment="1">
      <alignment horizontal="center" vertical="center" wrapText="1"/>
    </xf>
    <xf numFmtId="0" fontId="11" fillId="5" borderId="3" xfId="3" applyFont="1" applyFill="1" applyBorder="1" applyAlignment="1">
      <alignment horizontal="center" vertical="center" wrapText="1"/>
    </xf>
    <xf numFmtId="0" fontId="11" fillId="5" borderId="4" xfId="3" applyFont="1" applyFill="1" applyBorder="1" applyAlignment="1">
      <alignment horizontal="center" vertical="center" wrapText="1"/>
    </xf>
    <xf numFmtId="0" fontId="11" fillId="5" borderId="5" xfId="3" applyFont="1" applyFill="1" applyBorder="1" applyAlignment="1">
      <alignment horizontal="center" vertical="center" wrapText="1"/>
    </xf>
    <xf numFmtId="0" fontId="11" fillId="5" borderId="6" xfId="3" applyFont="1" applyFill="1" applyBorder="1" applyAlignment="1">
      <alignment horizontal="center" vertical="center" wrapText="1"/>
    </xf>
    <xf numFmtId="0" fontId="11" fillId="5" borderId="7" xfId="3" applyFont="1" applyFill="1" applyBorder="1" applyAlignment="1">
      <alignment horizontal="center" vertical="center" wrapText="1"/>
    </xf>
    <xf numFmtId="180" fontId="0" fillId="0" borderId="31" xfId="0" applyNumberFormat="1" applyFont="1" applyBorder="1" applyAlignment="1">
      <alignment horizontal="center" vertical="center"/>
    </xf>
    <xf numFmtId="180" fontId="0" fillId="0" borderId="24" xfId="0" applyNumberFormat="1" applyFont="1" applyBorder="1" applyAlignment="1">
      <alignment horizontal="center" vertical="center"/>
    </xf>
    <xf numFmtId="180" fontId="11" fillId="5" borderId="29" xfId="3" applyNumberFormat="1" applyFont="1" applyFill="1" applyBorder="1" applyAlignment="1">
      <alignment horizontal="center" vertical="center"/>
    </xf>
    <xf numFmtId="180" fontId="11" fillId="5" borderId="20" xfId="3" applyNumberFormat="1" applyFont="1" applyFill="1" applyBorder="1" applyAlignment="1">
      <alignment horizontal="center" vertical="center"/>
    </xf>
    <xf numFmtId="180" fontId="11" fillId="5" borderId="28" xfId="3" applyNumberFormat="1" applyFont="1" applyFill="1" applyBorder="1" applyAlignment="1">
      <alignment horizontal="center" vertical="center"/>
    </xf>
    <xf numFmtId="180" fontId="12" fillId="0" borderId="2" xfId="0" applyNumberFormat="1" applyFont="1" applyBorder="1" applyAlignment="1">
      <alignment horizontal="center" vertical="center"/>
    </xf>
    <xf numFmtId="180" fontId="12" fillId="0" borderId="30" xfId="0" applyNumberFormat="1" applyFont="1" applyBorder="1" applyAlignment="1">
      <alignment horizontal="center" vertical="center"/>
    </xf>
    <xf numFmtId="180" fontId="12" fillId="0" borderId="3" xfId="0" applyNumberFormat="1" applyFont="1" applyBorder="1" applyAlignment="1">
      <alignment horizontal="center" vertical="center"/>
    </xf>
    <xf numFmtId="180" fontId="12" fillId="0" borderId="6" xfId="0" applyNumberFormat="1" applyFont="1" applyBorder="1" applyAlignment="1">
      <alignment horizontal="center" vertical="center"/>
    </xf>
    <xf numFmtId="180" fontId="12" fillId="0" borderId="19" xfId="0" applyNumberFormat="1" applyFont="1" applyBorder="1" applyAlignment="1">
      <alignment horizontal="center" vertical="center"/>
    </xf>
    <xf numFmtId="180" fontId="12" fillId="0" borderId="7" xfId="0" applyNumberFormat="1" applyFont="1" applyBorder="1" applyAlignment="1">
      <alignment horizontal="center" vertical="center"/>
    </xf>
    <xf numFmtId="0" fontId="11" fillId="5" borderId="29"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11" fillId="5" borderId="28" xfId="3" applyFont="1" applyFill="1" applyBorder="1" applyAlignment="1">
      <alignment horizontal="center" vertical="center" wrapText="1"/>
    </xf>
    <xf numFmtId="0" fontId="0" fillId="0" borderId="29"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8" xfId="0" applyFont="1" applyBorder="1" applyAlignment="1">
      <alignment horizontal="center" vertical="center" wrapText="1"/>
    </xf>
  </cellXfs>
  <cellStyles count="64">
    <cellStyle name="20% - アクセント 1 2" xfId="12"/>
    <cellStyle name="20% - アクセント 2 2" xfId="13"/>
    <cellStyle name="20% - アクセント 3 2" xfId="14"/>
    <cellStyle name="20% - アクセント 4 2" xfId="15"/>
    <cellStyle name="20% - アクセント 5 2" xfId="16"/>
    <cellStyle name="20% - アクセント 6 2" xfId="17"/>
    <cellStyle name="40% - アクセント 1 2" xfId="18"/>
    <cellStyle name="40% - アクセント 2 2" xfId="19"/>
    <cellStyle name="40% - アクセント 3 2" xfId="20"/>
    <cellStyle name="40% - アクセント 4 2" xfId="21"/>
    <cellStyle name="40% - アクセント 5 2" xfId="22"/>
    <cellStyle name="40% - アクセント 6 2" xfId="23"/>
    <cellStyle name="60% - アクセント 1 2" xfId="24"/>
    <cellStyle name="60% - アクセント 2 2" xfId="25"/>
    <cellStyle name="60% - アクセント 3 2" xfId="26"/>
    <cellStyle name="60% - アクセント 4 2" xfId="27"/>
    <cellStyle name="60% - アクセント 5 2" xfId="28"/>
    <cellStyle name="60% - アクセント 6 2" xfId="29"/>
    <cellStyle name="アクセント 1 2" xfId="30"/>
    <cellStyle name="アクセント 2 2" xfId="31"/>
    <cellStyle name="アクセント 3 2" xfId="32"/>
    <cellStyle name="アクセント 4 2" xfId="33"/>
    <cellStyle name="アクセント 5 2" xfId="34"/>
    <cellStyle name="アクセント 6 2" xfId="35"/>
    <cellStyle name="タイトル 2" xfId="36"/>
    <cellStyle name="チェック セル 2" xfId="37"/>
    <cellStyle name="どちらでもない 2" xfId="38"/>
    <cellStyle name="メモ 2" xfId="39"/>
    <cellStyle name="リンク セル 2" xfId="40"/>
    <cellStyle name="悪い 2" xfId="41"/>
    <cellStyle name="計算 2" xfId="42"/>
    <cellStyle name="警告文 2" xfId="43"/>
    <cellStyle name="見出し 1 2" xfId="44"/>
    <cellStyle name="見出し 2 2" xfId="45"/>
    <cellStyle name="見出し 3 2" xfId="46"/>
    <cellStyle name="見出し 4 2" xfId="47"/>
    <cellStyle name="集計 2" xfId="48"/>
    <cellStyle name="出力 2" xfId="49"/>
    <cellStyle name="説明文 2" xfId="50"/>
    <cellStyle name="入力 2" xfId="51"/>
    <cellStyle name="標準" xfId="0" builtinId="0"/>
    <cellStyle name="標準 2" xfId="1"/>
    <cellStyle name="標準 2 2" xfId="8"/>
    <cellStyle name="標準 2 2 2" xfId="56"/>
    <cellStyle name="標準 2 2 2 2" xfId="57"/>
    <cellStyle name="標準 2 3" xfId="7"/>
    <cellStyle name="標準 2 3 2" xfId="55"/>
    <cellStyle name="標準 2 4" xfId="11"/>
    <cellStyle name="標準 3" xfId="2"/>
    <cellStyle name="標準 3 2" xfId="9"/>
    <cellStyle name="標準 3 2 2" xfId="58"/>
    <cellStyle name="標準 3 2 2 2" xfId="59"/>
    <cellStyle name="標準 3 2 3" xfId="60"/>
    <cellStyle name="標準 3 2 4" xfId="63"/>
    <cellStyle name="標準 3 3" xfId="10"/>
    <cellStyle name="標準 3 4" xfId="52"/>
    <cellStyle name="標準 3 5" xfId="62"/>
    <cellStyle name="標準 4" xfId="6"/>
    <cellStyle name="標準 4 2" xfId="61"/>
    <cellStyle name="標準 4 3" xfId="54"/>
    <cellStyle name="標準 5" xfId="4"/>
    <cellStyle name="標準 6" xfId="5"/>
    <cellStyle name="標準_ヘッダたち" xfId="3"/>
    <cellStyle name="良い 2" xfId="53"/>
  </cellStyles>
  <dxfs count="0"/>
  <tableStyles count="0" defaultTableStyle="TableStyleMedium2" defaultPivotStyle="PivotStyleLight16"/>
  <colors>
    <mruColors>
      <color rgb="FFFF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6:Q48"/>
  <sheetViews>
    <sheetView topLeftCell="A7" workbookViewId="0">
      <selection activeCell="Q45" sqref="Q45"/>
    </sheetView>
  </sheetViews>
  <sheetFormatPr defaultColWidth="9" defaultRowHeight="13.5" x14ac:dyDescent="0.15"/>
  <cols>
    <col min="1" max="1" width="5" style="1" customWidth="1"/>
    <col min="2" max="2" width="5" style="4" customWidth="1"/>
    <col min="3" max="9" width="5" style="1" customWidth="1"/>
    <col min="10" max="15" width="5.25" style="1" customWidth="1"/>
    <col min="16" max="18" width="5" style="1" customWidth="1"/>
    <col min="19" max="16384" width="9" style="1"/>
  </cols>
  <sheetData>
    <row r="6" spans="1:17" x14ac:dyDescent="0.15">
      <c r="B6" s="1"/>
    </row>
    <row r="7" spans="1:17" x14ac:dyDescent="0.15">
      <c r="B7" s="1"/>
    </row>
    <row r="14" spans="1:17" ht="35.25" x14ac:dyDescent="0.15">
      <c r="A14" s="136" t="s">
        <v>0</v>
      </c>
      <c r="B14" s="136"/>
      <c r="C14" s="136"/>
      <c r="D14" s="136"/>
      <c r="E14" s="136"/>
      <c r="F14" s="136"/>
      <c r="G14" s="136"/>
      <c r="H14" s="136"/>
      <c r="I14" s="136"/>
      <c r="J14" s="136"/>
      <c r="K14" s="136"/>
      <c r="L14" s="136"/>
      <c r="M14" s="136"/>
      <c r="N14" s="136"/>
      <c r="O14" s="136"/>
      <c r="P14" s="136"/>
      <c r="Q14" s="136"/>
    </row>
    <row r="15" spans="1:17" ht="35.25" x14ac:dyDescent="0.15">
      <c r="A15" s="136" t="s">
        <v>1</v>
      </c>
      <c r="B15" s="136"/>
      <c r="C15" s="136"/>
      <c r="D15" s="136"/>
      <c r="E15" s="136"/>
      <c r="F15" s="136"/>
      <c r="G15" s="136"/>
      <c r="H15" s="136"/>
      <c r="I15" s="136"/>
      <c r="J15" s="136"/>
      <c r="K15" s="136"/>
      <c r="L15" s="136"/>
      <c r="M15" s="136"/>
      <c r="N15" s="136"/>
      <c r="O15" s="136"/>
      <c r="P15" s="136"/>
      <c r="Q15" s="136"/>
    </row>
    <row r="16" spans="1:17" ht="35.25" x14ac:dyDescent="0.15">
      <c r="A16" s="136" t="str">
        <f>ルール・事前条件!L5</f>
        <v>TRAモデル取り込み(共通)</v>
      </c>
      <c r="B16" s="136"/>
      <c r="C16" s="136"/>
      <c r="D16" s="136"/>
      <c r="E16" s="136"/>
      <c r="F16" s="136"/>
      <c r="G16" s="136"/>
      <c r="H16" s="136"/>
      <c r="I16" s="136"/>
      <c r="J16" s="136"/>
      <c r="K16" s="136"/>
      <c r="L16" s="136"/>
      <c r="M16" s="136"/>
      <c r="N16" s="136"/>
      <c r="O16" s="136"/>
      <c r="P16" s="136"/>
      <c r="Q16" s="136"/>
    </row>
    <row r="18" spans="2:10" ht="24" x14ac:dyDescent="0.15">
      <c r="B18" s="1"/>
      <c r="J18" s="2" t="s">
        <v>2</v>
      </c>
    </row>
    <row r="19" spans="2:10" x14ac:dyDescent="0.15">
      <c r="B19" s="1"/>
      <c r="J19" s="3"/>
    </row>
    <row r="20" spans="2:10" x14ac:dyDescent="0.15">
      <c r="J20" s="3" t="s">
        <v>3</v>
      </c>
    </row>
    <row r="33" spans="1:16" ht="21" x14ac:dyDescent="0.15">
      <c r="K33" s="137">
        <v>42510</v>
      </c>
      <c r="L33" s="137"/>
      <c r="M33" s="137"/>
      <c r="N33" s="137"/>
      <c r="O33" s="137"/>
      <c r="P33" s="137"/>
    </row>
    <row r="34" spans="1:16" ht="15" x14ac:dyDescent="0.15">
      <c r="K34" s="138" t="s">
        <v>4</v>
      </c>
      <c r="L34" s="138"/>
      <c r="M34" s="138"/>
      <c r="N34" s="138"/>
      <c r="O34" s="138"/>
      <c r="P34" s="138"/>
    </row>
    <row r="36" spans="1:16" x14ac:dyDescent="0.15">
      <c r="K36" s="134" t="s">
        <v>5</v>
      </c>
      <c r="L36" s="134"/>
      <c r="M36" s="135" t="s">
        <v>4</v>
      </c>
      <c r="N36" s="135"/>
      <c r="O36" s="135"/>
      <c r="P36" s="135"/>
    </row>
    <row r="37" spans="1:16" x14ac:dyDescent="0.15">
      <c r="K37" s="134"/>
      <c r="L37" s="134"/>
      <c r="M37" s="135"/>
      <c r="N37" s="135"/>
      <c r="O37" s="135"/>
      <c r="P37" s="135"/>
    </row>
    <row r="38" spans="1:16" x14ac:dyDescent="0.15">
      <c r="K38" s="135" t="s">
        <v>6</v>
      </c>
      <c r="L38" s="135"/>
      <c r="M38" s="135" t="s">
        <v>7</v>
      </c>
      <c r="N38" s="135"/>
      <c r="O38" s="135" t="s">
        <v>8</v>
      </c>
      <c r="P38" s="135"/>
    </row>
    <row r="39" spans="1:16" x14ac:dyDescent="0.15">
      <c r="K39" s="141"/>
      <c r="L39" s="142"/>
      <c r="M39" s="141"/>
      <c r="N39" s="142"/>
      <c r="O39" s="141"/>
      <c r="P39" s="142"/>
    </row>
    <row r="40" spans="1:16" x14ac:dyDescent="0.15">
      <c r="K40" s="143"/>
      <c r="L40" s="144"/>
      <c r="M40" s="143"/>
      <c r="N40" s="144"/>
      <c r="O40" s="143"/>
      <c r="P40" s="144"/>
    </row>
    <row r="41" spans="1:16" x14ac:dyDescent="0.15">
      <c r="K41" s="143"/>
      <c r="L41" s="144"/>
      <c r="M41" s="143"/>
      <c r="N41" s="144"/>
      <c r="O41" s="143"/>
      <c r="P41" s="144"/>
    </row>
    <row r="42" spans="1:16" x14ac:dyDescent="0.15">
      <c r="K42" s="145"/>
      <c r="L42" s="146"/>
      <c r="M42" s="145"/>
      <c r="N42" s="146"/>
      <c r="O42" s="145"/>
      <c r="P42" s="146"/>
    </row>
    <row r="43" spans="1:16" x14ac:dyDescent="0.15">
      <c r="K43" s="139"/>
      <c r="L43" s="135"/>
      <c r="M43" s="139"/>
      <c r="N43" s="135"/>
      <c r="O43" s="140"/>
      <c r="P43" s="140"/>
    </row>
    <row r="48" spans="1:16" x14ac:dyDescent="0.15">
      <c r="A48" s="5" t="s">
        <v>9</v>
      </c>
    </row>
  </sheetData>
  <mergeCells count="16">
    <mergeCell ref="K43:L43"/>
    <mergeCell ref="M43:N43"/>
    <mergeCell ref="O43:P43"/>
    <mergeCell ref="K38:L38"/>
    <mergeCell ref="M38:N38"/>
    <mergeCell ref="O38:P38"/>
    <mergeCell ref="K39:L42"/>
    <mergeCell ref="M39:N42"/>
    <mergeCell ref="O39:P42"/>
    <mergeCell ref="K36:L37"/>
    <mergeCell ref="M36:P37"/>
    <mergeCell ref="A14:Q14"/>
    <mergeCell ref="A15:Q15"/>
    <mergeCell ref="A16:Q16"/>
    <mergeCell ref="K33:P33"/>
    <mergeCell ref="K34:P34"/>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3"/>
  <sheetViews>
    <sheetView workbookViewId="0">
      <selection activeCell="E5" sqref="E5"/>
    </sheetView>
  </sheetViews>
  <sheetFormatPr defaultRowHeight="13.5" x14ac:dyDescent="0.15"/>
  <cols>
    <col min="1" max="1" width="3.125" style="1" customWidth="1"/>
    <col min="2" max="2" width="8.75" style="1" bestFit="1" customWidth="1"/>
    <col min="3" max="3" width="14.625" style="4" customWidth="1"/>
    <col min="4" max="4" width="10.125" style="1" customWidth="1"/>
    <col min="5" max="5" width="62.5" style="1" customWidth="1"/>
    <col min="6" max="16384" width="9" style="1"/>
  </cols>
  <sheetData>
    <row r="2" spans="1:5" x14ac:dyDescent="0.15">
      <c r="A2" s="1" t="s">
        <v>10</v>
      </c>
    </row>
    <row r="3" spans="1:5" x14ac:dyDescent="0.15">
      <c r="B3" s="46" t="s">
        <v>11</v>
      </c>
      <c r="C3" s="47" t="s">
        <v>12</v>
      </c>
      <c r="D3" s="46" t="s">
        <v>13</v>
      </c>
      <c r="E3" s="46" t="s">
        <v>14</v>
      </c>
    </row>
    <row r="4" spans="1:5" x14ac:dyDescent="0.15">
      <c r="B4" s="6">
        <v>1</v>
      </c>
      <c r="C4" s="7">
        <v>42788</v>
      </c>
      <c r="D4" s="8" t="s">
        <v>309</v>
      </c>
      <c r="E4" s="9" t="s">
        <v>15</v>
      </c>
    </row>
    <row r="5" spans="1:5" x14ac:dyDescent="0.15">
      <c r="B5" s="6"/>
      <c r="C5" s="7"/>
      <c r="D5" s="8"/>
      <c r="E5" s="9"/>
    </row>
    <row r="6" spans="1:5" x14ac:dyDescent="0.15">
      <c r="B6" s="6"/>
      <c r="C6" s="7"/>
      <c r="D6" s="8"/>
      <c r="E6" s="10"/>
    </row>
    <row r="7" spans="1:5" x14ac:dyDescent="0.15">
      <c r="B7" s="6"/>
      <c r="C7" s="7"/>
      <c r="D7" s="8"/>
      <c r="E7" s="9"/>
    </row>
    <row r="8" spans="1:5" x14ac:dyDescent="0.15">
      <c r="B8" s="6"/>
      <c r="C8" s="7"/>
      <c r="D8" s="8"/>
      <c r="E8" s="9"/>
    </row>
    <row r="9" spans="1:5" x14ac:dyDescent="0.15">
      <c r="B9" s="6"/>
      <c r="C9" s="7"/>
      <c r="D9" s="8"/>
      <c r="E9" s="10"/>
    </row>
    <row r="10" spans="1:5" x14ac:dyDescent="0.15">
      <c r="B10" s="6"/>
      <c r="C10" s="7"/>
      <c r="D10" s="8"/>
      <c r="E10" s="10"/>
    </row>
    <row r="11" spans="1:5" x14ac:dyDescent="0.15">
      <c r="B11" s="6"/>
      <c r="C11" s="7"/>
      <c r="D11" s="8"/>
      <c r="E11" s="10"/>
    </row>
    <row r="12" spans="1:5" x14ac:dyDescent="0.15">
      <c r="B12" s="6"/>
      <c r="C12" s="7"/>
      <c r="D12" s="8"/>
      <c r="E12" s="9"/>
    </row>
    <row r="13" spans="1:5" x14ac:dyDescent="0.15">
      <c r="B13" s="6"/>
      <c r="C13" s="7"/>
      <c r="D13" s="8"/>
      <c r="E13" s="10"/>
    </row>
    <row r="14" spans="1:5" x14ac:dyDescent="0.15">
      <c r="B14" s="6"/>
      <c r="C14" s="11"/>
      <c r="D14" s="8"/>
      <c r="E14" s="10"/>
    </row>
    <row r="15" spans="1:5" x14ac:dyDescent="0.15">
      <c r="B15" s="6"/>
      <c r="C15" s="11"/>
      <c r="D15" s="8"/>
      <c r="E15" s="9"/>
    </row>
    <row r="16" spans="1:5" x14ac:dyDescent="0.15">
      <c r="B16" s="6"/>
      <c r="C16" s="11"/>
      <c r="D16" s="8"/>
      <c r="E16" s="9"/>
    </row>
    <row r="17" spans="2:5" x14ac:dyDescent="0.15">
      <c r="B17" s="6"/>
      <c r="C17" s="11"/>
      <c r="D17" s="8"/>
      <c r="E17" s="9"/>
    </row>
    <row r="18" spans="2:5" x14ac:dyDescent="0.15">
      <c r="B18" s="6"/>
      <c r="C18" s="11"/>
      <c r="D18" s="8"/>
      <c r="E18" s="9"/>
    </row>
    <row r="19" spans="2:5" x14ac:dyDescent="0.15">
      <c r="B19" s="6"/>
      <c r="C19" s="11"/>
      <c r="D19" s="8"/>
      <c r="E19" s="10"/>
    </row>
    <row r="20" spans="2:5" x14ac:dyDescent="0.15">
      <c r="B20" s="6"/>
      <c r="C20" s="11"/>
      <c r="D20" s="8"/>
      <c r="E20" s="10"/>
    </row>
    <row r="21" spans="2:5" x14ac:dyDescent="0.15">
      <c r="B21" s="6"/>
      <c r="C21" s="11"/>
      <c r="D21" s="8"/>
      <c r="E21" s="9"/>
    </row>
    <row r="22" spans="2:5" x14ac:dyDescent="0.15">
      <c r="B22" s="6"/>
      <c r="C22" s="11"/>
      <c r="D22" s="8"/>
      <c r="E22" s="10"/>
    </row>
    <row r="23" spans="2:5" x14ac:dyDescent="0.15">
      <c r="B23" s="6"/>
      <c r="C23" s="11"/>
      <c r="D23" s="8"/>
      <c r="E23" s="10"/>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G37"/>
  <sheetViews>
    <sheetView workbookViewId="0">
      <selection activeCell="T7" sqref="T7"/>
    </sheetView>
  </sheetViews>
  <sheetFormatPr defaultRowHeight="13.5" x14ac:dyDescent="0.15"/>
  <cols>
    <col min="1" max="87" width="3.5" style="1" customWidth="1"/>
    <col min="88" max="16384" width="9" style="1"/>
  </cols>
  <sheetData>
    <row r="1" spans="1:33" x14ac:dyDescent="0.15">
      <c r="A1" s="23" t="s">
        <v>90</v>
      </c>
    </row>
    <row r="3" spans="1:33" x14ac:dyDescent="0.15">
      <c r="B3" s="1" t="s">
        <v>91</v>
      </c>
    </row>
    <row r="4" spans="1:33" x14ac:dyDescent="0.15">
      <c r="C4" s="24" t="s">
        <v>92</v>
      </c>
      <c r="D4" s="1" t="s">
        <v>93</v>
      </c>
      <c r="K4" s="25" t="s">
        <v>94</v>
      </c>
      <c r="L4" s="148" t="s">
        <v>95</v>
      </c>
      <c r="M4" s="148"/>
      <c r="N4" s="148"/>
      <c r="O4" s="148" t="s">
        <v>181</v>
      </c>
      <c r="P4" s="148"/>
      <c r="Q4" s="148"/>
      <c r="R4" s="26"/>
    </row>
    <row r="5" spans="1:33" x14ac:dyDescent="0.15">
      <c r="C5" s="24" t="s">
        <v>96</v>
      </c>
      <c r="D5" s="1" t="s">
        <v>97</v>
      </c>
      <c r="K5" s="25" t="s">
        <v>94</v>
      </c>
      <c r="L5" s="148" t="s">
        <v>313</v>
      </c>
      <c r="M5" s="148"/>
      <c r="N5" s="148"/>
      <c r="O5" s="148"/>
      <c r="P5" s="148"/>
      <c r="Q5" s="148"/>
      <c r="R5" s="148"/>
      <c r="S5" s="148"/>
      <c r="T5" s="148"/>
      <c r="U5" s="148"/>
      <c r="V5" s="148"/>
      <c r="W5" s="25" t="s">
        <v>98</v>
      </c>
      <c r="X5" s="149" t="str">
        <f>VLOOKUP(L5,要件項目ID,2,0)</f>
        <v>FT11-01</v>
      </c>
      <c r="Y5" s="149"/>
      <c r="Z5" s="27"/>
      <c r="AA5" s="27"/>
      <c r="AB5" s="27"/>
      <c r="AC5" s="27"/>
      <c r="AD5" s="27"/>
      <c r="AE5" s="26"/>
      <c r="AF5" s="26"/>
      <c r="AG5" s="26"/>
    </row>
    <row r="6" spans="1:33" x14ac:dyDescent="0.15">
      <c r="C6" s="24" t="s">
        <v>99</v>
      </c>
      <c r="D6" s="1" t="s">
        <v>100</v>
      </c>
      <c r="K6" s="25" t="s">
        <v>101</v>
      </c>
      <c r="L6" s="148" t="s">
        <v>59</v>
      </c>
      <c r="M6" s="148"/>
      <c r="N6" s="148"/>
      <c r="W6" s="25" t="s">
        <v>102</v>
      </c>
      <c r="X6" s="149" t="str">
        <f>VLOOKUP(L6,環境種別ID,2,0)</f>
        <v>C</v>
      </c>
      <c r="Y6" s="149"/>
    </row>
    <row r="7" spans="1:33" x14ac:dyDescent="0.15">
      <c r="C7" s="24" t="s">
        <v>103</v>
      </c>
      <c r="D7" s="1" t="s">
        <v>104</v>
      </c>
      <c r="K7" s="25"/>
    </row>
    <row r="8" spans="1:33" x14ac:dyDescent="0.15">
      <c r="D8" s="1" t="s">
        <v>105</v>
      </c>
      <c r="K8" s="25" t="s">
        <v>101</v>
      </c>
      <c r="L8" s="148" t="s">
        <v>106</v>
      </c>
      <c r="M8" s="148"/>
      <c r="N8" s="148"/>
    </row>
    <row r="9" spans="1:33" x14ac:dyDescent="0.15">
      <c r="D9" s="1" t="s">
        <v>107</v>
      </c>
      <c r="K9" s="25" t="s">
        <v>101</v>
      </c>
      <c r="L9" s="147" t="s">
        <v>108</v>
      </c>
      <c r="M9" s="147"/>
      <c r="N9" s="147"/>
    </row>
    <row r="10" spans="1:33" x14ac:dyDescent="0.15">
      <c r="D10" s="1" t="s">
        <v>109</v>
      </c>
      <c r="K10" s="25" t="s">
        <v>110</v>
      </c>
      <c r="L10" s="148" t="s">
        <v>111</v>
      </c>
      <c r="M10" s="148"/>
      <c r="N10" s="148"/>
      <c r="O10" s="148"/>
      <c r="P10" s="148"/>
      <c r="Q10" s="148"/>
      <c r="S10" s="149" t="s">
        <v>112</v>
      </c>
      <c r="T10" s="149"/>
    </row>
    <row r="11" spans="1:33" x14ac:dyDescent="0.15">
      <c r="D11" s="1" t="s">
        <v>113</v>
      </c>
      <c r="K11" s="25" t="s">
        <v>110</v>
      </c>
      <c r="L11" s="147" t="s">
        <v>114</v>
      </c>
      <c r="M11" s="147"/>
      <c r="N11" s="147"/>
    </row>
    <row r="12" spans="1:33" x14ac:dyDescent="0.15">
      <c r="D12" s="1" t="s">
        <v>115</v>
      </c>
      <c r="K12" s="25" t="s">
        <v>110</v>
      </c>
      <c r="L12" s="147" t="s">
        <v>116</v>
      </c>
      <c r="M12" s="147"/>
      <c r="N12" s="147"/>
    </row>
    <row r="14" spans="1:33" x14ac:dyDescent="0.15">
      <c r="B14" s="1" t="s">
        <v>127</v>
      </c>
    </row>
    <row r="15" spans="1:33" x14ac:dyDescent="0.15">
      <c r="C15" s="24" t="s">
        <v>118</v>
      </c>
      <c r="D15" s="1" t="s">
        <v>128</v>
      </c>
    </row>
    <row r="16" spans="1:33" x14ac:dyDescent="0.15">
      <c r="C16" s="24" t="s">
        <v>96</v>
      </c>
      <c r="D16" s="1" t="s">
        <v>184</v>
      </c>
    </row>
    <row r="17" spans="2:16" x14ac:dyDescent="0.15">
      <c r="C17" s="24"/>
      <c r="D17" s="1" t="s">
        <v>185</v>
      </c>
    </row>
    <row r="18" spans="2:16" x14ac:dyDescent="0.15">
      <c r="C18" s="24"/>
      <c r="D18" s="1" t="s">
        <v>186</v>
      </c>
    </row>
    <row r="19" spans="2:16" x14ac:dyDescent="0.15">
      <c r="C19" s="24" t="s">
        <v>99</v>
      </c>
      <c r="D19" s="1" t="s">
        <v>183</v>
      </c>
    </row>
    <row r="20" spans="2:16" x14ac:dyDescent="0.15">
      <c r="C20" s="24"/>
    </row>
    <row r="21" spans="2:16" x14ac:dyDescent="0.15">
      <c r="B21" s="1" t="s">
        <v>117</v>
      </c>
    </row>
    <row r="22" spans="2:16" x14ac:dyDescent="0.15">
      <c r="C22" s="24" t="s">
        <v>118</v>
      </c>
      <c r="K22" s="25" t="s">
        <v>110</v>
      </c>
      <c r="L22" s="149"/>
      <c r="M22" s="149"/>
      <c r="N22" s="25" t="s">
        <v>119</v>
      </c>
      <c r="O22" s="149"/>
      <c r="P22" s="149"/>
    </row>
    <row r="23" spans="2:16" x14ac:dyDescent="0.15">
      <c r="C23" s="24" t="s">
        <v>120</v>
      </c>
      <c r="K23" s="25" t="s">
        <v>110</v>
      </c>
      <c r="L23" s="149"/>
      <c r="M23" s="149"/>
      <c r="N23" s="25" t="s">
        <v>119</v>
      </c>
      <c r="O23" s="149"/>
      <c r="P23" s="149"/>
    </row>
    <row r="24" spans="2:16" x14ac:dyDescent="0.15">
      <c r="C24" s="24" t="s">
        <v>121</v>
      </c>
      <c r="K24" s="25" t="s">
        <v>110</v>
      </c>
      <c r="L24" s="149"/>
      <c r="M24" s="149"/>
      <c r="N24" s="25" t="s">
        <v>119</v>
      </c>
      <c r="O24" s="149"/>
      <c r="P24" s="149"/>
    </row>
    <row r="25" spans="2:16" x14ac:dyDescent="0.15">
      <c r="C25" s="24" t="s">
        <v>122</v>
      </c>
      <c r="K25" s="25" t="s">
        <v>110</v>
      </c>
      <c r="L25" s="149"/>
      <c r="M25" s="149"/>
      <c r="N25" s="25" t="s">
        <v>119</v>
      </c>
      <c r="O25" s="149"/>
      <c r="P25" s="149"/>
    </row>
    <row r="26" spans="2:16" x14ac:dyDescent="0.15">
      <c r="C26" s="24" t="s">
        <v>123</v>
      </c>
      <c r="K26" s="25" t="s">
        <v>110</v>
      </c>
      <c r="L26" s="149"/>
      <c r="M26" s="149"/>
      <c r="N26" s="25" t="s">
        <v>119</v>
      </c>
      <c r="O26" s="149"/>
      <c r="P26" s="149"/>
    </row>
    <row r="27" spans="2:16" x14ac:dyDescent="0.15">
      <c r="C27" s="24" t="s">
        <v>124</v>
      </c>
      <c r="K27" s="25" t="s">
        <v>110</v>
      </c>
      <c r="L27" s="149"/>
      <c r="M27" s="149"/>
      <c r="N27" s="25" t="s">
        <v>119</v>
      </c>
      <c r="O27" s="149"/>
      <c r="P27" s="149"/>
    </row>
    <row r="28" spans="2:16" x14ac:dyDescent="0.15">
      <c r="C28" s="24" t="s">
        <v>125</v>
      </c>
      <c r="K28" s="25" t="s">
        <v>110</v>
      </c>
      <c r="L28" s="149"/>
      <c r="M28" s="149"/>
      <c r="N28" s="25" t="s">
        <v>119</v>
      </c>
      <c r="O28" s="149"/>
      <c r="P28" s="149"/>
    </row>
    <row r="29" spans="2:16" x14ac:dyDescent="0.15">
      <c r="C29" s="24" t="s">
        <v>126</v>
      </c>
      <c r="K29" s="25" t="s">
        <v>110</v>
      </c>
      <c r="L29" s="149"/>
      <c r="M29" s="149"/>
      <c r="N29" s="25" t="s">
        <v>119</v>
      </c>
      <c r="O29" s="149"/>
      <c r="P29" s="149"/>
    </row>
    <row r="32" spans="2:16" x14ac:dyDescent="0.15">
      <c r="B32" s="1" t="s">
        <v>129</v>
      </c>
    </row>
    <row r="33" spans="3:3" x14ac:dyDescent="0.15">
      <c r="C33" s="24" t="s">
        <v>92</v>
      </c>
    </row>
    <row r="37" spans="3:3" x14ac:dyDescent="0.15">
      <c r="C37" s="24" t="s">
        <v>96</v>
      </c>
    </row>
  </sheetData>
  <mergeCells count="28">
    <mergeCell ref="L28:M28"/>
    <mergeCell ref="O28:P28"/>
    <mergeCell ref="L29:M29"/>
    <mergeCell ref="O29:P29"/>
    <mergeCell ref="L25:M25"/>
    <mergeCell ref="O25:P25"/>
    <mergeCell ref="L26:M26"/>
    <mergeCell ref="O26:P26"/>
    <mergeCell ref="L27:M27"/>
    <mergeCell ref="O27:P27"/>
    <mergeCell ref="L22:M22"/>
    <mergeCell ref="O22:P22"/>
    <mergeCell ref="L23:M23"/>
    <mergeCell ref="O23:P23"/>
    <mergeCell ref="L24:M24"/>
    <mergeCell ref="O24:P24"/>
    <mergeCell ref="L12:N12"/>
    <mergeCell ref="L4:N4"/>
    <mergeCell ref="O4:Q4"/>
    <mergeCell ref="L5:V5"/>
    <mergeCell ref="X5:Y5"/>
    <mergeCell ref="L6:N6"/>
    <mergeCell ref="X6:Y6"/>
    <mergeCell ref="L8:N8"/>
    <mergeCell ref="L9:N9"/>
    <mergeCell ref="L10:Q10"/>
    <mergeCell ref="S10:T10"/>
    <mergeCell ref="L11:N11"/>
  </mergeCells>
  <phoneticPr fontId="2"/>
  <dataValidations count="7">
    <dataValidation type="list" allowBlank="1" showInputMessage="1" showErrorMessage="1" sqref="L5:V5">
      <formula1>要件項目</formula1>
    </dataValidation>
    <dataValidation type="list" allowBlank="1" showInputMessage="1" showErrorMessage="1" sqref="L12:N12">
      <formula1>HDD_SSD</formula1>
    </dataValidation>
    <dataValidation type="list" allowBlank="1" showInputMessage="1" showErrorMessage="1" sqref="L9:N9">
      <formula1>Officeバージョン</formula1>
    </dataValidation>
    <dataValidation type="list" allowBlank="1" showInputMessage="1" showErrorMessage="1" sqref="L8:N8">
      <formula1>OS環境</formula1>
    </dataValidation>
    <dataValidation type="list" allowBlank="1" showInputMessage="1" showErrorMessage="1" sqref="L6:N6">
      <formula1>環境種別</formula1>
    </dataValidation>
    <dataValidation type="list" allowBlank="1" showInputMessage="1" showErrorMessage="1" sqref="O4:R4">
      <formula1>バージョン</formula1>
    </dataValidation>
    <dataValidation type="list" allowBlank="1" showInputMessage="1" showErrorMessage="1" sqref="L4:N4">
      <formula1>確認アプリ</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E121"/>
  <sheetViews>
    <sheetView zoomScaleNormal="100" workbookViewId="0"/>
  </sheetViews>
  <sheetFormatPr defaultRowHeight="13.5" x14ac:dyDescent="0.15"/>
  <cols>
    <col min="1" max="4" width="5.5" customWidth="1"/>
    <col min="5" max="5" width="39.125" customWidth="1"/>
  </cols>
  <sheetData>
    <row r="1" spans="1:5" ht="17.25" x14ac:dyDescent="0.15">
      <c r="A1" s="63" t="s">
        <v>188</v>
      </c>
    </row>
    <row r="2" spans="1:5" ht="14.25" thickBot="1" x14ac:dyDescent="0.2">
      <c r="A2" s="150" t="s">
        <v>189</v>
      </c>
      <c r="B2" s="150"/>
      <c r="C2" s="150"/>
      <c r="D2" s="150"/>
      <c r="E2" s="150"/>
    </row>
    <row r="3" spans="1:5" ht="14.25" thickTop="1" x14ac:dyDescent="0.15">
      <c r="A3" s="64" t="s">
        <v>170</v>
      </c>
      <c r="B3" s="65"/>
      <c r="C3" s="65"/>
      <c r="D3" s="65"/>
      <c r="E3" s="31"/>
    </row>
    <row r="4" spans="1:5" x14ac:dyDescent="0.15">
      <c r="A4" s="66"/>
      <c r="B4" s="67" t="s">
        <v>190</v>
      </c>
      <c r="C4" s="67"/>
      <c r="D4" s="67"/>
      <c r="E4" s="68"/>
    </row>
    <row r="5" spans="1:5" x14ac:dyDescent="0.15">
      <c r="A5" s="66"/>
      <c r="B5" s="67" t="s">
        <v>191</v>
      </c>
      <c r="C5" s="67"/>
      <c r="D5" s="67"/>
      <c r="E5" s="68"/>
    </row>
    <row r="6" spans="1:5" x14ac:dyDescent="0.15">
      <c r="A6" s="70"/>
      <c r="B6" s="67" t="s">
        <v>192</v>
      </c>
      <c r="C6" s="67"/>
      <c r="D6" s="67"/>
      <c r="E6" s="68"/>
    </row>
    <row r="7" spans="1:5" x14ac:dyDescent="0.15">
      <c r="A7" s="71" t="s">
        <v>193</v>
      </c>
      <c r="B7" s="67"/>
      <c r="C7" s="67"/>
      <c r="D7" s="67"/>
      <c r="E7" s="68"/>
    </row>
    <row r="8" spans="1:5" x14ac:dyDescent="0.15">
      <c r="A8" s="72"/>
      <c r="B8" s="71" t="s">
        <v>194</v>
      </c>
      <c r="C8" s="67"/>
      <c r="D8" s="67"/>
      <c r="E8" s="68"/>
    </row>
    <row r="9" spans="1:5" x14ac:dyDescent="0.15">
      <c r="A9" s="72"/>
      <c r="B9" s="72"/>
      <c r="C9" s="93" t="s">
        <v>195</v>
      </c>
      <c r="D9" s="96"/>
      <c r="E9" s="95"/>
    </row>
    <row r="10" spans="1:5" x14ac:dyDescent="0.15">
      <c r="A10" s="72"/>
      <c r="B10" s="72"/>
      <c r="C10" s="92"/>
      <c r="D10" s="101" t="s">
        <v>287</v>
      </c>
      <c r="E10" s="95"/>
    </row>
    <row r="11" spans="1:5" x14ac:dyDescent="0.15">
      <c r="A11" s="72"/>
      <c r="B11" s="72"/>
      <c r="C11" s="92"/>
      <c r="D11" s="101" t="s">
        <v>288</v>
      </c>
      <c r="E11" s="95"/>
    </row>
    <row r="12" spans="1:5" x14ac:dyDescent="0.15">
      <c r="A12" s="72"/>
      <c r="B12" s="72"/>
      <c r="C12" s="99"/>
      <c r="D12" s="101" t="s">
        <v>289</v>
      </c>
      <c r="E12" s="95"/>
    </row>
    <row r="13" spans="1:5" x14ac:dyDescent="0.15">
      <c r="A13" s="72"/>
      <c r="B13" s="72"/>
      <c r="C13" s="73" t="s">
        <v>196</v>
      </c>
      <c r="D13" s="67"/>
      <c r="E13" s="68"/>
    </row>
    <row r="14" spans="1:5" s="102" customFormat="1" x14ac:dyDescent="0.15">
      <c r="A14" s="117"/>
      <c r="B14" s="117"/>
      <c r="C14" s="120" t="s">
        <v>296</v>
      </c>
      <c r="D14" s="119"/>
      <c r="E14" s="118"/>
    </row>
    <row r="15" spans="1:5" x14ac:dyDescent="0.15">
      <c r="A15" s="71" t="s">
        <v>197</v>
      </c>
      <c r="B15" s="67"/>
      <c r="C15" s="67"/>
      <c r="D15" s="67"/>
      <c r="E15" s="68"/>
    </row>
    <row r="16" spans="1:5" x14ac:dyDescent="0.15">
      <c r="A16" s="72"/>
      <c r="B16" s="71" t="s">
        <v>198</v>
      </c>
      <c r="C16" s="67"/>
      <c r="D16" s="67"/>
      <c r="E16" s="68"/>
    </row>
    <row r="17" spans="1:5" x14ac:dyDescent="0.15">
      <c r="A17" s="72"/>
      <c r="B17" s="72"/>
      <c r="C17" s="73" t="s">
        <v>199</v>
      </c>
      <c r="D17" s="67"/>
      <c r="E17" s="68"/>
    </row>
    <row r="18" spans="1:5" x14ac:dyDescent="0.15">
      <c r="A18" s="72"/>
      <c r="B18" s="74"/>
      <c r="C18" s="73" t="s">
        <v>200</v>
      </c>
      <c r="D18" s="67"/>
      <c r="E18" s="68"/>
    </row>
    <row r="19" spans="1:5" x14ac:dyDescent="0.15">
      <c r="A19" s="72"/>
      <c r="B19" s="71" t="s">
        <v>201</v>
      </c>
      <c r="C19" s="67"/>
      <c r="D19" s="67"/>
      <c r="E19" s="68"/>
    </row>
    <row r="20" spans="1:5" x14ac:dyDescent="0.15">
      <c r="A20" s="72"/>
      <c r="B20" s="72"/>
      <c r="C20" s="73" t="s">
        <v>199</v>
      </c>
      <c r="D20" s="67"/>
      <c r="E20" s="68"/>
    </row>
    <row r="21" spans="1:5" x14ac:dyDescent="0.15">
      <c r="A21" s="74"/>
      <c r="B21" s="74"/>
      <c r="C21" s="73" t="s">
        <v>200</v>
      </c>
      <c r="D21" s="67"/>
      <c r="E21" s="68"/>
    </row>
    <row r="22" spans="1:5" x14ac:dyDescent="0.15">
      <c r="A22" s="71" t="s">
        <v>202</v>
      </c>
      <c r="B22" s="67"/>
      <c r="C22" s="67"/>
      <c r="D22" s="67"/>
      <c r="E22" s="68"/>
    </row>
    <row r="23" spans="1:5" x14ac:dyDescent="0.15">
      <c r="A23" s="72"/>
      <c r="B23" s="71" t="s">
        <v>203</v>
      </c>
      <c r="C23" s="67"/>
      <c r="D23" s="67"/>
      <c r="E23" s="68"/>
    </row>
    <row r="24" spans="1:5" x14ac:dyDescent="0.15">
      <c r="A24" s="72"/>
      <c r="B24" s="72"/>
      <c r="C24" s="73" t="s">
        <v>204</v>
      </c>
      <c r="D24" s="67"/>
      <c r="E24" s="68"/>
    </row>
    <row r="25" spans="1:5" x14ac:dyDescent="0.15">
      <c r="A25" s="72"/>
      <c r="B25" s="72"/>
      <c r="C25" s="73" t="s">
        <v>205</v>
      </c>
      <c r="D25" s="75"/>
      <c r="E25" s="68"/>
    </row>
    <row r="26" spans="1:5" x14ac:dyDescent="0.15">
      <c r="A26" s="72"/>
      <c r="B26" s="72"/>
      <c r="C26" s="73" t="s">
        <v>206</v>
      </c>
      <c r="D26" s="67"/>
      <c r="E26" s="68"/>
    </row>
    <row r="27" spans="1:5" x14ac:dyDescent="0.15">
      <c r="A27" s="72"/>
      <c r="B27" s="71" t="s">
        <v>207</v>
      </c>
      <c r="C27" s="67"/>
      <c r="D27" s="67"/>
      <c r="E27" s="68"/>
    </row>
    <row r="28" spans="1:5" x14ac:dyDescent="0.15">
      <c r="A28" s="72"/>
      <c r="B28" s="72"/>
      <c r="C28" s="71" t="s">
        <v>208</v>
      </c>
      <c r="D28" s="67"/>
      <c r="E28" s="68"/>
    </row>
    <row r="29" spans="1:5" x14ac:dyDescent="0.15">
      <c r="A29" s="72"/>
      <c r="B29" s="72"/>
      <c r="C29" s="72"/>
      <c r="D29" s="73" t="s">
        <v>209</v>
      </c>
      <c r="E29" s="68"/>
    </row>
    <row r="30" spans="1:5" x14ac:dyDescent="0.15">
      <c r="A30" s="72"/>
      <c r="B30" s="66"/>
      <c r="C30" s="71" t="s">
        <v>210</v>
      </c>
      <c r="D30" s="67"/>
      <c r="E30" s="68"/>
    </row>
    <row r="31" spans="1:5" x14ac:dyDescent="0.15">
      <c r="A31" s="72"/>
      <c r="B31" s="66"/>
      <c r="C31" s="72"/>
      <c r="D31" s="73" t="s">
        <v>211</v>
      </c>
      <c r="E31" s="68"/>
    </row>
    <row r="32" spans="1:5" x14ac:dyDescent="0.15">
      <c r="A32" s="72"/>
      <c r="B32" s="70"/>
      <c r="C32" s="72"/>
      <c r="D32" s="73" t="s">
        <v>212</v>
      </c>
      <c r="E32" s="68"/>
    </row>
    <row r="33" spans="1:5" x14ac:dyDescent="0.15">
      <c r="A33" s="72"/>
      <c r="B33" s="71" t="s">
        <v>213</v>
      </c>
      <c r="C33" s="67"/>
      <c r="D33" s="67"/>
      <c r="E33" s="68"/>
    </row>
    <row r="34" spans="1:5" x14ac:dyDescent="0.15">
      <c r="A34" s="72"/>
      <c r="B34" s="72"/>
      <c r="C34" s="73" t="s">
        <v>214</v>
      </c>
      <c r="D34" s="67"/>
      <c r="E34" s="68"/>
    </row>
    <row r="35" spans="1:5" x14ac:dyDescent="0.15">
      <c r="A35" s="72"/>
      <c r="B35" s="72"/>
      <c r="C35" s="73" t="s">
        <v>215</v>
      </c>
      <c r="D35" s="67"/>
      <c r="E35" s="68"/>
    </row>
    <row r="36" spans="1:5" x14ac:dyDescent="0.15">
      <c r="A36" s="72"/>
      <c r="B36" s="72"/>
      <c r="C36" s="73" t="s">
        <v>216</v>
      </c>
      <c r="D36" s="67"/>
      <c r="E36" s="68"/>
    </row>
    <row r="37" spans="1:5" x14ac:dyDescent="0.15">
      <c r="A37" s="72"/>
      <c r="B37" s="72"/>
      <c r="C37" s="73" t="s">
        <v>217</v>
      </c>
      <c r="D37" s="67"/>
      <c r="E37" s="68"/>
    </row>
    <row r="38" spans="1:5" x14ac:dyDescent="0.15">
      <c r="A38" s="72"/>
      <c r="B38" s="74"/>
      <c r="C38" s="73" t="s">
        <v>218</v>
      </c>
      <c r="D38" s="67"/>
      <c r="E38" s="68"/>
    </row>
    <row r="39" spans="1:5" x14ac:dyDescent="0.15">
      <c r="A39" s="72"/>
      <c r="B39" s="71" t="s">
        <v>219</v>
      </c>
      <c r="C39" s="67"/>
      <c r="D39" s="67"/>
      <c r="E39" s="68"/>
    </row>
    <row r="40" spans="1:5" x14ac:dyDescent="0.15">
      <c r="A40" s="72"/>
      <c r="B40" s="72"/>
      <c r="C40" s="73" t="s">
        <v>220</v>
      </c>
      <c r="D40" s="67"/>
      <c r="E40" s="68"/>
    </row>
    <row r="41" spans="1:5" x14ac:dyDescent="0.15">
      <c r="A41" s="72"/>
      <c r="B41" s="74"/>
      <c r="C41" s="73" t="s">
        <v>221</v>
      </c>
      <c r="D41" s="67"/>
      <c r="E41" s="68"/>
    </row>
    <row r="42" spans="1:5" x14ac:dyDescent="0.15">
      <c r="A42" s="72"/>
      <c r="B42" s="71" t="s">
        <v>222</v>
      </c>
      <c r="C42" s="67"/>
      <c r="D42" s="67"/>
      <c r="E42" s="68"/>
    </row>
    <row r="43" spans="1:5" x14ac:dyDescent="0.15">
      <c r="A43" s="72"/>
      <c r="B43" s="66"/>
      <c r="C43" s="73" t="s">
        <v>223</v>
      </c>
      <c r="D43" s="67"/>
      <c r="E43" s="68"/>
    </row>
    <row r="44" spans="1:5" x14ac:dyDescent="0.15">
      <c r="A44" s="72"/>
      <c r="B44" s="66"/>
      <c r="C44" s="73" t="s">
        <v>224</v>
      </c>
      <c r="D44" s="67"/>
      <c r="E44" s="68"/>
    </row>
    <row r="45" spans="1:5" x14ac:dyDescent="0.15">
      <c r="A45" s="72"/>
      <c r="B45" s="73" t="s">
        <v>225</v>
      </c>
      <c r="C45" s="67"/>
      <c r="D45" s="67"/>
      <c r="E45" s="68"/>
    </row>
    <row r="46" spans="1:5" x14ac:dyDescent="0.15">
      <c r="A46" s="72"/>
      <c r="B46" s="73" t="s">
        <v>226</v>
      </c>
      <c r="C46" s="67"/>
      <c r="D46" s="67"/>
      <c r="E46" s="68"/>
    </row>
    <row r="47" spans="1:5" x14ac:dyDescent="0.15">
      <c r="A47" s="72"/>
      <c r="B47" s="71" t="s">
        <v>227</v>
      </c>
      <c r="C47" s="67"/>
      <c r="D47" s="67"/>
      <c r="E47" s="68"/>
    </row>
    <row r="48" spans="1:5" x14ac:dyDescent="0.15">
      <c r="A48" s="72"/>
      <c r="B48" s="72"/>
      <c r="C48" s="73" t="s">
        <v>228</v>
      </c>
      <c r="D48" s="67"/>
      <c r="E48" s="68"/>
    </row>
    <row r="49" spans="1:5" x14ac:dyDescent="0.15">
      <c r="A49" s="72"/>
      <c r="B49" s="72"/>
      <c r="C49" s="73" t="s">
        <v>229</v>
      </c>
      <c r="D49" s="67"/>
      <c r="E49" s="68"/>
    </row>
    <row r="50" spans="1:5" x14ac:dyDescent="0.15">
      <c r="A50" s="72"/>
      <c r="B50" s="72"/>
      <c r="C50" s="73" t="s">
        <v>230</v>
      </c>
      <c r="D50" s="67"/>
      <c r="E50" s="68"/>
    </row>
    <row r="51" spans="1:5" x14ac:dyDescent="0.15">
      <c r="A51" s="72"/>
      <c r="B51" s="66"/>
      <c r="C51" s="73" t="s">
        <v>231</v>
      </c>
      <c r="D51" s="67"/>
      <c r="E51" s="68"/>
    </row>
    <row r="52" spans="1:5" s="91" customFormat="1" x14ac:dyDescent="0.15">
      <c r="A52" s="92"/>
      <c r="B52" s="100"/>
      <c r="C52" s="98" t="s">
        <v>290</v>
      </c>
      <c r="D52" s="94"/>
      <c r="E52" s="95"/>
    </row>
    <row r="53" spans="1:5" x14ac:dyDescent="0.15">
      <c r="A53" s="72"/>
      <c r="B53" s="97"/>
      <c r="C53" s="73" t="s">
        <v>291</v>
      </c>
      <c r="D53" s="75"/>
      <c r="E53" s="68"/>
    </row>
    <row r="54" spans="1:5" x14ac:dyDescent="0.15">
      <c r="A54" s="72"/>
      <c r="B54" s="76" t="s">
        <v>232</v>
      </c>
      <c r="C54" s="77"/>
      <c r="D54" s="77"/>
      <c r="E54" s="78"/>
    </row>
    <row r="55" spans="1:5" x14ac:dyDescent="0.15">
      <c r="A55" s="72"/>
      <c r="B55" s="73" t="s">
        <v>233</v>
      </c>
      <c r="C55" s="67"/>
      <c r="D55" s="67"/>
      <c r="E55" s="68"/>
    </row>
    <row r="56" spans="1:5" s="81" customFormat="1" x14ac:dyDescent="0.15">
      <c r="A56" s="80"/>
      <c r="B56" s="73" t="s">
        <v>234</v>
      </c>
      <c r="C56" s="75"/>
      <c r="D56" s="75"/>
      <c r="E56" s="68"/>
    </row>
    <row r="57" spans="1:5" s="81" customFormat="1" x14ac:dyDescent="0.15">
      <c r="A57" s="80"/>
      <c r="B57" s="73" t="s">
        <v>235</v>
      </c>
      <c r="C57" s="75"/>
      <c r="D57" s="75"/>
      <c r="E57" s="68"/>
    </row>
    <row r="58" spans="1:5" s="81" customFormat="1" x14ac:dyDescent="0.15">
      <c r="A58" s="80"/>
      <c r="B58" s="73" t="s">
        <v>236</v>
      </c>
      <c r="C58" s="75"/>
      <c r="D58" s="75"/>
      <c r="E58" s="68"/>
    </row>
    <row r="59" spans="1:5" s="82" customFormat="1" x14ac:dyDescent="0.15">
      <c r="A59" s="72"/>
      <c r="B59" s="73" t="s">
        <v>237</v>
      </c>
      <c r="C59" s="75"/>
      <c r="D59" s="75"/>
      <c r="E59" s="68"/>
    </row>
    <row r="60" spans="1:5" x14ac:dyDescent="0.15">
      <c r="A60" s="71" t="s">
        <v>238</v>
      </c>
      <c r="B60" s="67"/>
      <c r="C60" s="67"/>
      <c r="D60" s="67"/>
      <c r="E60" s="68"/>
    </row>
    <row r="61" spans="1:5" s="82" customFormat="1" x14ac:dyDescent="0.15">
      <c r="A61" s="72"/>
      <c r="B61" s="121" t="s">
        <v>297</v>
      </c>
      <c r="C61" s="75"/>
      <c r="D61" s="75"/>
      <c r="E61" s="68"/>
    </row>
    <row r="62" spans="1:5" s="86" customFormat="1" x14ac:dyDescent="0.15">
      <c r="A62" s="84"/>
      <c r="B62" s="84"/>
      <c r="C62" s="122" t="s">
        <v>298</v>
      </c>
      <c r="D62" s="77"/>
      <c r="E62" s="78"/>
    </row>
    <row r="63" spans="1:5" s="86" customFormat="1" x14ac:dyDescent="0.15">
      <c r="A63" s="84"/>
      <c r="B63" s="84"/>
      <c r="C63" s="84"/>
      <c r="D63" s="79" t="s">
        <v>239</v>
      </c>
      <c r="E63" s="78"/>
    </row>
    <row r="64" spans="1:5" s="86" customFormat="1" x14ac:dyDescent="0.15">
      <c r="A64" s="84"/>
      <c r="B64" s="84"/>
      <c r="C64" s="84"/>
      <c r="D64" s="85" t="s">
        <v>240</v>
      </c>
      <c r="E64" s="87"/>
    </row>
    <row r="65" spans="1:5" s="86" customFormat="1" x14ac:dyDescent="0.15">
      <c r="A65" s="84"/>
      <c r="B65" s="84"/>
      <c r="C65" s="84"/>
      <c r="D65" s="79" t="s">
        <v>241</v>
      </c>
      <c r="E65" s="78"/>
    </row>
    <row r="66" spans="1:5" x14ac:dyDescent="0.15">
      <c r="A66" s="72"/>
      <c r="B66" s="72"/>
      <c r="C66" s="71" t="s">
        <v>242</v>
      </c>
      <c r="D66" s="67"/>
      <c r="E66" s="68"/>
    </row>
    <row r="67" spans="1:5" x14ac:dyDescent="0.15">
      <c r="A67" s="72"/>
      <c r="B67" s="72"/>
      <c r="C67" s="72"/>
      <c r="D67" s="71" t="s">
        <v>243</v>
      </c>
      <c r="E67" s="68"/>
    </row>
    <row r="68" spans="1:5" x14ac:dyDescent="0.15">
      <c r="A68" s="72"/>
      <c r="B68" s="72"/>
      <c r="C68" s="72"/>
      <c r="D68" s="72"/>
      <c r="E68" s="69" t="s">
        <v>243</v>
      </c>
    </row>
    <row r="69" spans="1:5" x14ac:dyDescent="0.15">
      <c r="A69" s="72"/>
      <c r="B69" s="72"/>
      <c r="C69" s="72"/>
      <c r="D69" s="71" t="s">
        <v>244</v>
      </c>
      <c r="E69" s="68"/>
    </row>
    <row r="70" spans="1:5" x14ac:dyDescent="0.15">
      <c r="A70" s="72"/>
      <c r="B70" s="72"/>
      <c r="C70" s="72"/>
      <c r="D70" s="72"/>
      <c r="E70" s="69" t="s">
        <v>245</v>
      </c>
    </row>
    <row r="71" spans="1:5" x14ac:dyDescent="0.15">
      <c r="A71" s="72"/>
      <c r="B71" s="72"/>
      <c r="C71" s="72"/>
      <c r="D71" s="72"/>
      <c r="E71" s="69" t="s">
        <v>246</v>
      </c>
    </row>
    <row r="72" spans="1:5" x14ac:dyDescent="0.15">
      <c r="A72" s="72"/>
      <c r="B72" s="72"/>
      <c r="C72" s="72"/>
      <c r="D72" s="71" t="s">
        <v>247</v>
      </c>
      <c r="E72" s="68"/>
    </row>
    <row r="73" spans="1:5" x14ac:dyDescent="0.15">
      <c r="A73" s="72"/>
      <c r="B73" s="72"/>
      <c r="C73" s="72"/>
      <c r="D73" s="72"/>
      <c r="E73" s="69" t="s">
        <v>248</v>
      </c>
    </row>
    <row r="74" spans="1:5" x14ac:dyDescent="0.15">
      <c r="A74" s="72"/>
      <c r="B74" s="72"/>
      <c r="C74" s="72"/>
      <c r="D74" s="72"/>
      <c r="E74" s="69" t="s">
        <v>249</v>
      </c>
    </row>
    <row r="75" spans="1:5" x14ac:dyDescent="0.15">
      <c r="A75" s="72"/>
      <c r="B75" s="72"/>
      <c r="C75" s="72"/>
      <c r="D75" s="71" t="s">
        <v>250</v>
      </c>
      <c r="E75" s="68"/>
    </row>
    <row r="76" spans="1:5" x14ac:dyDescent="0.15">
      <c r="A76" s="72"/>
      <c r="B76" s="72"/>
      <c r="C76" s="72"/>
      <c r="D76" s="72"/>
      <c r="E76" s="69" t="s">
        <v>251</v>
      </c>
    </row>
    <row r="77" spans="1:5" x14ac:dyDescent="0.15">
      <c r="A77" s="72"/>
      <c r="B77" s="72"/>
      <c r="C77" s="72"/>
      <c r="D77" s="72"/>
      <c r="E77" s="69" t="s">
        <v>252</v>
      </c>
    </row>
    <row r="78" spans="1:5" x14ac:dyDescent="0.15">
      <c r="A78" s="66"/>
      <c r="B78" s="83"/>
      <c r="C78" s="74"/>
      <c r="D78" s="73" t="s">
        <v>253</v>
      </c>
      <c r="E78" s="68"/>
    </row>
    <row r="79" spans="1:5" s="91" customFormat="1" x14ac:dyDescent="0.15">
      <c r="A79" s="66"/>
      <c r="B79" s="104" t="s">
        <v>254</v>
      </c>
      <c r="C79" s="114"/>
      <c r="D79" s="105"/>
      <c r="E79" s="106"/>
    </row>
    <row r="80" spans="1:5" s="91" customFormat="1" x14ac:dyDescent="0.15">
      <c r="A80" s="66"/>
      <c r="B80" s="108"/>
      <c r="C80" s="116" t="s">
        <v>292</v>
      </c>
      <c r="D80" s="105"/>
      <c r="E80" s="109"/>
    </row>
    <row r="81" spans="1:5" s="91" customFormat="1" x14ac:dyDescent="0.15">
      <c r="A81" s="66"/>
      <c r="B81" s="103"/>
      <c r="C81" s="113"/>
      <c r="D81" s="112" t="s">
        <v>255</v>
      </c>
      <c r="E81" s="106"/>
    </row>
    <row r="82" spans="1:5" s="91" customFormat="1" x14ac:dyDescent="0.15">
      <c r="A82" s="66"/>
      <c r="B82" s="108"/>
      <c r="C82" s="115"/>
      <c r="D82" s="107" t="s">
        <v>239</v>
      </c>
      <c r="E82" s="109"/>
    </row>
    <row r="83" spans="1:5" s="91" customFormat="1" x14ac:dyDescent="0.15">
      <c r="A83" s="66"/>
      <c r="B83" s="108"/>
      <c r="C83" s="115"/>
      <c r="D83" s="104" t="s">
        <v>240</v>
      </c>
      <c r="E83" s="110"/>
    </row>
    <row r="84" spans="1:5" s="91" customFormat="1" x14ac:dyDescent="0.15">
      <c r="A84" s="66"/>
      <c r="B84" s="103"/>
      <c r="C84" s="111"/>
      <c r="D84" s="107" t="s">
        <v>293</v>
      </c>
      <c r="E84" s="106"/>
    </row>
    <row r="85" spans="1:5" s="91" customFormat="1" x14ac:dyDescent="0.15">
      <c r="A85" s="66"/>
      <c r="B85" s="104" t="s">
        <v>294</v>
      </c>
      <c r="C85" s="105"/>
      <c r="D85" s="105"/>
      <c r="E85" s="106"/>
    </row>
    <row r="86" spans="1:5" s="91" customFormat="1" x14ac:dyDescent="0.15">
      <c r="A86" s="66"/>
      <c r="B86" s="103"/>
      <c r="C86" s="104" t="s">
        <v>295</v>
      </c>
      <c r="D86" s="105"/>
      <c r="E86" s="106"/>
    </row>
    <row r="87" spans="1:5" s="91" customFormat="1" x14ac:dyDescent="0.15">
      <c r="A87" s="66"/>
      <c r="B87" s="108"/>
      <c r="C87" s="108"/>
      <c r="D87" s="107" t="s">
        <v>239</v>
      </c>
      <c r="E87" s="109"/>
    </row>
    <row r="88" spans="1:5" s="91" customFormat="1" x14ac:dyDescent="0.15">
      <c r="A88" s="66"/>
      <c r="B88" s="108"/>
      <c r="C88" s="108"/>
      <c r="D88" s="107" t="s">
        <v>293</v>
      </c>
      <c r="E88" s="109"/>
    </row>
    <row r="89" spans="1:5" x14ac:dyDescent="0.15">
      <c r="A89" s="71" t="s">
        <v>130</v>
      </c>
      <c r="B89" s="75"/>
      <c r="C89" s="75"/>
      <c r="D89" s="75"/>
      <c r="E89" s="68"/>
    </row>
    <row r="90" spans="1:5" x14ac:dyDescent="0.15">
      <c r="A90" s="72"/>
      <c r="B90" s="69" t="s">
        <v>237</v>
      </c>
      <c r="C90" s="75"/>
      <c r="D90" s="75"/>
      <c r="E90" s="68"/>
    </row>
    <row r="91" spans="1:5" x14ac:dyDescent="0.15">
      <c r="A91" s="72"/>
      <c r="B91" s="69" t="s">
        <v>256</v>
      </c>
      <c r="C91" s="75"/>
      <c r="D91" s="75"/>
      <c r="E91" s="68"/>
    </row>
    <row r="92" spans="1:5" x14ac:dyDescent="0.15">
      <c r="A92" s="72"/>
      <c r="B92" s="69" t="s">
        <v>257</v>
      </c>
      <c r="C92" s="75"/>
      <c r="D92" s="75"/>
      <c r="E92" s="68"/>
    </row>
    <row r="93" spans="1:5" x14ac:dyDescent="0.15">
      <c r="A93" s="71" t="s">
        <v>258</v>
      </c>
      <c r="B93" s="67"/>
      <c r="C93" s="67"/>
      <c r="D93" s="67"/>
      <c r="E93" s="68"/>
    </row>
    <row r="94" spans="1:5" x14ac:dyDescent="0.15">
      <c r="A94" s="72"/>
      <c r="B94" s="71" t="s">
        <v>259</v>
      </c>
      <c r="C94" s="67"/>
      <c r="D94" s="67"/>
      <c r="E94" s="68"/>
    </row>
    <row r="95" spans="1:5" x14ac:dyDescent="0.15">
      <c r="A95" s="72"/>
      <c r="B95" s="71" t="s">
        <v>260</v>
      </c>
      <c r="C95" s="67"/>
      <c r="D95" s="67"/>
      <c r="E95" s="68"/>
    </row>
    <row r="96" spans="1:5" x14ac:dyDescent="0.15">
      <c r="A96" s="72"/>
      <c r="B96" s="72"/>
      <c r="C96" s="73" t="s">
        <v>261</v>
      </c>
      <c r="D96" s="67"/>
      <c r="E96" s="68"/>
    </row>
    <row r="97" spans="1:5" x14ac:dyDescent="0.15">
      <c r="A97" s="72"/>
      <c r="B97" s="74"/>
      <c r="C97" s="73" t="s">
        <v>262</v>
      </c>
      <c r="D97" s="67"/>
      <c r="E97" s="68"/>
    </row>
    <row r="98" spans="1:5" x14ac:dyDescent="0.15">
      <c r="A98" s="72"/>
      <c r="B98" s="71" t="s">
        <v>263</v>
      </c>
      <c r="C98" s="75"/>
      <c r="D98" s="75"/>
      <c r="E98" s="68"/>
    </row>
    <row r="99" spans="1:5" x14ac:dyDescent="0.15">
      <c r="A99" s="71" t="s">
        <v>264</v>
      </c>
      <c r="B99" s="67"/>
      <c r="C99" s="67"/>
      <c r="D99" s="67"/>
      <c r="E99" s="68"/>
    </row>
    <row r="100" spans="1:5" x14ac:dyDescent="0.15">
      <c r="A100" s="72"/>
      <c r="B100" s="71" t="s">
        <v>265</v>
      </c>
      <c r="C100" s="67"/>
      <c r="D100" s="67"/>
      <c r="E100" s="68"/>
    </row>
    <row r="101" spans="1:5" x14ac:dyDescent="0.15">
      <c r="A101" s="72"/>
      <c r="B101" s="72"/>
      <c r="C101" s="73" t="s">
        <v>266</v>
      </c>
      <c r="D101" s="67"/>
      <c r="E101" s="68"/>
    </row>
    <row r="102" spans="1:5" x14ac:dyDescent="0.15">
      <c r="A102" s="72"/>
      <c r="B102" s="72"/>
      <c r="C102" s="73" t="s">
        <v>267</v>
      </c>
      <c r="D102" s="67"/>
      <c r="E102" s="68"/>
    </row>
    <row r="103" spans="1:5" x14ac:dyDescent="0.15">
      <c r="A103" s="72"/>
      <c r="B103" s="74"/>
      <c r="C103" s="73" t="s">
        <v>268</v>
      </c>
      <c r="D103" s="67"/>
      <c r="E103" s="68"/>
    </row>
    <row r="104" spans="1:5" x14ac:dyDescent="0.15">
      <c r="A104" s="72"/>
      <c r="B104" s="71" t="s">
        <v>269</v>
      </c>
      <c r="C104" s="67"/>
      <c r="D104" s="67"/>
      <c r="E104" s="68"/>
    </row>
    <row r="105" spans="1:5" x14ac:dyDescent="0.15">
      <c r="A105" s="72"/>
      <c r="B105" s="72"/>
      <c r="C105" s="69" t="s">
        <v>270</v>
      </c>
      <c r="D105" s="67"/>
      <c r="E105" s="68"/>
    </row>
    <row r="106" spans="1:5" x14ac:dyDescent="0.15">
      <c r="A106" s="72"/>
      <c r="B106" s="74"/>
      <c r="C106" s="69" t="s">
        <v>271</v>
      </c>
      <c r="D106" s="67"/>
      <c r="E106" s="68"/>
    </row>
    <row r="107" spans="1:5" x14ac:dyDescent="0.15">
      <c r="A107" s="72"/>
      <c r="B107" s="71" t="s">
        <v>272</v>
      </c>
      <c r="C107" s="67"/>
      <c r="D107" s="67"/>
      <c r="E107" s="68"/>
    </row>
    <row r="108" spans="1:5" x14ac:dyDescent="0.15">
      <c r="A108" s="72"/>
      <c r="B108" s="72"/>
      <c r="C108" s="73" t="s">
        <v>273</v>
      </c>
      <c r="D108" s="67"/>
      <c r="E108" s="68"/>
    </row>
    <row r="109" spans="1:5" x14ac:dyDescent="0.15">
      <c r="A109" s="72"/>
      <c r="B109" s="72"/>
      <c r="C109" s="73" t="s">
        <v>274</v>
      </c>
      <c r="D109" s="67"/>
      <c r="E109" s="68"/>
    </row>
    <row r="110" spans="1:5" x14ac:dyDescent="0.15">
      <c r="A110" s="72"/>
      <c r="B110" s="74"/>
      <c r="C110" s="73" t="s">
        <v>275</v>
      </c>
      <c r="D110" s="67"/>
      <c r="E110" s="68"/>
    </row>
    <row r="111" spans="1:5" x14ac:dyDescent="0.15">
      <c r="A111" s="72"/>
      <c r="B111" s="71" t="s">
        <v>276</v>
      </c>
      <c r="C111" s="67"/>
      <c r="D111" s="67"/>
      <c r="E111" s="68"/>
    </row>
    <row r="112" spans="1:5" x14ac:dyDescent="0.15">
      <c r="A112" s="72"/>
      <c r="B112" s="72"/>
      <c r="C112" s="73" t="s">
        <v>277</v>
      </c>
      <c r="D112" s="67"/>
      <c r="E112" s="68"/>
    </row>
    <row r="113" spans="1:5" x14ac:dyDescent="0.15">
      <c r="A113" s="74"/>
      <c r="B113" s="74"/>
      <c r="C113" s="73" t="s">
        <v>278</v>
      </c>
      <c r="D113" s="67"/>
      <c r="E113" s="68"/>
    </row>
    <row r="114" spans="1:5" x14ac:dyDescent="0.15">
      <c r="A114" s="71" t="s">
        <v>279</v>
      </c>
      <c r="B114" s="67"/>
      <c r="C114" s="67"/>
      <c r="D114" s="67"/>
      <c r="E114" s="68"/>
    </row>
    <row r="115" spans="1:5" x14ac:dyDescent="0.15">
      <c r="A115" s="72"/>
      <c r="B115" s="71" t="s">
        <v>280</v>
      </c>
      <c r="C115" s="67"/>
      <c r="D115" s="67"/>
      <c r="E115" s="68"/>
    </row>
    <row r="116" spans="1:5" x14ac:dyDescent="0.15">
      <c r="A116" s="72"/>
      <c r="B116" s="72"/>
      <c r="C116" s="73" t="s">
        <v>281</v>
      </c>
      <c r="D116" s="67"/>
      <c r="E116" s="68"/>
    </row>
    <row r="117" spans="1:5" x14ac:dyDescent="0.15">
      <c r="A117" s="72"/>
      <c r="B117" s="72"/>
      <c r="C117" s="73" t="s">
        <v>282</v>
      </c>
      <c r="D117" s="67"/>
      <c r="E117" s="68"/>
    </row>
    <row r="118" spans="1:5" x14ac:dyDescent="0.15">
      <c r="A118" s="72"/>
      <c r="B118" s="74"/>
      <c r="C118" s="73" t="s">
        <v>283</v>
      </c>
      <c r="D118" s="67"/>
      <c r="E118" s="68"/>
    </row>
    <row r="119" spans="1:5" x14ac:dyDescent="0.15">
      <c r="A119" s="72"/>
      <c r="B119" s="71" t="s">
        <v>284</v>
      </c>
      <c r="C119" s="67"/>
      <c r="D119" s="67"/>
      <c r="E119" s="68"/>
    </row>
    <row r="120" spans="1:5" x14ac:dyDescent="0.15">
      <c r="A120" s="72"/>
      <c r="B120" s="72"/>
      <c r="C120" s="73" t="s">
        <v>285</v>
      </c>
      <c r="D120" s="67"/>
      <c r="E120" s="68"/>
    </row>
    <row r="121" spans="1:5" x14ac:dyDescent="0.15">
      <c r="A121" s="74"/>
      <c r="B121" s="74"/>
      <c r="C121" s="73" t="s">
        <v>286</v>
      </c>
      <c r="D121" s="67"/>
      <c r="E121" s="68"/>
    </row>
  </sheetData>
  <mergeCells count="1">
    <mergeCell ref="A2:E2"/>
  </mergeCells>
  <phoneticPr fontId="2"/>
  <pageMargins left="0.7" right="0.7" top="0.75" bottom="0.75" header="0.3" footer="0.3"/>
  <pageSetup paperSize="9" scale="60" orientation="portrait" r:id="rId1"/>
  <rowBreaks count="1" manualBreakCount="1">
    <brk id="98" max="1638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0"/>
  <sheetViews>
    <sheetView workbookViewId="0">
      <selection activeCell="D18" sqref="D18"/>
    </sheetView>
  </sheetViews>
  <sheetFormatPr defaultRowHeight="13.5" x14ac:dyDescent="0.15"/>
  <cols>
    <col min="1" max="1" width="5.25" customWidth="1"/>
    <col min="2" max="2" width="18.375" customWidth="1"/>
    <col min="3" max="3" width="36.875" bestFit="1" customWidth="1"/>
    <col min="4" max="4" width="50.875" bestFit="1" customWidth="1"/>
    <col min="6" max="6" width="11" customWidth="1"/>
    <col min="12" max="12" width="2.5" customWidth="1"/>
  </cols>
  <sheetData>
    <row r="1" spans="1:20" ht="13.5" customHeight="1" x14ac:dyDescent="0.15">
      <c r="A1" s="165" t="s">
        <v>165</v>
      </c>
      <c r="B1" s="166"/>
      <c r="C1" s="38" t="s">
        <v>157</v>
      </c>
      <c r="D1" s="39" t="s">
        <v>158</v>
      </c>
      <c r="E1" s="182" t="s">
        <v>159</v>
      </c>
      <c r="F1" s="183"/>
      <c r="G1" s="184"/>
      <c r="H1" s="151" t="s">
        <v>160</v>
      </c>
      <c r="I1" s="152"/>
      <c r="J1" s="151" t="s">
        <v>161</v>
      </c>
      <c r="K1" s="157"/>
    </row>
    <row r="2" spans="1:20" x14ac:dyDescent="0.15">
      <c r="A2" s="167"/>
      <c r="B2" s="168"/>
      <c r="C2" s="171" t="s">
        <v>162</v>
      </c>
      <c r="D2" s="41"/>
      <c r="E2" s="185" t="str">
        <f>ルール・事前条件!X5</f>
        <v>FT11-01</v>
      </c>
      <c r="F2" s="186"/>
      <c r="G2" s="187"/>
      <c r="H2" s="153"/>
      <c r="I2" s="154"/>
      <c r="J2" s="158"/>
      <c r="K2" s="159"/>
    </row>
    <row r="3" spans="1:20" ht="13.5" customHeight="1" x14ac:dyDescent="0.15">
      <c r="A3" s="167"/>
      <c r="B3" s="168"/>
      <c r="C3" s="172"/>
      <c r="D3" s="40"/>
      <c r="E3" s="185" t="str">
        <f>ルール・事前条件!L5</f>
        <v>TRAモデル取り込み(共通)</v>
      </c>
      <c r="F3" s="186"/>
      <c r="G3" s="187"/>
      <c r="H3" s="155"/>
      <c r="I3" s="156"/>
      <c r="J3" s="160"/>
      <c r="K3" s="161"/>
    </row>
    <row r="4" spans="1:20" x14ac:dyDescent="0.15">
      <c r="A4" s="167"/>
      <c r="B4" s="168"/>
      <c r="C4" s="39" t="s">
        <v>163</v>
      </c>
      <c r="D4" s="42"/>
      <c r="E4" s="173"/>
      <c r="F4" s="174"/>
      <c r="G4" s="175"/>
      <c r="H4" s="151" t="s">
        <v>164</v>
      </c>
      <c r="I4" s="157"/>
      <c r="J4" s="151" t="s">
        <v>12</v>
      </c>
      <c r="K4" s="157"/>
    </row>
    <row r="5" spans="1:20" x14ac:dyDescent="0.15">
      <c r="A5" s="167"/>
      <c r="B5" s="168"/>
      <c r="C5" s="40"/>
      <c r="D5" s="43"/>
      <c r="E5" s="176"/>
      <c r="F5" s="177"/>
      <c r="G5" s="178"/>
      <c r="H5" s="153"/>
      <c r="I5" s="154"/>
      <c r="J5" s="158"/>
      <c r="K5" s="159"/>
    </row>
    <row r="6" spans="1:20" x14ac:dyDescent="0.15">
      <c r="A6" s="169"/>
      <c r="B6" s="170"/>
      <c r="C6" s="40"/>
      <c r="D6" s="43"/>
      <c r="E6" s="179"/>
      <c r="F6" s="180"/>
      <c r="G6" s="181"/>
      <c r="H6" s="155"/>
      <c r="I6" s="156"/>
      <c r="J6" s="160"/>
      <c r="K6" s="161"/>
    </row>
    <row r="8" spans="1:20" x14ac:dyDescent="0.15">
      <c r="A8" s="28" t="s">
        <v>131</v>
      </c>
    </row>
    <row r="9" spans="1:20" ht="14.25" thickBot="1" x14ac:dyDescent="0.2">
      <c r="A9" s="44" t="s">
        <v>132</v>
      </c>
      <c r="B9" s="162" t="s">
        <v>133</v>
      </c>
      <c r="C9" s="163"/>
      <c r="D9" s="44" t="s">
        <v>134</v>
      </c>
      <c r="E9" s="45" t="s">
        <v>135</v>
      </c>
      <c r="F9" s="45" t="s">
        <v>136</v>
      </c>
      <c r="G9" s="45" t="s">
        <v>137</v>
      </c>
      <c r="H9" s="45" t="s">
        <v>138</v>
      </c>
      <c r="I9" s="45" t="s">
        <v>139</v>
      </c>
      <c r="J9" s="45" t="s">
        <v>140</v>
      </c>
      <c r="K9" s="45" t="s">
        <v>141</v>
      </c>
      <c r="M9" s="45" t="s">
        <v>299</v>
      </c>
      <c r="N9" s="45" t="s">
        <v>23</v>
      </c>
      <c r="O9" s="45" t="s">
        <v>33</v>
      </c>
      <c r="P9" s="45" t="s">
        <v>300</v>
      </c>
      <c r="Q9" s="45" t="s">
        <v>301</v>
      </c>
      <c r="R9" s="45" t="s">
        <v>302</v>
      </c>
      <c r="S9" s="45" t="s">
        <v>64</v>
      </c>
      <c r="T9" s="45" t="s">
        <v>305</v>
      </c>
    </row>
    <row r="10" spans="1:20" s="56" customFormat="1" ht="14.25" thickTop="1" x14ac:dyDescent="0.15">
      <c r="A10" s="52">
        <v>1</v>
      </c>
      <c r="B10" s="125" t="s">
        <v>307</v>
      </c>
      <c r="C10" s="88"/>
      <c r="D10" s="53" t="s">
        <v>308</v>
      </c>
      <c r="E10" s="54">
        <f>'テスト項目-観点1'!H2</f>
        <v>1</v>
      </c>
      <c r="F10" s="54">
        <f>'テスト項目-観点1'!J2</f>
        <v>1</v>
      </c>
      <c r="G10" s="54">
        <f>'テスト項目-観点1'!R2</f>
        <v>1</v>
      </c>
      <c r="H10" s="55">
        <f>IF(E10&lt;&gt;"",IF(E10&lt;&gt;0,G10/E10,0),0)</f>
        <v>1</v>
      </c>
      <c r="I10" s="54"/>
      <c r="J10" s="54">
        <f>'テスト項目-観点1'!S2</f>
        <v>1</v>
      </c>
      <c r="K10" s="55">
        <f>IF(E10&lt;&gt;"",IF(E10&lt;&gt;0,J10/E10,0),0)</f>
        <v>1</v>
      </c>
      <c r="M10" s="123">
        <f>E10-COUNTA('テスト項目-観点1'!$P$4:$P$861)</f>
        <v>0</v>
      </c>
      <c r="N10" s="123">
        <f>COUNTIF('テスト項目-観点1'!$P$4:$P$861,N$9)</f>
        <v>1</v>
      </c>
      <c r="O10" s="123">
        <f>COUNTIF('テスト項目-観点1'!$P$4:$P$861,O$9)</f>
        <v>0</v>
      </c>
      <c r="P10" s="123">
        <f>COUNTIF('テスト項目-観点1'!$P$4:$P$861,P$9)</f>
        <v>0</v>
      </c>
      <c r="Q10" s="123">
        <f>COUNTIF('テスト項目-観点1'!$P$4:$P$861,Q$9)</f>
        <v>0</v>
      </c>
      <c r="R10" s="123">
        <f>COUNTIF('テスト項目-観点1'!$P$4:$P$861,R$9)</f>
        <v>0</v>
      </c>
      <c r="S10" s="123">
        <f>COUNTIF('テスト項目-観点1'!$P$4:$P$861,S$9)</f>
        <v>0</v>
      </c>
      <c r="T10" s="123">
        <f>COUNTIF('テスト項目-観点1'!$X$4:$X$861,"○")</f>
        <v>0</v>
      </c>
    </row>
    <row r="11" spans="1:20" s="56" customFormat="1" x14ac:dyDescent="0.15">
      <c r="A11" s="57">
        <v>2</v>
      </c>
      <c r="B11" s="58"/>
      <c r="C11" s="59"/>
      <c r="D11" s="30"/>
      <c r="E11" s="54" t="e">
        <f>#REF!</f>
        <v>#REF!</v>
      </c>
      <c r="F11" s="54" t="e">
        <f>#REF!</f>
        <v>#REF!</v>
      </c>
      <c r="G11" s="54" t="e">
        <f>#REF!</f>
        <v>#REF!</v>
      </c>
      <c r="H11" s="55" t="e">
        <f t="shared" ref="H11:H18" si="0">IF(E11&lt;&gt;"",IF(E11&lt;&gt;0,G11/E11,0),0)</f>
        <v>#REF!</v>
      </c>
      <c r="I11" s="54"/>
      <c r="J11" s="54" t="e">
        <f>#REF!</f>
        <v>#REF!</v>
      </c>
      <c r="K11" s="55" t="e">
        <f t="shared" ref="K11:K20" si="1">IF(E11&lt;&gt;"",IF(E11&lt;&gt;0,J11/E11,0),0)</f>
        <v>#REF!</v>
      </c>
      <c r="M11" s="54" t="e">
        <f>E11-COUNTA(#REF!)</f>
        <v>#REF!</v>
      </c>
      <c r="N11" s="54" t="e">
        <f>COUNTIF(#REF!,N$9)</f>
        <v>#REF!</v>
      </c>
      <c r="O11" s="54" t="e">
        <f>COUNTIF(#REF!,O$9)</f>
        <v>#REF!</v>
      </c>
      <c r="P11" s="54" t="e">
        <f>COUNTIF(#REF!,P$9)</f>
        <v>#REF!</v>
      </c>
      <c r="Q11" s="54" t="e">
        <f>COUNTIF(#REF!,Q$9)</f>
        <v>#REF!</v>
      </c>
      <c r="R11" s="54" t="e">
        <f>COUNTIF(#REF!,R$9)</f>
        <v>#REF!</v>
      </c>
      <c r="S11" s="54" t="e">
        <f>COUNTIF(#REF!,S$9)</f>
        <v>#REF!</v>
      </c>
      <c r="T11" s="54" t="e">
        <f>COUNTIF(#REF!,"○")</f>
        <v>#REF!</v>
      </c>
    </row>
    <row r="12" spans="1:20" s="56" customFormat="1" x14ac:dyDescent="0.15">
      <c r="A12" s="57">
        <v>3</v>
      </c>
      <c r="B12" s="58"/>
      <c r="C12" s="59"/>
      <c r="D12" s="30"/>
      <c r="E12" s="54" t="e">
        <f>#REF!</f>
        <v>#REF!</v>
      </c>
      <c r="F12" s="54" t="e">
        <f>#REF!</f>
        <v>#REF!</v>
      </c>
      <c r="G12" s="54" t="e">
        <f>#REF!</f>
        <v>#REF!</v>
      </c>
      <c r="H12" s="55" t="e">
        <f t="shared" si="0"/>
        <v>#REF!</v>
      </c>
      <c r="I12" s="54"/>
      <c r="J12" s="54" t="e">
        <f>#REF!</f>
        <v>#REF!</v>
      </c>
      <c r="K12" s="55" t="e">
        <f t="shared" si="1"/>
        <v>#REF!</v>
      </c>
      <c r="M12" s="54" t="e">
        <f>E12-COUNTA(#REF!)</f>
        <v>#REF!</v>
      </c>
      <c r="N12" s="54" t="e">
        <f>COUNTIF(#REF!,N$9)</f>
        <v>#REF!</v>
      </c>
      <c r="O12" s="54" t="e">
        <f>COUNTIF(#REF!,O$9)</f>
        <v>#REF!</v>
      </c>
      <c r="P12" s="54" t="e">
        <f>COUNTIF(#REF!,P$9)</f>
        <v>#REF!</v>
      </c>
      <c r="Q12" s="54" t="e">
        <f>COUNTIF(#REF!,Q$9)</f>
        <v>#REF!</v>
      </c>
      <c r="R12" s="54" t="e">
        <f>COUNTIF(#REF!,R$9)</f>
        <v>#REF!</v>
      </c>
      <c r="S12" s="54" t="e">
        <f>COUNTIF(#REF!,S$9)</f>
        <v>#REF!</v>
      </c>
      <c r="T12" s="54" t="e">
        <f>COUNTIF(#REF!,"○")</f>
        <v>#REF!</v>
      </c>
    </row>
    <row r="13" spans="1:20" s="56" customFormat="1" x14ac:dyDescent="0.15">
      <c r="A13" s="57">
        <v>4</v>
      </c>
      <c r="B13" s="58"/>
      <c r="C13" s="59"/>
      <c r="D13" s="30"/>
      <c r="E13" s="54" t="e">
        <f>#REF!</f>
        <v>#REF!</v>
      </c>
      <c r="F13" s="54" t="e">
        <f>#REF!</f>
        <v>#REF!</v>
      </c>
      <c r="G13" s="54" t="e">
        <f>#REF!</f>
        <v>#REF!</v>
      </c>
      <c r="H13" s="55" t="e">
        <f t="shared" si="0"/>
        <v>#REF!</v>
      </c>
      <c r="I13" s="54"/>
      <c r="J13" s="54" t="e">
        <f>#REF!</f>
        <v>#REF!</v>
      </c>
      <c r="K13" s="55" t="e">
        <f t="shared" si="1"/>
        <v>#REF!</v>
      </c>
      <c r="M13" s="54" t="e">
        <f>E13-COUNTA(#REF!)</f>
        <v>#REF!</v>
      </c>
      <c r="N13" s="54" t="e">
        <f>COUNTIF(#REF!,N$9)</f>
        <v>#REF!</v>
      </c>
      <c r="O13" s="54" t="e">
        <f>COUNTIF(#REF!,O$9)</f>
        <v>#REF!</v>
      </c>
      <c r="P13" s="54" t="e">
        <f>COUNTIF(#REF!,P$9)</f>
        <v>#REF!</v>
      </c>
      <c r="Q13" s="54" t="e">
        <f>COUNTIF(#REF!,Q$9)</f>
        <v>#REF!</v>
      </c>
      <c r="R13" s="54" t="e">
        <f>COUNTIF(#REF!,R$9)</f>
        <v>#REF!</v>
      </c>
      <c r="S13" s="54" t="e">
        <f>COUNTIF(#REF!,S$9)</f>
        <v>#REF!</v>
      </c>
      <c r="T13" s="54" t="e">
        <f>COUNTIF(#REF!,"○")</f>
        <v>#REF!</v>
      </c>
    </row>
    <row r="14" spans="1:20" s="56" customFormat="1" x14ac:dyDescent="0.15">
      <c r="A14" s="57">
        <v>5</v>
      </c>
      <c r="B14" s="58"/>
      <c r="C14" s="59"/>
      <c r="D14" s="30"/>
      <c r="E14" s="54" t="e">
        <f>#REF!</f>
        <v>#REF!</v>
      </c>
      <c r="F14" s="54" t="e">
        <f>#REF!</f>
        <v>#REF!</v>
      </c>
      <c r="G14" s="54" t="e">
        <f>#REF!</f>
        <v>#REF!</v>
      </c>
      <c r="H14" s="55" t="e">
        <f t="shared" si="0"/>
        <v>#REF!</v>
      </c>
      <c r="I14" s="54"/>
      <c r="J14" s="54" t="e">
        <f>#REF!</f>
        <v>#REF!</v>
      </c>
      <c r="K14" s="55" t="e">
        <f t="shared" si="1"/>
        <v>#REF!</v>
      </c>
      <c r="M14" s="54" t="e">
        <f>E14-COUNTA(#REF!)</f>
        <v>#REF!</v>
      </c>
      <c r="N14" s="54" t="e">
        <f>COUNTIF(#REF!,N$9)</f>
        <v>#REF!</v>
      </c>
      <c r="O14" s="54" t="e">
        <f>COUNTIF(#REF!,O$9)</f>
        <v>#REF!</v>
      </c>
      <c r="P14" s="54" t="e">
        <f>COUNTIF(#REF!,P$9)</f>
        <v>#REF!</v>
      </c>
      <c r="Q14" s="54" t="e">
        <f>COUNTIF(#REF!,Q$9)</f>
        <v>#REF!</v>
      </c>
      <c r="R14" s="54" t="e">
        <f>COUNTIF(#REF!,R$9)</f>
        <v>#REF!</v>
      </c>
      <c r="S14" s="54" t="e">
        <f>COUNTIF(#REF!,S$9)</f>
        <v>#REF!</v>
      </c>
      <c r="T14" s="54" t="e">
        <f>COUNTIF(#REF!,"○")</f>
        <v>#REF!</v>
      </c>
    </row>
    <row r="15" spans="1:20" s="56" customFormat="1" x14ac:dyDescent="0.15">
      <c r="A15" s="57">
        <v>6</v>
      </c>
      <c r="B15" s="58"/>
      <c r="C15" s="59"/>
      <c r="D15" s="30"/>
      <c r="E15" s="54" t="e">
        <f>#REF!</f>
        <v>#REF!</v>
      </c>
      <c r="F15" s="54" t="e">
        <f>#REF!</f>
        <v>#REF!</v>
      </c>
      <c r="G15" s="54" t="e">
        <f>#REF!</f>
        <v>#REF!</v>
      </c>
      <c r="H15" s="55" t="e">
        <f t="shared" si="0"/>
        <v>#REF!</v>
      </c>
      <c r="I15" s="54"/>
      <c r="J15" s="54" t="e">
        <f>#REF!</f>
        <v>#REF!</v>
      </c>
      <c r="K15" s="55" t="e">
        <f t="shared" si="1"/>
        <v>#REF!</v>
      </c>
      <c r="M15" s="54" t="e">
        <f>E15-COUNTA(#REF!)</f>
        <v>#REF!</v>
      </c>
      <c r="N15" s="54" t="e">
        <f>COUNTIF(#REF!,N$9)</f>
        <v>#REF!</v>
      </c>
      <c r="O15" s="54" t="e">
        <f>COUNTIF(#REF!,O$9)</f>
        <v>#REF!</v>
      </c>
      <c r="P15" s="54" t="e">
        <f>COUNTIF(#REF!,P$9)</f>
        <v>#REF!</v>
      </c>
      <c r="Q15" s="54" t="e">
        <f>COUNTIF(#REF!,Q$9)</f>
        <v>#REF!</v>
      </c>
      <c r="R15" s="54" t="e">
        <f>COUNTIF(#REF!,R$9)</f>
        <v>#REF!</v>
      </c>
      <c r="S15" s="54" t="e">
        <f>COUNTIF(#REF!,S$9)</f>
        <v>#REF!</v>
      </c>
      <c r="T15" s="54" t="e">
        <f>COUNTIF(#REF!,"○")</f>
        <v>#REF!</v>
      </c>
    </row>
    <row r="16" spans="1:20" s="56" customFormat="1" x14ac:dyDescent="0.15">
      <c r="A16" s="57">
        <v>7</v>
      </c>
      <c r="B16" s="58"/>
      <c r="C16" s="59"/>
      <c r="D16" s="30"/>
      <c r="E16" s="54" t="e">
        <f>#REF!</f>
        <v>#REF!</v>
      </c>
      <c r="F16" s="54" t="e">
        <f>#REF!</f>
        <v>#REF!</v>
      </c>
      <c r="G16" s="54" t="e">
        <f>#REF!</f>
        <v>#REF!</v>
      </c>
      <c r="H16" s="55" t="e">
        <f t="shared" si="0"/>
        <v>#REF!</v>
      </c>
      <c r="I16" s="54"/>
      <c r="J16" s="54" t="e">
        <f>#REF!</f>
        <v>#REF!</v>
      </c>
      <c r="K16" s="55" t="e">
        <f t="shared" si="1"/>
        <v>#REF!</v>
      </c>
      <c r="M16" s="54" t="e">
        <f>E16-COUNTA(#REF!)</f>
        <v>#REF!</v>
      </c>
      <c r="N16" s="54" t="e">
        <f>COUNTIF(#REF!,N$9)</f>
        <v>#REF!</v>
      </c>
      <c r="O16" s="54" t="e">
        <f>COUNTIF(#REF!,O$9)</f>
        <v>#REF!</v>
      </c>
      <c r="P16" s="54" t="e">
        <f>COUNTIF(#REF!,P$9)</f>
        <v>#REF!</v>
      </c>
      <c r="Q16" s="54" t="e">
        <f>COUNTIF(#REF!,Q$9)</f>
        <v>#REF!</v>
      </c>
      <c r="R16" s="54" t="e">
        <f>COUNTIF(#REF!,R$9)</f>
        <v>#REF!</v>
      </c>
      <c r="S16" s="54" t="e">
        <f>COUNTIF(#REF!,S$9)</f>
        <v>#REF!</v>
      </c>
      <c r="T16" s="54" t="e">
        <f>COUNTIF(#REF!,"○")</f>
        <v>#REF!</v>
      </c>
    </row>
    <row r="17" spans="1:20" s="56" customFormat="1" x14ac:dyDescent="0.15">
      <c r="A17" s="57">
        <v>8</v>
      </c>
      <c r="B17" s="58"/>
      <c r="C17" s="59"/>
      <c r="D17" s="30"/>
      <c r="E17" s="54" t="e">
        <f>#REF!</f>
        <v>#REF!</v>
      </c>
      <c r="F17" s="54" t="e">
        <f>#REF!</f>
        <v>#REF!</v>
      </c>
      <c r="G17" s="54" t="e">
        <f>#REF!</f>
        <v>#REF!</v>
      </c>
      <c r="H17" s="55" t="e">
        <f t="shared" si="0"/>
        <v>#REF!</v>
      </c>
      <c r="I17" s="54"/>
      <c r="J17" s="54" t="e">
        <f>#REF!</f>
        <v>#REF!</v>
      </c>
      <c r="K17" s="55" t="e">
        <f t="shared" si="1"/>
        <v>#REF!</v>
      </c>
      <c r="M17" s="54" t="e">
        <f>E17-COUNTA(#REF!)</f>
        <v>#REF!</v>
      </c>
      <c r="N17" s="54" t="e">
        <f>COUNTIF(#REF!,N$9)</f>
        <v>#REF!</v>
      </c>
      <c r="O17" s="54" t="e">
        <f>COUNTIF(#REF!,O$9)</f>
        <v>#REF!</v>
      </c>
      <c r="P17" s="54" t="e">
        <f>COUNTIF(#REF!,P$9)</f>
        <v>#REF!</v>
      </c>
      <c r="Q17" s="54" t="e">
        <f>COUNTIF(#REF!,Q$9)</f>
        <v>#REF!</v>
      </c>
      <c r="R17" s="54" t="e">
        <f>COUNTIF(#REF!,R$9)</f>
        <v>#REF!</v>
      </c>
      <c r="S17" s="54" t="e">
        <f>COUNTIF(#REF!,S$9)</f>
        <v>#REF!</v>
      </c>
      <c r="T17" s="54" t="e">
        <f>COUNTIF(#REF!,"○")</f>
        <v>#REF!</v>
      </c>
    </row>
    <row r="18" spans="1:20" s="56" customFormat="1" x14ac:dyDescent="0.15">
      <c r="A18" s="57">
        <v>9</v>
      </c>
      <c r="B18" s="58"/>
      <c r="C18" s="59"/>
      <c r="D18" s="30"/>
      <c r="E18" s="54" t="e">
        <f>#REF!</f>
        <v>#REF!</v>
      </c>
      <c r="F18" s="54" t="e">
        <f>#REF!</f>
        <v>#REF!</v>
      </c>
      <c r="G18" s="54" t="e">
        <f>#REF!</f>
        <v>#REF!</v>
      </c>
      <c r="H18" s="55" t="e">
        <f t="shared" si="0"/>
        <v>#REF!</v>
      </c>
      <c r="I18" s="54"/>
      <c r="J18" s="54" t="e">
        <f>#REF!</f>
        <v>#REF!</v>
      </c>
      <c r="K18" s="55" t="e">
        <f t="shared" si="1"/>
        <v>#REF!</v>
      </c>
      <c r="M18" s="54" t="e">
        <f>E18-COUNTA(#REF!)</f>
        <v>#REF!</v>
      </c>
      <c r="N18" s="54" t="e">
        <f>COUNTIF(#REF!,N$9)</f>
        <v>#REF!</v>
      </c>
      <c r="O18" s="54" t="e">
        <f>COUNTIF(#REF!,O$9)</f>
        <v>#REF!</v>
      </c>
      <c r="P18" s="54" t="e">
        <f>COUNTIF(#REF!,P$9)</f>
        <v>#REF!</v>
      </c>
      <c r="Q18" s="54" t="e">
        <f>COUNTIF(#REF!,Q$9)</f>
        <v>#REF!</v>
      </c>
      <c r="R18" s="54" t="e">
        <f>COUNTIF(#REF!,R$9)</f>
        <v>#REF!</v>
      </c>
      <c r="S18" s="54" t="e">
        <f>COUNTIF(#REF!,S$9)</f>
        <v>#REF!</v>
      </c>
      <c r="T18" s="54" t="e">
        <f>COUNTIF(#REF!,"○")</f>
        <v>#REF!</v>
      </c>
    </row>
    <row r="19" spans="1:20" s="56" customFormat="1" ht="14.25" thickBot="1" x14ac:dyDescent="0.2">
      <c r="A19" s="57">
        <v>10</v>
      </c>
      <c r="B19" s="60"/>
      <c r="C19" s="61"/>
      <c r="D19" s="30"/>
      <c r="E19" s="54" t="e">
        <f>#REF!</f>
        <v>#REF!</v>
      </c>
      <c r="F19" s="54" t="e">
        <f>#REF!</f>
        <v>#REF!</v>
      </c>
      <c r="G19" s="54" t="e">
        <f>#REF!</f>
        <v>#REF!</v>
      </c>
      <c r="H19" s="89" t="e">
        <f>IF(E19&lt;&gt;"",IF(E19&lt;&gt;0,G19/E19,0),0)</f>
        <v>#REF!</v>
      </c>
      <c r="I19" s="62"/>
      <c r="J19" s="62" t="e">
        <f>#REF!</f>
        <v>#REF!</v>
      </c>
      <c r="K19" s="89" t="e">
        <f t="shared" si="1"/>
        <v>#REF!</v>
      </c>
      <c r="M19" s="62" t="e">
        <f>E19-COUNTA(#REF!)</f>
        <v>#REF!</v>
      </c>
      <c r="N19" s="62" t="e">
        <f>COUNTIF(#REF!,N$9)</f>
        <v>#REF!</v>
      </c>
      <c r="O19" s="62" t="e">
        <f>COUNTIF(#REF!,O$9)</f>
        <v>#REF!</v>
      </c>
      <c r="P19" s="62" t="e">
        <f>COUNTIF(#REF!,P$9)</f>
        <v>#REF!</v>
      </c>
      <c r="Q19" s="62" t="e">
        <f>COUNTIF(#REF!,Q$9)</f>
        <v>#REF!</v>
      </c>
      <c r="R19" s="62" t="e">
        <f>COUNTIF(#REF!,R$9)</f>
        <v>#REF!</v>
      </c>
      <c r="S19" s="62" t="e">
        <f>COUNTIF(#REF!,S$9)</f>
        <v>#REF!</v>
      </c>
      <c r="T19" s="62" t="e">
        <f>COUNTIF(#REF!,"○")</f>
        <v>#REF!</v>
      </c>
    </row>
    <row r="20" spans="1:20" ht="14.25" thickTop="1" x14ac:dyDescent="0.15">
      <c r="A20" s="164" t="s">
        <v>142</v>
      </c>
      <c r="B20" s="164"/>
      <c r="C20" s="164"/>
      <c r="D20" s="164"/>
      <c r="E20" s="29" t="e">
        <f>SUM(E10:E19)</f>
        <v>#REF!</v>
      </c>
      <c r="F20" s="29" t="e">
        <f>SUM(F10:F19)</f>
        <v>#REF!</v>
      </c>
      <c r="G20" s="29" t="e">
        <f>SUM(G10:G19)</f>
        <v>#REF!</v>
      </c>
      <c r="H20" s="90" t="e">
        <f>IF(E20&lt;&gt;"",IF(E20&lt;&gt;0,G20/E20,0),0)</f>
        <v>#REF!</v>
      </c>
      <c r="I20" s="29">
        <f>SUM(I10:I19)</f>
        <v>0</v>
      </c>
      <c r="J20" s="29" t="e">
        <f>SUM(J10:J19)</f>
        <v>#REF!</v>
      </c>
      <c r="K20" s="90" t="e">
        <f t="shared" si="1"/>
        <v>#REF!</v>
      </c>
      <c r="M20" s="29" t="e">
        <f>SUM(M10:M19)</f>
        <v>#REF!</v>
      </c>
      <c r="N20" s="29" t="e">
        <f t="shared" ref="N20:S20" si="2">SUM(N10:N19)</f>
        <v>#REF!</v>
      </c>
      <c r="O20" s="29" t="e">
        <f t="shared" si="2"/>
        <v>#REF!</v>
      </c>
      <c r="P20" s="29" t="e">
        <f t="shared" si="2"/>
        <v>#REF!</v>
      </c>
      <c r="Q20" s="29" t="e">
        <f t="shared" si="2"/>
        <v>#REF!</v>
      </c>
      <c r="R20" s="29" t="e">
        <f t="shared" si="2"/>
        <v>#REF!</v>
      </c>
      <c r="S20" s="29" t="e">
        <f t="shared" si="2"/>
        <v>#REF!</v>
      </c>
      <c r="T20" s="29" t="e">
        <f>SUM(T10:T19)</f>
        <v>#REF!</v>
      </c>
    </row>
  </sheetData>
  <mergeCells count="17">
    <mergeCell ref="B9:C9"/>
    <mergeCell ref="A20:D20"/>
    <mergeCell ref="A1:B6"/>
    <mergeCell ref="C2:C3"/>
    <mergeCell ref="E4:G4"/>
    <mergeCell ref="E5:G6"/>
    <mergeCell ref="E1:G1"/>
    <mergeCell ref="E2:G2"/>
    <mergeCell ref="E3:G3"/>
    <mergeCell ref="H1:I1"/>
    <mergeCell ref="H2:I3"/>
    <mergeCell ref="J1:K1"/>
    <mergeCell ref="J2:K3"/>
    <mergeCell ref="H5:I6"/>
    <mergeCell ref="J4:K4"/>
    <mergeCell ref="J5:K6"/>
    <mergeCell ref="H4:I4"/>
  </mergeCells>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X4"/>
  <sheetViews>
    <sheetView zoomScale="70" zoomScaleNormal="70" workbookViewId="0">
      <pane xSplit="6" ySplit="3" topLeftCell="G4" activePane="bottomRight" state="frozen"/>
      <selection pane="topRight" activeCell="G1" sqref="G1"/>
      <selection pane="bottomLeft" activeCell="A4" sqref="A4"/>
      <selection pane="bottomRight" activeCell="A5" sqref="A5:XFD339"/>
    </sheetView>
  </sheetViews>
  <sheetFormatPr defaultRowHeight="13.5" x14ac:dyDescent="0.15"/>
  <cols>
    <col min="1" max="1" width="2.5" style="36" customWidth="1"/>
    <col min="2" max="2" width="17.625" style="36" bestFit="1" customWidth="1"/>
    <col min="3" max="3" width="9.625" style="36" customWidth="1"/>
    <col min="4" max="4" width="22.625" style="35" customWidth="1"/>
    <col min="5" max="5" width="11.25" style="36" customWidth="1"/>
    <col min="6" max="7" width="32.625" style="35" customWidth="1"/>
    <col min="8" max="8" width="35.625" style="36" customWidth="1"/>
    <col min="9" max="9" width="30.625" style="36" customWidth="1"/>
    <col min="10" max="10" width="9" style="36" bestFit="1" customWidth="1"/>
    <col min="11" max="11" width="10.375" style="36" hidden="1" customWidth="1"/>
    <col min="12" max="12" width="21.125" style="36" customWidth="1"/>
    <col min="13" max="13" width="45.625" style="36" customWidth="1"/>
    <col min="14" max="14" width="7.25" style="36" hidden="1" customWidth="1"/>
    <col min="15" max="15" width="50.625" style="36" customWidth="1"/>
    <col min="16" max="16" width="8.25" style="36" customWidth="1"/>
    <col min="17" max="17" width="8" style="36" customWidth="1"/>
    <col min="18" max="19" width="11" style="36" customWidth="1"/>
    <col min="20" max="20" width="8.875" style="36" customWidth="1"/>
    <col min="21" max="21" width="14.75" style="36" customWidth="1"/>
    <col min="22" max="22" width="25.25" style="36" customWidth="1"/>
    <col min="23" max="23" width="25.125" style="36" customWidth="1"/>
    <col min="24" max="24" width="11.625" style="36" bestFit="1" customWidth="1"/>
    <col min="25" max="16384" width="9" style="36"/>
  </cols>
  <sheetData>
    <row r="1" spans="2:24" s="1" customFormat="1" x14ac:dyDescent="0.15">
      <c r="B1" s="32" t="s">
        <v>133</v>
      </c>
      <c r="C1" s="32">
        <f>テスト観点一覧!A10</f>
        <v>1</v>
      </c>
      <c r="D1" s="33" t="s">
        <v>321</v>
      </c>
      <c r="E1" s="34" t="str">
        <f>IF(テスト観点一覧!C10&lt;&gt;"",テスト観点一覧!C10,"")</f>
        <v/>
      </c>
      <c r="F1" s="37"/>
      <c r="G1" s="35"/>
      <c r="H1" s="51" t="s">
        <v>176</v>
      </c>
      <c r="J1" s="51" t="s">
        <v>177</v>
      </c>
      <c r="R1" s="51" t="s">
        <v>179</v>
      </c>
      <c r="S1" s="51" t="s">
        <v>180</v>
      </c>
    </row>
    <row r="2" spans="2:24" s="1" customFormat="1" x14ac:dyDescent="0.15">
      <c r="D2" s="35"/>
      <c r="F2" s="35"/>
      <c r="G2" s="35"/>
      <c r="H2" s="51">
        <f>COUNTA(E4:E4)</f>
        <v>1</v>
      </c>
      <c r="J2" s="51">
        <f>COUNTA(J4:J4)</f>
        <v>1</v>
      </c>
      <c r="R2" s="51">
        <f>COUNTA(R4:R4)</f>
        <v>1</v>
      </c>
      <c r="S2" s="51">
        <f>COUNTA(S4:S4)</f>
        <v>1</v>
      </c>
    </row>
    <row r="3" spans="2:24" s="1" customFormat="1" ht="27" x14ac:dyDescent="0.15">
      <c r="B3" s="46" t="s">
        <v>143</v>
      </c>
      <c r="C3" s="48" t="s">
        <v>169</v>
      </c>
      <c r="D3" s="49" t="s">
        <v>322</v>
      </c>
      <c r="E3" s="48" t="s">
        <v>166</v>
      </c>
      <c r="F3" s="49" t="s">
        <v>167</v>
      </c>
      <c r="G3" s="49" t="s">
        <v>168</v>
      </c>
      <c r="H3" s="46" t="s">
        <v>144</v>
      </c>
      <c r="I3" s="46" t="s">
        <v>147</v>
      </c>
      <c r="J3" s="50" t="s">
        <v>178</v>
      </c>
      <c r="K3" s="50" t="s">
        <v>145</v>
      </c>
      <c r="L3" s="46" t="s">
        <v>146</v>
      </c>
      <c r="M3" s="46" t="s">
        <v>320</v>
      </c>
      <c r="N3" s="46" t="s">
        <v>148</v>
      </c>
      <c r="O3" s="46" t="s">
        <v>187</v>
      </c>
      <c r="P3" s="50" t="s">
        <v>149</v>
      </c>
      <c r="Q3" s="46" t="s">
        <v>150</v>
      </c>
      <c r="R3" s="50" t="s">
        <v>151</v>
      </c>
      <c r="S3" s="50" t="s">
        <v>152</v>
      </c>
      <c r="T3" s="50" t="s">
        <v>153</v>
      </c>
      <c r="U3" s="50" t="s">
        <v>154</v>
      </c>
      <c r="V3" s="50" t="s">
        <v>155</v>
      </c>
      <c r="W3" s="50" t="s">
        <v>156</v>
      </c>
      <c r="X3" s="50" t="s">
        <v>304</v>
      </c>
    </row>
    <row r="4" spans="2:24" s="127" customFormat="1" ht="67.5" x14ac:dyDescent="0.15">
      <c r="B4" s="130" t="str">
        <f>IF(E4&lt;&gt;"",CONCATENATE(ルール・事前条件!X$6,"-",ルール・事前条件!X$5,"-",TEXT(C$1,"00"),"-",TEXT(C4,"00"),"-",TEXT(E4,"00")),"")</f>
        <v>C-FT11-01-01-01-01</v>
      </c>
      <c r="C4" s="129">
        <v>1</v>
      </c>
      <c r="D4" s="126" t="s">
        <v>323</v>
      </c>
      <c r="E4" s="129">
        <v>1</v>
      </c>
      <c r="F4" s="132" t="s">
        <v>311</v>
      </c>
      <c r="G4" s="132" t="s">
        <v>324</v>
      </c>
      <c r="H4" s="132" t="s">
        <v>317</v>
      </c>
      <c r="I4" s="132" t="s">
        <v>316</v>
      </c>
      <c r="J4" s="133">
        <v>1</v>
      </c>
      <c r="K4" s="128"/>
      <c r="L4" s="128" t="s">
        <v>310</v>
      </c>
      <c r="M4" s="132" t="s">
        <v>312</v>
      </c>
      <c r="N4" s="128"/>
      <c r="O4" s="132" t="s">
        <v>317</v>
      </c>
      <c r="P4" s="130" t="s">
        <v>315</v>
      </c>
      <c r="Q4" s="130" t="s">
        <v>318</v>
      </c>
      <c r="R4" s="131">
        <v>42912</v>
      </c>
      <c r="S4" s="131">
        <v>42912</v>
      </c>
      <c r="T4" s="130" t="s">
        <v>319</v>
      </c>
      <c r="U4" s="130"/>
      <c r="V4" s="130"/>
      <c r="W4" s="130"/>
      <c r="X4" s="130"/>
    </row>
  </sheetData>
  <autoFilter ref="B3:X4"/>
  <phoneticPr fontId="2"/>
  <dataValidations count="1">
    <dataValidation type="list" allowBlank="1" showInputMessage="1" showErrorMessage="1" sqref="P4">
      <formula1>結果</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1:P15"/>
  <sheetViews>
    <sheetView tabSelected="1" topLeftCell="G1" workbookViewId="0">
      <selection activeCell="T20" sqref="T20"/>
    </sheetView>
  </sheetViews>
  <sheetFormatPr defaultRowHeight="13.5" x14ac:dyDescent="0.15"/>
  <cols>
    <col min="1" max="1" width="3.375" style="1" customWidth="1"/>
    <col min="2" max="2" width="12.125" style="1" bestFit="1" customWidth="1"/>
    <col min="3" max="3" width="27" style="1" bestFit="1" customWidth="1"/>
    <col min="4" max="4" width="5.125" style="1" customWidth="1"/>
    <col min="5" max="5" width="13" style="1" bestFit="1" customWidth="1"/>
    <col min="6" max="6" width="59.125" style="1" bestFit="1" customWidth="1"/>
    <col min="7" max="7" width="5.125" style="1" customWidth="1"/>
    <col min="8" max="8" width="12.125" style="1" bestFit="1" customWidth="1"/>
    <col min="9" max="9" width="22.75" style="1" bestFit="1" customWidth="1"/>
    <col min="10" max="10" width="4.125" style="1" customWidth="1"/>
    <col min="11" max="11" width="21" style="1" customWidth="1"/>
    <col min="12" max="12" width="4" style="1" customWidth="1"/>
    <col min="13" max="13" width="10.875" style="1" bestFit="1" customWidth="1"/>
    <col min="14" max="14" width="4.25" style="1" customWidth="1"/>
    <col min="15" max="15" width="37" style="1" bestFit="1" customWidth="1"/>
    <col min="16" max="16" width="7.75" style="1" customWidth="1"/>
    <col min="17" max="16384" width="9" style="1"/>
  </cols>
  <sheetData>
    <row r="1" spans="2:16" ht="14.25" thickBot="1" x14ac:dyDescent="0.2"/>
    <row r="2" spans="2:16" x14ac:dyDescent="0.15">
      <c r="B2" s="12" t="s">
        <v>16</v>
      </c>
      <c r="C2" s="13" t="s">
        <v>17</v>
      </c>
      <c r="E2" s="12" t="s">
        <v>175</v>
      </c>
      <c r="F2" s="13" t="s">
        <v>17</v>
      </c>
      <c r="H2" s="12" t="s">
        <v>18</v>
      </c>
      <c r="I2" s="13" t="s">
        <v>17</v>
      </c>
      <c r="K2" s="14" t="s">
        <v>19</v>
      </c>
      <c r="M2" s="14" t="s">
        <v>20</v>
      </c>
      <c r="O2" s="12" t="s">
        <v>21</v>
      </c>
      <c r="P2" s="13" t="s">
        <v>22</v>
      </c>
    </row>
    <row r="3" spans="2:16" x14ac:dyDescent="0.15">
      <c r="B3" s="15" t="s">
        <v>23</v>
      </c>
      <c r="C3" s="16" t="s">
        <v>24</v>
      </c>
      <c r="E3" s="15" t="s">
        <v>25</v>
      </c>
      <c r="F3" s="16" t="s">
        <v>26</v>
      </c>
      <c r="H3" s="15" t="s">
        <v>27</v>
      </c>
      <c r="I3" s="16" t="s">
        <v>28</v>
      </c>
      <c r="K3" s="17" t="s">
        <v>29</v>
      </c>
      <c r="M3" s="17" t="s">
        <v>30</v>
      </c>
      <c r="O3" s="15" t="s">
        <v>31</v>
      </c>
      <c r="P3" s="16" t="s">
        <v>32</v>
      </c>
    </row>
    <row r="4" spans="2:16" ht="14.25" thickBot="1" x14ac:dyDescent="0.2">
      <c r="B4" s="15" t="s">
        <v>33</v>
      </c>
      <c r="C4" s="16" t="s">
        <v>34</v>
      </c>
      <c r="E4" s="15" t="s">
        <v>35</v>
      </c>
      <c r="F4" s="16" t="s">
        <v>36</v>
      </c>
      <c r="H4" s="18" t="s">
        <v>37</v>
      </c>
      <c r="I4" s="19" t="s">
        <v>38</v>
      </c>
      <c r="K4" s="17" t="s">
        <v>39</v>
      </c>
      <c r="M4" s="20" t="s">
        <v>40</v>
      </c>
      <c r="O4" s="15" t="s">
        <v>41</v>
      </c>
      <c r="P4" s="16" t="s">
        <v>42</v>
      </c>
    </row>
    <row r="5" spans="2:16" ht="14.25" thickBot="1" x14ac:dyDescent="0.2">
      <c r="B5" s="15" t="s">
        <v>43</v>
      </c>
      <c r="C5" s="16" t="s">
        <v>44</v>
      </c>
      <c r="E5" s="15" t="s">
        <v>170</v>
      </c>
      <c r="F5" s="16" t="s">
        <v>173</v>
      </c>
      <c r="K5" s="20" t="s">
        <v>47</v>
      </c>
      <c r="O5" s="15" t="s">
        <v>313</v>
      </c>
      <c r="P5" s="16" t="s">
        <v>314</v>
      </c>
    </row>
    <row r="6" spans="2:16" ht="14.25" thickBot="1" x14ac:dyDescent="0.2">
      <c r="B6" s="15" t="s">
        <v>48</v>
      </c>
      <c r="C6" s="16" t="s">
        <v>49</v>
      </c>
      <c r="E6" s="15" t="s">
        <v>171</v>
      </c>
      <c r="F6" s="16" t="s">
        <v>172</v>
      </c>
      <c r="H6" s="12" t="s">
        <v>52</v>
      </c>
      <c r="I6" s="13" t="s">
        <v>53</v>
      </c>
      <c r="O6" s="15" t="s">
        <v>54</v>
      </c>
      <c r="P6" s="16" t="s">
        <v>55</v>
      </c>
    </row>
    <row r="7" spans="2:16" x14ac:dyDescent="0.15">
      <c r="B7" s="15" t="s">
        <v>56</v>
      </c>
      <c r="C7" s="16" t="s">
        <v>174</v>
      </c>
      <c r="E7" s="15" t="s">
        <v>45</v>
      </c>
      <c r="F7" s="16" t="s">
        <v>46</v>
      </c>
      <c r="H7" s="15" t="s">
        <v>59</v>
      </c>
      <c r="I7" s="16" t="s">
        <v>60</v>
      </c>
      <c r="K7" s="14" t="s">
        <v>61</v>
      </c>
      <c r="O7" s="15" t="s">
        <v>62</v>
      </c>
      <c r="P7" s="16" t="s">
        <v>63</v>
      </c>
    </row>
    <row r="8" spans="2:16" ht="14.25" thickBot="1" x14ac:dyDescent="0.2">
      <c r="B8" s="18" t="s">
        <v>64</v>
      </c>
      <c r="C8" s="19" t="s">
        <v>65</v>
      </c>
      <c r="E8" s="15" t="s">
        <v>50</v>
      </c>
      <c r="F8" s="16" t="s">
        <v>51</v>
      </c>
      <c r="H8" s="18" t="s">
        <v>68</v>
      </c>
      <c r="I8" s="19" t="s">
        <v>69</v>
      </c>
      <c r="K8" s="17" t="s">
        <v>70</v>
      </c>
      <c r="O8" s="15" t="s">
        <v>71</v>
      </c>
      <c r="P8" s="16" t="s">
        <v>72</v>
      </c>
    </row>
    <row r="9" spans="2:16" ht="14.25" thickBot="1" x14ac:dyDescent="0.2">
      <c r="E9" s="15" t="s">
        <v>57</v>
      </c>
      <c r="F9" s="16" t="s">
        <v>58</v>
      </c>
      <c r="K9" s="17" t="s">
        <v>75</v>
      </c>
      <c r="O9" s="15" t="s">
        <v>76</v>
      </c>
      <c r="P9" s="16" t="s">
        <v>77</v>
      </c>
    </row>
    <row r="10" spans="2:16" x14ac:dyDescent="0.15">
      <c r="E10" s="15" t="s">
        <v>66</v>
      </c>
      <c r="F10" s="16" t="s">
        <v>67</v>
      </c>
      <c r="H10" s="12" t="s">
        <v>78</v>
      </c>
      <c r="I10" s="13" t="s">
        <v>17</v>
      </c>
      <c r="K10" s="17" t="s">
        <v>79</v>
      </c>
      <c r="O10" s="15" t="s">
        <v>80</v>
      </c>
      <c r="P10" s="16" t="s">
        <v>81</v>
      </c>
    </row>
    <row r="11" spans="2:16" ht="14.25" thickBot="1" x14ac:dyDescent="0.2">
      <c r="E11" s="18" t="s">
        <v>73</v>
      </c>
      <c r="F11" s="19" t="s">
        <v>74</v>
      </c>
      <c r="H11" s="15" t="s">
        <v>182</v>
      </c>
      <c r="I11" s="16"/>
      <c r="K11" s="17" t="s">
        <v>82</v>
      </c>
      <c r="O11" s="15" t="s">
        <v>83</v>
      </c>
      <c r="P11" s="16" t="s">
        <v>84</v>
      </c>
    </row>
    <row r="12" spans="2:16" ht="14.25" thickBot="1" x14ac:dyDescent="0.2">
      <c r="H12" s="21"/>
      <c r="I12" s="22"/>
      <c r="K12" s="17" t="s">
        <v>85</v>
      </c>
      <c r="O12" s="18" t="s">
        <v>86</v>
      </c>
      <c r="P12" s="19" t="s">
        <v>87</v>
      </c>
    </row>
    <row r="13" spans="2:16" x14ac:dyDescent="0.15">
      <c r="H13" s="21"/>
      <c r="I13" s="22"/>
      <c r="K13" s="17" t="s">
        <v>88</v>
      </c>
    </row>
    <row r="14" spans="2:16" ht="14.25" thickBot="1" x14ac:dyDescent="0.2">
      <c r="H14" s="21"/>
      <c r="I14" s="22"/>
      <c r="K14" s="20" t="s">
        <v>89</v>
      </c>
    </row>
    <row r="15" spans="2:16" ht="14.25" thickBot="1" x14ac:dyDescent="0.2">
      <c r="H15" s="18"/>
      <c r="I15" s="19"/>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3"/>
  <sheetViews>
    <sheetView workbookViewId="0">
      <selection activeCell="G10" sqref="G10"/>
    </sheetView>
  </sheetViews>
  <sheetFormatPr defaultRowHeight="13.5" x14ac:dyDescent="0.15"/>
  <cols>
    <col min="1" max="1" width="3.375" customWidth="1"/>
  </cols>
  <sheetData>
    <row r="1" spans="1:9" x14ac:dyDescent="0.15">
      <c r="A1" s="124" t="s">
        <v>303</v>
      </c>
    </row>
    <row r="2" spans="1:9" ht="14.25" thickBot="1" x14ac:dyDescent="0.2">
      <c r="B2" s="45" t="s">
        <v>299</v>
      </c>
      <c r="C2" s="45" t="s">
        <v>23</v>
      </c>
      <c r="D2" s="45" t="s">
        <v>33</v>
      </c>
      <c r="E2" s="45" t="s">
        <v>43</v>
      </c>
      <c r="F2" s="45" t="s">
        <v>56</v>
      </c>
      <c r="G2" s="45" t="s">
        <v>48</v>
      </c>
      <c r="H2" s="45" t="s">
        <v>64</v>
      </c>
      <c r="I2" s="45" t="s">
        <v>306</v>
      </c>
    </row>
    <row r="3" spans="1:9" ht="14.25" thickTop="1" x14ac:dyDescent="0.15">
      <c r="B3" s="29" t="e">
        <f>テスト観点一覧!M20</f>
        <v>#REF!</v>
      </c>
      <c r="C3" s="29" t="e">
        <f>テスト観点一覧!N20</f>
        <v>#REF!</v>
      </c>
      <c r="D3" s="29" t="e">
        <f>テスト観点一覧!O20</f>
        <v>#REF!</v>
      </c>
      <c r="E3" s="29" t="e">
        <f>テスト観点一覧!P20</f>
        <v>#REF!</v>
      </c>
      <c r="F3" s="29" t="e">
        <f>テスト観点一覧!Q20</f>
        <v>#REF!</v>
      </c>
      <c r="G3" s="29" t="e">
        <f>テスト観点一覧!R20</f>
        <v>#REF!</v>
      </c>
      <c r="H3" s="29" t="e">
        <f>テスト観点一覧!S20</f>
        <v>#REF!</v>
      </c>
      <c r="I3" s="29" t="e">
        <f>テスト観点一覧!T20</f>
        <v>#REF!</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11</vt:i4>
      </vt:variant>
    </vt:vector>
  </HeadingPairs>
  <TitlesOfParts>
    <vt:vector size="19" baseType="lpstr">
      <vt:lpstr>表紙</vt:lpstr>
      <vt:lpstr>更新履歴</vt:lpstr>
      <vt:lpstr>ルール・事前条件</vt:lpstr>
      <vt:lpstr>観点抽出シート</vt:lpstr>
      <vt:lpstr>テスト観点一覧</vt:lpstr>
      <vt:lpstr>テスト項目-観点1</vt:lpstr>
      <vt:lpstr>入力リスト</vt:lpstr>
      <vt:lpstr>集計</vt:lpstr>
      <vt:lpstr>HDD_SSD</vt:lpstr>
      <vt:lpstr>Officeバージョン</vt:lpstr>
      <vt:lpstr>OS環境</vt:lpstr>
      <vt:lpstr>バージョン</vt:lpstr>
      <vt:lpstr>確認アプリ</vt:lpstr>
      <vt:lpstr>環境種別</vt:lpstr>
      <vt:lpstr>環境種別ID</vt:lpstr>
      <vt:lpstr>観点種別</vt:lpstr>
      <vt:lpstr>結果</vt:lpstr>
      <vt:lpstr>要件項目</vt:lpstr>
      <vt:lpstr>要件項目ID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 雅士</dc:creator>
  <cp:lastModifiedBy>鈴木 聖也</cp:lastModifiedBy>
  <dcterms:created xsi:type="dcterms:W3CDTF">2016-05-24T12:08:12Z</dcterms:created>
  <dcterms:modified xsi:type="dcterms:W3CDTF">2019-10-25T07:42:33Z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RA.INNER_PARAM.IS_OBJECT_FILE">
    <vt:lpwstr>True</vt:lpwstr>
  </property>
  <property fmtid="{D5CDD505-2E9C-101B-9397-08002B2CF9AE}" pid="3" name="TRA.INNER_PARAM.IS_SAVETIMING">
    <vt:lpwstr>True</vt:lpwstr>
  </property>
  <property fmtid="{D5CDD505-2E9C-101B-9397-08002B2CF9AE}" pid="4" name="TRA.INNER_PARAM.IS_CONFIRM">
    <vt:lpwstr>False</vt:lpwstr>
  </property>
  <property fmtid="{D5CDD505-2E9C-101B-9397-08002B2CF9AE}" pid="5" name="TRA.INNER_PARAM.RULE_FILE">
    <vt:lpwstr>tra://teras/parser/ParseRule/ZipcTerasRule_機能テスト.xml</vt:lpwstr>
  </property>
</Properties>
</file>