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C:\Users\youser9100\excel\projects\"/>
    </mc:Choice>
  </mc:AlternateContent>
  <xr:revisionPtr revIDLastSave="0" documentId="13_ncr:1_{78EF920B-92F0-4127-A85B-B20CFC7136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riables" sheetId="1" r:id="rId1"/>
    <sheet name="paths" sheetId="2" r:id="rId2"/>
    <sheet name="paths_decomposed" sheetId="3" r:id="rId3"/>
    <sheet name="helper_splil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  <c r="F5" i="2" a="1"/>
  <c r="F5" i="2" s="1"/>
  <c r="D5" i="2" a="1"/>
  <c r="D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E6" i="1" a="1"/>
  <c r="E6" i="1" s="1"/>
  <c r="E7" i="1"/>
  <c r="K5" i="2" a="1"/>
  <c r="K5" i="2" s="1"/>
  <c r="B5" i="2" s="1" a="1"/>
  <c r="B5" i="2" s="1"/>
  <c r="E8" i="1" l="1"/>
  <c r="E4" i="3" a="1"/>
  <c r="E4" i="3" s="1"/>
  <c r="D4" i="3" a="1"/>
  <c r="D4" i="3" s="1"/>
  <c r="C4" i="3" a="1"/>
  <c r="C4" i="3" s="1"/>
  <c r="H4" i="3" l="1" a="1"/>
  <c r="H4" i="3" s="1"/>
  <c r="I4" i="3" l="1" a="1"/>
  <c r="I4" i="3" s="1"/>
  <c r="F4" i="3" a="1"/>
  <c r="F4" i="3" s="1"/>
  <c r="C3" i="5" l="1" a="1"/>
  <c r="C3" i="5" s="1"/>
  <c r="J4" i="3" a="1"/>
  <c r="J4" i="3" s="1"/>
  <c r="F3" i="5" l="1" a="1"/>
  <c r="F3" i="5" s="1"/>
  <c r="G4" i="3" a="1"/>
  <c r="G4" i="3" s="1"/>
  <c r="E3" i="5" a="1"/>
  <c r="E3" i="5" s="1"/>
  <c r="C5" i="2" s="1" a="1"/>
  <c r="C5" i="2" s="1"/>
  <c r="K4" i="3" a="1"/>
  <c r="K4" i="3" s="1"/>
  <c r="L4" i="3" l="1" a="1"/>
  <c r="L4" i="3" s="1"/>
  <c r="O4" i="3" s="1" a="1"/>
  <c r="O4" i="3" s="1"/>
  <c r="M4" i="3" a="1"/>
  <c r="M4" i="3" s="1"/>
  <c r="N4" i="3" s="1" a="1"/>
  <c r="N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<sst xmlns="http://schemas.openxmlformats.org/spreadsheetml/2006/main" count="71" uniqueCount="68">
  <si>
    <t>index</t>
  </si>
  <si>
    <t>name</t>
  </si>
  <si>
    <t>value</t>
  </si>
  <si>
    <t>delimiter_device_if_name</t>
  </si>
  <si>
    <t>;</t>
  </si>
  <si>
    <t>delimiter_edge</t>
  </si>
  <si>
    <t>&lt;~~~&gt;</t>
  </si>
  <si>
    <t>hop_count</t>
  </si>
  <si>
    <t>path_count</t>
  </si>
  <si>
    <t>path_entry_count</t>
  </si>
  <si>
    <t>auto_index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</si>
  <si>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</si>
  <si>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</si>
  <si>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</si>
  <si>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</si>
  <si>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</si>
  <si>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</si>
  <si>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</si>
  <si>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</si>
  <si>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</si>
  <si>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</si>
  <si>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srv01;idrac</t>
  </si>
  <si>
    <t>mgmtsw01;01</t>
  </si>
  <si>
    <t>srv01;ob/1</t>
  </si>
  <si>
    <t>leaf01;01</t>
  </si>
  <si>
    <t>srv01;ob/2</t>
  </si>
  <si>
    <t>leaf01;02</t>
  </si>
  <si>
    <t>srv02;idrac</t>
  </si>
  <si>
    <t>mgmtsw01;02</t>
  </si>
  <si>
    <t>leaf01;07</t>
  </si>
  <si>
    <t>spine01;03</t>
  </si>
  <si>
    <t>rtr01;g_0/0/1</t>
  </si>
  <si>
    <t>spine01;01</t>
  </si>
  <si>
    <t>leaf01;08</t>
  </si>
  <si>
    <t>spine02;01</t>
  </si>
  <si>
    <t>leaf01;mgmt</t>
  </si>
  <si>
    <t>mgmtsw01;07</t>
  </si>
  <si>
    <t>leaf01;04</t>
  </si>
  <si>
    <t>spine02;05</t>
  </si>
  <si>
    <t>srv02;pcie_1/1</t>
  </si>
  <si>
    <t>path_index</t>
  </si>
  <si>
    <t>hop_index</t>
  </si>
  <si>
    <t>if_id</t>
  </si>
  <si>
    <t>if_id_shifted</t>
  </si>
  <si>
    <t>a</t>
  </si>
  <si>
    <t>b</t>
  </si>
  <si>
    <t>c</t>
  </si>
  <si>
    <t>e</t>
  </si>
  <si>
    <t>d</t>
  </si>
  <si>
    <t>vertex_01</t>
  </si>
  <si>
    <t>vertex_02</t>
  </si>
  <si>
    <t>vertex_01_deblanked</t>
  </si>
  <si>
    <t>vertex_02_deblanked</t>
  </si>
  <si>
    <t>if_id_shifted_deblankned</t>
  </si>
  <si>
    <t>if_ids_compressed_per_path</t>
  </si>
  <si>
    <t>hop_index_compressed_per_path</t>
  </si>
  <si>
    <t>hops_per_path</t>
  </si>
  <si>
    <t>path</t>
  </si>
  <si>
    <t>hop_count_per_path</t>
  </si>
  <si>
    <t>bagles;farts</t>
  </si>
  <si>
    <t>first_if_id_in_path</t>
  </si>
  <si>
    <t>last_if_id_in_path</t>
  </si>
  <si>
    <t>path_vertex_01</t>
  </si>
  <si>
    <t>path_vertex_02</t>
  </si>
  <si>
    <t>end_to_end_edges</t>
  </si>
  <si>
    <t>hop_to_hop_edges</t>
  </si>
  <si>
    <t>hop_vertex_01</t>
  </si>
  <si>
    <t>hop_vertex_02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</si>
</sst>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D12563E9-D0D8-4F62-9969-9B5C612897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AF17B-4B85-4C4F-9272-430B1C3A30DF}" name="tbl_variable" displayName="tbl_variable" ref="C3:E8" totalsRowShown="0" headerRowDxfId="17" dataDxfId="16">
  <autoFilter ref="C3:E8" xr:uid="{385AF17B-4B85-4C4F-9272-430B1C3A30DF}"/>
  <tableColumns count="3">
    <tableColumn id="1" xr3:uid="{5A4324D9-E5C2-4223-868C-581A869995DC}" name="index" dataDxfId="15"/>
    <tableColumn id="2" xr3:uid="{C0E6BC57-C1C9-4C27-8A6C-92A8961EE982}" name="name" dataDxfId="14"/>
    <tableColumn id="3" xr3:uid="{DE859FFB-DBA0-4012-A369-1554DBD5F4B6}" name="value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DAC1FE-6B69-4738-95FA-014849840232}" name="tbl_paths" displayName="tbl_paths" ref="K4:U12" totalsRowShown="0" headerRowDxfId="12" dataDxfId="11">
  <autoFilter ref="K4:U12" xr:uid="{F9DAC1FE-6B69-4738-95FA-014849840232}"/>
  <tableColumns count="11">
    <tableColumn id="1" xr3:uid="{BA8CF08E-FF82-493B-B2F5-0AE3794AF188}" name="auto_index" dataDxfId="10">
      <calculatedColumnFormula array="1">ROW() - ROW(tbl_paths[#Headers])</calculatedColumnFormula>
    </tableColumn>
    <tableColumn id="2" xr3:uid="{8DAB80FA-2E0D-4927-B60A-7BBD665A61E4}" name="1" dataDxfId="9"/>
    <tableColumn id="3" xr3:uid="{BE7FDFFD-7E8E-47E2-AD15-30ABCBA41539}" name="2" dataDxfId="8"/>
    <tableColumn id="4" xr3:uid="{05E08EB4-8727-46FF-9F6C-2D381D2BCB80}" name="3" dataDxfId="7"/>
    <tableColumn id="5" xr3:uid="{38876056-0A64-4586-B9CB-42E4E247F638}" name="4" dataDxfId="6"/>
    <tableColumn id="6" xr3:uid="{BEBEEF69-23D3-4465-9EBE-AAE8830E7796}" name="5" dataDxfId="5"/>
    <tableColumn id="7" xr3:uid="{021721AE-0E17-4EE2-B618-196531F73BF2}" name="6" dataDxfId="4"/>
    <tableColumn id="8" xr3:uid="{8D9679FF-FCCE-4BC7-B4AD-BAB420D0ACE5}" name="7" dataDxfId="3"/>
    <tableColumn id="9" xr3:uid="{A6EEB8C3-B259-47D1-B83E-5E121707D729}" name="8" dataDxfId="2"/>
    <tableColumn id="10" xr3:uid="{617C8820-C62A-48C0-A7E8-BF2EF9838935}" name="9" dataDxfId="1"/>
    <tableColumn id="11" xr3:uid="{94BA5970-9C22-40E2-BE53-899E482C1C37}" name="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8"/>
  <sheetViews>
    <sheetView workbookViewId="0">
      <selection activeCell="L13" sqref="L13"/>
    </sheetView>
  </sheetViews>
  <sheetFormatPr defaultRowHeight="15" x14ac:dyDescent="0.25"/>
  <cols>
    <col min="3" max="3" width="11.28515625" bestFit="1" customWidth="1"/>
    <col min="4" max="4" width="29" bestFit="1" customWidth="1"/>
    <col min="5" max="5" width="11.28515625" bestFit="1" customWidth="1"/>
  </cols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1">
        <v>1</v>
      </c>
      <c r="D4" s="2" t="s">
        <v>3</v>
      </c>
      <c r="E4" s="1" t="s">
        <v>4</v>
      </c>
    </row>
    <row r="5" spans="3:5" x14ac:dyDescent="0.25">
      <c r="C5" s="1">
        <v>2</v>
      </c>
      <c r="D5" s="2" t="s">
        <v>5</v>
      </c>
      <c r="E5" s="1" t="s">
        <v>6</v>
      </c>
    </row>
    <row r="6" spans="3:5" x14ac:dyDescent="0.25">
      <c r="C6" s="1">
        <v>3</v>
      </c>
      <c r="D6" s="2" t="s">
        <v>7</v>
      </c>
      <c r="E6" s="1" cm="1">
        <f t="array" ref="E6">_xlfn.LET(_xlpm.path_header_row,               tbl_paths[#Headers],
     _xlpm.path_header_row_values,        VALUE(_xlpm.path_header_row),
     _xlpm.row_de_errored,                _xlfn._xlws.FILTER(_xlpm.path_header_row_values,
                                           NOT(ISERROR(_xlpm.path_header_row_values))),
     _xlpm.return,                        MAX(_xlpm.row_de_errored),
     _xlpm.return)</f>
        <v>10</v>
      </c>
    </row>
    <row r="7" spans="3:5" x14ac:dyDescent="0.25">
      <c r="C7" s="1">
        <v>4</v>
      </c>
      <c r="D7" s="2" t="s">
        <v>8</v>
      </c>
      <c r="E7" s="1">
        <f>ROWS(tbl_paths[#Data])</f>
        <v>8</v>
      </c>
    </row>
    <row r="8" spans="3:5" x14ac:dyDescent="0.25">
      <c r="C8" s="1">
        <v>5</v>
      </c>
      <c r="D8" s="2" t="s">
        <v>9</v>
      </c>
      <c r="E8" s="1">
        <f>_xlfn.LET(_xlpm.hop_count,     _xlfn.XLOOKUP("hop_count", tbl_variable[name], tbl_variable[value], "FIXME", 0),
     _xlpm.path_count,    _xlfn.XLOOKUP("path_count", tbl_variable[name], tbl_variable[value], "FIXME", 0),
     _xlpm.return,        _xlpm.hop_count * _xlpm.path_count,
     _xlpm.return)</f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E0AC-0C41-467B-9B82-DB7E7F87E125}">
  <dimension ref="B3:U22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9.140625" style="1"/>
    <col min="2" max="2" width="11.7109375" style="1" customWidth="1"/>
    <col min="3" max="3" width="19.5703125" style="1" customWidth="1"/>
    <col min="4" max="4" width="21.5703125" style="1" customWidth="1"/>
    <col min="5" max="5" width="3.5703125" style="6" customWidth="1"/>
    <col min="6" max="6" width="23.85546875" style="1" customWidth="1"/>
    <col min="7" max="7" width="25.85546875" style="1" customWidth="1"/>
    <col min="8" max="8" width="4.140625" style="6" customWidth="1"/>
    <col min="9" max="9" width="4.85546875" style="1" customWidth="1"/>
    <col min="10" max="10" width="9.140625" style="1"/>
    <col min="11" max="11" width="11.42578125" style="1" customWidth="1"/>
    <col min="12" max="13" width="13.7109375" style="1" bestFit="1" customWidth="1"/>
    <col min="14" max="15" width="12.42578125" style="1" bestFit="1" customWidth="1"/>
    <col min="16" max="16" width="17.28515625" style="1" bestFit="1" customWidth="1"/>
    <col min="17" max="17" width="13.7109375" style="1" bestFit="1" customWidth="1"/>
    <col min="18" max="18" width="11.28515625" style="1" bestFit="1" customWidth="1"/>
    <col min="19" max="19" width="12.42578125" style="1" bestFit="1" customWidth="1"/>
    <col min="20" max="20" width="6.7109375" style="1" bestFit="1" customWidth="1"/>
    <col min="21" max="21" width="7.85546875" style="1" bestFit="1" customWidth="1"/>
    <col min="22" max="16384" width="9.140625" style="1"/>
  </cols>
  <sheetData>
    <row r="3" spans="2:21" x14ac:dyDescent="0.25">
      <c r="B3" s="7" t="s">
        <v>64</v>
      </c>
      <c r="C3" s="7"/>
      <c r="D3" s="7"/>
      <c r="F3" s="7" t="s">
        <v>65</v>
      </c>
      <c r="G3" s="7"/>
    </row>
    <row r="4" spans="2:21" x14ac:dyDescent="0.25">
      <c r="B4" s="4" t="s">
        <v>40</v>
      </c>
      <c r="C4" s="4" t="s">
        <v>62</v>
      </c>
      <c r="D4" s="4" t="s">
        <v>63</v>
      </c>
      <c r="F4" s="4" t="s">
        <v>66</v>
      </c>
      <c r="G4" s="4" t="s">
        <v>67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2:21" x14ac:dyDescent="0.25">
      <c r="B5" s="1" cm="1">
        <f t="array" ref="B5:B12">tbl_paths[auto_index]</f>
        <v>1</v>
      </c>
      <c r="C5" s="1" t="str" cm="1">
        <f t="array" ref="C5:C12">_xlfn.ANCHORARRAY(helper_splills!E3)</f>
        <v>srv01;idrac</v>
      </c>
      <c r="D5" s="1" t="str" cm="1">
        <f t="array" ref="D5:D12">_xlfn.ANCHORARRAY(helper_splills!F3)</f>
        <v>a</v>
      </c>
      <c r="F5" s="1" t="str" cm="1">
        <f t="array" ref="F5:F22">_xlfn.ANCHORARRAY(paths_decomposed!N4)</f>
        <v>srv01;idrac</v>
      </c>
      <c r="G5" s="1" t="str" cm="1">
        <f t="array" ref="G5:G22">_xlfn.ANCHORARRAY(paths_decomposed!O4)</f>
        <v>mgmtsw01;01</v>
      </c>
      <c r="K5" s="1" cm="1">
        <f t="array" ref="K5">ROW() - ROW(tbl_paths[#Headers])</f>
        <v>1</v>
      </c>
      <c r="L5" s="3" t="s">
        <v>21</v>
      </c>
      <c r="M5" s="3" t="s">
        <v>22</v>
      </c>
      <c r="N5" s="3"/>
      <c r="O5" s="3"/>
      <c r="P5" s="3" t="s">
        <v>59</v>
      </c>
      <c r="Q5" s="3"/>
      <c r="R5" s="3"/>
      <c r="S5" s="3"/>
      <c r="T5" s="3"/>
      <c r="U5" s="3" t="s">
        <v>44</v>
      </c>
    </row>
    <row r="6" spans="2:21" x14ac:dyDescent="0.25">
      <c r="B6" s="1">
        <v>2</v>
      </c>
      <c r="C6" s="1" t="str">
        <v>srv01;ob/1</v>
      </c>
      <c r="D6" s="1" t="str">
        <v>leaf01;01</v>
      </c>
      <c r="F6" s="1" t="str">
        <v>mgmtsw01;01</v>
      </c>
      <c r="G6" s="1" t="str">
        <v>bagles;farts</v>
      </c>
      <c r="K6" s="1" cm="1">
        <f t="array" ref="K6">ROW() - ROW(tbl_paths[#Headers])</f>
        <v>2</v>
      </c>
      <c r="L6" s="3" t="s">
        <v>23</v>
      </c>
      <c r="M6" s="3" t="s">
        <v>22</v>
      </c>
      <c r="N6" s="3"/>
      <c r="O6" s="3" t="s">
        <v>24</v>
      </c>
      <c r="P6" s="3"/>
      <c r="Q6" s="3"/>
      <c r="R6" s="3"/>
      <c r="S6" s="3"/>
      <c r="T6" s="3"/>
      <c r="U6" s="3"/>
    </row>
    <row r="7" spans="2:21" x14ac:dyDescent="0.25">
      <c r="B7" s="1">
        <v>3</v>
      </c>
      <c r="C7" s="1" t="str">
        <v>srv01;ob/2</v>
      </c>
      <c r="D7" s="1" t="str">
        <v>b</v>
      </c>
      <c r="F7" s="1" t="str">
        <v>bagles;farts</v>
      </c>
      <c r="G7" s="1" t="str">
        <v>a</v>
      </c>
      <c r="K7" s="1" cm="1">
        <f t="array" ref="K7">ROW() - ROW(tbl_paths[#Headers])</f>
        <v>3</v>
      </c>
      <c r="L7" s="3" t="s">
        <v>25</v>
      </c>
      <c r="M7" s="3"/>
      <c r="N7" s="3"/>
      <c r="O7" s="3"/>
      <c r="P7" s="3"/>
      <c r="Q7" s="3"/>
      <c r="R7" s="3" t="s">
        <v>26</v>
      </c>
      <c r="S7" s="3"/>
      <c r="T7" s="3"/>
      <c r="U7" s="3" t="s">
        <v>45</v>
      </c>
    </row>
    <row r="8" spans="2:21" x14ac:dyDescent="0.25">
      <c r="B8" s="1">
        <v>4</v>
      </c>
      <c r="C8" s="1" t="str">
        <v>srv02;idrac</v>
      </c>
      <c r="D8" s="1" t="str">
        <v>c</v>
      </c>
      <c r="F8" s="1" t="str">
        <v>srv01;ob/1</v>
      </c>
      <c r="G8" s="1" t="str">
        <v>mgmtsw01;01</v>
      </c>
      <c r="K8" s="1" cm="1">
        <f t="array" ref="K8">ROW() - ROW(tbl_paths[#Headers])</f>
        <v>4</v>
      </c>
      <c r="L8" s="3" t="s">
        <v>27</v>
      </c>
      <c r="M8" s="3"/>
      <c r="N8" s="3"/>
      <c r="O8" s="3"/>
      <c r="P8" s="3"/>
      <c r="Q8" s="3" t="s">
        <v>28</v>
      </c>
      <c r="R8" s="3"/>
      <c r="S8" s="3"/>
      <c r="T8" s="3" t="s">
        <v>46</v>
      </c>
      <c r="U8" s="3"/>
    </row>
    <row r="9" spans="2:21" x14ac:dyDescent="0.25">
      <c r="B9" s="1">
        <v>5</v>
      </c>
      <c r="C9" s="1" t="str">
        <v>leaf01;07</v>
      </c>
      <c r="D9" s="1" t="str">
        <v>spine01;01</v>
      </c>
      <c r="F9" s="1" t="str">
        <v>mgmtsw01;01</v>
      </c>
      <c r="G9" s="1" t="str">
        <v>leaf01;01</v>
      </c>
      <c r="K9" s="1" cm="1">
        <f t="array" ref="K9">ROW() - ROW(tbl_paths[#Headers])</f>
        <v>5</v>
      </c>
      <c r="L9" s="3" t="s">
        <v>29</v>
      </c>
      <c r="M9" s="3"/>
      <c r="N9" s="3"/>
      <c r="O9" s="3" t="s">
        <v>30</v>
      </c>
      <c r="P9" s="3" t="s">
        <v>31</v>
      </c>
      <c r="Q9" s="3"/>
      <c r="R9" s="3"/>
      <c r="S9" s="3" t="s">
        <v>32</v>
      </c>
      <c r="T9" s="3"/>
      <c r="U9" s="3"/>
    </row>
    <row r="10" spans="2:21" x14ac:dyDescent="0.25">
      <c r="B10" s="1">
        <v>6</v>
      </c>
      <c r="C10" s="1" t="str">
        <v>leaf01;08</v>
      </c>
      <c r="D10" s="1" t="str">
        <v>spine02;01</v>
      </c>
      <c r="F10" s="1" t="str">
        <v>srv01;ob/2</v>
      </c>
      <c r="G10" s="1" t="str">
        <v>leaf01;02</v>
      </c>
      <c r="K10" s="1" cm="1">
        <f t="array" ref="K10">ROW() - ROW(tbl_paths[#Headers])</f>
        <v>6</v>
      </c>
      <c r="L10" s="3" t="s">
        <v>33</v>
      </c>
      <c r="M10" s="3"/>
      <c r="N10" s="3"/>
      <c r="O10" s="3"/>
      <c r="P10" s="3"/>
      <c r="Q10" s="3"/>
      <c r="R10" s="3"/>
      <c r="S10" s="3" t="s">
        <v>34</v>
      </c>
      <c r="T10" s="3"/>
      <c r="U10" s="3"/>
    </row>
    <row r="11" spans="2:21" x14ac:dyDescent="0.25">
      <c r="B11" s="1">
        <v>7</v>
      </c>
      <c r="C11" s="1" t="str">
        <v>leaf01;mgmt</v>
      </c>
      <c r="D11" s="1" t="str">
        <v>e</v>
      </c>
      <c r="F11" s="1" t="str">
        <v>leaf01;02</v>
      </c>
      <c r="G11" s="1" t="str">
        <v>b</v>
      </c>
      <c r="K11" s="1" cm="1">
        <f t="array" ref="K11">ROW() - ROW(tbl_paths[#Headers])</f>
        <v>7</v>
      </c>
      <c r="L11" s="3" t="s">
        <v>35</v>
      </c>
      <c r="M11" s="3"/>
      <c r="N11" s="3"/>
      <c r="O11" s="3"/>
      <c r="P11" s="3" t="s">
        <v>36</v>
      </c>
      <c r="Q11" s="3"/>
      <c r="R11" s="3"/>
      <c r="S11" s="3"/>
      <c r="T11" s="3"/>
      <c r="U11" s="3" t="s">
        <v>47</v>
      </c>
    </row>
    <row r="12" spans="2:21" x14ac:dyDescent="0.25">
      <c r="B12" s="1">
        <v>8</v>
      </c>
      <c r="C12" s="1" t="str">
        <v>leaf01;04</v>
      </c>
      <c r="D12" s="1" t="str">
        <v>d</v>
      </c>
      <c r="F12" s="1" t="str">
        <v>srv02;idrac</v>
      </c>
      <c r="G12" s="1" t="str">
        <v>mgmtsw01;02</v>
      </c>
      <c r="K12" s="1" cm="1">
        <f t="array" ref="K12">ROW() - ROW(tbl_paths[#Headers])</f>
        <v>8</v>
      </c>
      <c r="L12" s="3" t="s">
        <v>37</v>
      </c>
      <c r="M12" s="3"/>
      <c r="N12" s="3" t="s">
        <v>38</v>
      </c>
      <c r="O12" s="3"/>
      <c r="P12" s="3" t="s">
        <v>39</v>
      </c>
      <c r="Q12" s="3"/>
      <c r="R12" s="3"/>
      <c r="S12" s="3"/>
      <c r="T12" s="3"/>
      <c r="U12" s="3" t="s">
        <v>48</v>
      </c>
    </row>
    <row r="13" spans="2:21" x14ac:dyDescent="0.25">
      <c r="F13" s="1" t="str">
        <v>mgmtsw01;02</v>
      </c>
      <c r="G13" s="1" t="str">
        <v>c</v>
      </c>
    </row>
    <row r="14" spans="2:21" x14ac:dyDescent="0.25">
      <c r="F14" s="1" t="str">
        <v>leaf01;07</v>
      </c>
      <c r="G14" s="1" t="str">
        <v>spine01;03</v>
      </c>
    </row>
    <row r="15" spans="2:21" x14ac:dyDescent="0.25">
      <c r="F15" s="1" t="str">
        <v>spine01;03</v>
      </c>
      <c r="G15" s="1" t="str">
        <v>rtr01;g_0/0/1</v>
      </c>
    </row>
    <row r="16" spans="2:21" x14ac:dyDescent="0.25">
      <c r="F16" s="1" t="str">
        <v>rtr01;g_0/0/1</v>
      </c>
      <c r="G16" s="1" t="str">
        <v>spine01;01</v>
      </c>
    </row>
    <row r="17" spans="6:7" x14ac:dyDescent="0.25">
      <c r="F17" s="1" t="str">
        <v>leaf01;08</v>
      </c>
      <c r="G17" s="1" t="str">
        <v>spine02;01</v>
      </c>
    </row>
    <row r="18" spans="6:7" x14ac:dyDescent="0.25">
      <c r="F18" s="1" t="str">
        <v>leaf01;mgmt</v>
      </c>
      <c r="G18" s="1" t="str">
        <v>mgmtsw01;07</v>
      </c>
    </row>
    <row r="19" spans="6:7" x14ac:dyDescent="0.25">
      <c r="F19" s="1" t="str">
        <v>mgmtsw01;07</v>
      </c>
      <c r="G19" s="1" t="str">
        <v>e</v>
      </c>
    </row>
    <row r="20" spans="6:7" x14ac:dyDescent="0.25">
      <c r="F20" s="1" t="str">
        <v>leaf01;04</v>
      </c>
      <c r="G20" s="1" t="str">
        <v>spine02;05</v>
      </c>
    </row>
    <row r="21" spans="6:7" x14ac:dyDescent="0.25">
      <c r="F21" s="1" t="str">
        <v>spine02;05</v>
      </c>
      <c r="G21" s="1" t="str">
        <v>srv02;pcie_1/1</v>
      </c>
    </row>
    <row r="22" spans="6:7" x14ac:dyDescent="0.25">
      <c r="F22" s="1" t="str">
        <v>srv02;pcie_1/1</v>
      </c>
      <c r="G22" s="1" t="str">
        <v>d</v>
      </c>
    </row>
  </sheetData>
  <mergeCells count="2">
    <mergeCell ref="B3:D3"/>
    <mergeCell ref="F3:G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247E-5CBF-4A81-9955-C4C4E62AF03F}">
  <dimension ref="C3:O91"/>
  <sheetViews>
    <sheetView topLeftCell="E1" workbookViewId="0">
      <selection activeCell="O3" sqref="O3"/>
    </sheetView>
  </sheetViews>
  <sheetFormatPr defaultRowHeight="15" x14ac:dyDescent="0.25"/>
  <cols>
    <col min="1" max="2" width="9.140625" style="1"/>
    <col min="3" max="3" width="16.5703125" style="1" customWidth="1"/>
    <col min="4" max="4" width="16.42578125" style="1" customWidth="1"/>
    <col min="5" max="7" width="26.7109375" style="1" customWidth="1"/>
    <col min="8" max="9" width="18.5703125" style="1" customWidth="1"/>
    <col min="10" max="10" width="28.5703125" style="1" customWidth="1"/>
    <col min="11" max="11" width="18.5703125" style="1" customWidth="1"/>
    <col min="12" max="12" width="28.42578125" style="1" customWidth="1"/>
    <col min="13" max="13" width="30.5703125" style="1" customWidth="1"/>
    <col min="14" max="14" width="29.28515625" style="1" customWidth="1"/>
    <col min="15" max="15" width="26.85546875" style="1" customWidth="1"/>
    <col min="16" max="16" width="28.5703125" style="1" customWidth="1"/>
    <col min="17" max="16384" width="9.140625" style="1"/>
  </cols>
  <sheetData>
    <row r="3" spans="3:15" ht="30" x14ac:dyDescent="0.25">
      <c r="C3" s="4" t="s">
        <v>0</v>
      </c>
      <c r="D3" s="4" t="s">
        <v>40</v>
      </c>
      <c r="E3" s="4" t="s">
        <v>41</v>
      </c>
      <c r="F3" s="5" t="s">
        <v>55</v>
      </c>
      <c r="G3" s="5" t="s">
        <v>56</v>
      </c>
      <c r="H3" s="4" t="s">
        <v>42</v>
      </c>
      <c r="I3" s="4" t="s">
        <v>43</v>
      </c>
      <c r="J3" s="5" t="s">
        <v>54</v>
      </c>
      <c r="K3" s="5" t="s">
        <v>53</v>
      </c>
      <c r="L3" s="4" t="s">
        <v>50</v>
      </c>
      <c r="M3" s="4" t="s">
        <v>49</v>
      </c>
      <c r="N3" s="4" t="s">
        <v>52</v>
      </c>
      <c r="O3" s="4" t="s">
        <v>51</v>
      </c>
    </row>
    <row r="4" spans="3:15" x14ac:dyDescent="0.25">
      <c r="C4" s="1" cm="1">
        <f t="array" ref="C4:C91">_xlfn.LET(_xlpm.path_count,          _xlfn.XLOOKUP("path_count", tbl_variable[name], tbl_variable[value], "FIXME", 0),
     _xlpm.hop_count,           _xlfn.XLOOKUP("hop_count", tbl_variable[name], tbl_variable[value], "FIXME", 0),
     _xlpm.return,              _xlfn.SEQUENCE((_xlpm.hop_count+1)*_xlpm.path_count, 1, 1, 1),
     _xlpm.return)</f>
        <v>1</v>
      </c>
      <c r="D4" s="1" cm="1">
        <f t="array" ref="D4:D91">_xlfn.LET(_xlpm.hop_count,           _xlfn.XLOOKUP("hop_count", tbl_variable[name], tbl_variable[value], "FIXME", 0),
     _xlpm.path_count,          _xlfn.XLOOKUP("path_count", tbl_variable[name], tbl_variable[value], "FIXME", 0),
     _xlpm.seed_sequence,       _xlfn.SEQUENCE(((_xlpm.hop_count + 1) * _xlpm.path_count), 1, 0, 1),
     _xlpm.return,              QUOTIENT(_xlpm.seed_sequence, (_xlpm.hop_count+1)) + 1,
     _xlpm.return)</f>
        <v>1</v>
      </c>
      <c r="E4" s="1" cm="1">
        <f t="array" ref="E4:E91">_xlfn.LET(_xlpm.path_count,          _xlfn.XLOOKUP("path_count", tbl_variable[name], tbl_variable[value], "FIXME", 0),
     _xlpm.hop_count,           _xlfn.XLOOKUP("hop_count", tbl_variable[name], tbl_variable[value], "FIXME", 0),
     _xlpm.seed_sequence,       _xlfn.SEQUENCE((_xlpm.hop_count + 1) * _xlpm.path_count, 1, 0, 1),
     _xlpm.return,              MOD(_xlpm.seed_sequence, _xlpm.hop_count + 1) + 1,
     _xlpm.return)</f>
        <v>1</v>
      </c>
      <c r="F4" s="1" cm="1">
        <f t="array" ref="F4:F91">_xlfn.LET(_xlpm.path_indicies,_xlfn.ANCHORARRAY(        D4),
     _xlpm.entries,_xlfn.ANCHORARRAY(              H4),
     _xlpm.temp_table,           _xlfn.HSTACK(_xlpm.path_indicies, _xlpm.entries),
     _xlpm.map_lambda,           _xlfn.LAMBDA(_xlpm.path_index,_xlpm.entry,
                                  _xlfn.LET(_xlpm.temp_table_filtered_by_path,    _xlfn._xlws.FILTER(_xlpm.temp_table,
                                                                             _xlfn.CHOOSECOLS(_xlpm.temp_table, 1) = _xlpm.path_index),
                                      _xlpm.per_path_entries,               _xlfn.CHOOSECOLS(_xlpm.temp_table_filtered_by_path, 2),
                                      _xlpm.path_entries_deblanked,         _xlfn._xlws.FILTER(_xlpm.per_path_entries,
                                                                             LEN(_xlpm.per_path_entries) &gt; 0),
                                      _xlpm.new_index_of_entry,             IF(LEN(_xlpm.entry) = 0,
                                                                         "",
                                                                         MATCH(_xlpm.entry, _xlpm.path_entries_deblanked, 0)),
                                      _xlpm.return,                         _xlpm.new_index_of_entry,
                                      _xlpm.return)),
     _xlpm.mapping,              _xlfn.MAP(_xlpm.path_indicies, _xlpm.entries,
                               _xlpm.map_lambda),
     _xlpm.return,               _xlpm.mapping,
     _xlpm.return)</f>
        <v>1</v>
      </c>
      <c r="G4" s="1" cm="1">
        <f t="array" ref="G4:G91">_xlfn.XLOOKUP(_xlfn.ANCHORARRAY(D4),
         _xlfn.CHOOSECOLS(_xlfn.ANCHORARRAY(helper_splills!C3), 1),
         _xlfn.CHOOSECOLS(_xlfn.ANCHORARRAY(helper_splills!C3), 2),
         "FIXME", 0)</f>
        <v>4</v>
      </c>
      <c r="H4" s="1" t="str" cm="1">
        <f t="array" ref="H4:H91">_xlfn.LET(_xlpm.row_indicies,_xlfn.ANCHORARRAY(    D4),
     _xlpm.hop_indicies,_xlfn.ANCHORARRAY(    E4),
     _xlpm.map_lambda,      _xlfn.LAMBDA(_xlpm.row_index,_xlpm.hop_index,
                             IF(_xlpm.hop_index &gt; 10,
                                "",
                                _xlfn.LET(_xlpm.column_index,      MATCH(_xlfn.VALUETOTEXT(_xlpm.hop_index), tbl_paths[#Headers],  0),
                                    _xlpm.entry,             INDEX(tbl_paths[], _xlpm.row_index, _xlpm.column_index),
                                    _xlpm.cleaning_01,       SUBSTITUTE(CLEAN(TRIM(_xlpm.entry)), " ", ""),
                                    _xlpm.zero_to_blank,     IF(LEN(_xlpm.cleaning_01) &lt; 1,
                                                          "",
                                                          _xlpm.cleaning_01),
                                    _xlpm.return,            _xlpm.zero_to_blank,
                                    _xlpm.return))),
     _xlpm.if_ids,          _xlfn.MAP(_xlpm.row_indicies, _xlpm.hop_indicies,
                          _xlpm.map_lambda),
     _xlpm.return,          _xlpm.if_ids,
     _xlpm.return)</f>
        <v>srv01;idrac</v>
      </c>
      <c r="I4" s="1" t="str" cm="1">
        <f t="array" ref="I4:I91">_xlfn.LET(_xlpm.if_ids,_xlfn.ANCHORARRAY(         H4),
     _xlpm.shifted_down,   _xlfn.DROP(_xlfn.VSTACK({""}, _xlpm.if_ids), -1),
     _xlpm.shifted_down)</f>
        <v/>
      </c>
      <c r="J4" s="1" t="str" cm="1">
        <f t="array" ref="J4:J91">_xlfn.LET(_xlpm.path_indicies,_xlfn.ANCHORARRAY(           D4),
     _xlpm.hop_indicies,_xlfn.ANCHORARRAY(            E4),
     _xlpm.hop_indicies_dense,_xlfn.ANCHORARRAY(      F4),
     _xlpm.if_ids,_xlfn.ANCHORARRAY(                  H4),
     _xlpm.map_lambda,              _xlfn.LAMBDA(_xlpm.path_index,_xlpm.hop_index,
                                     _xlfn.LET(_xlpm.if_id_lookup,    _xlfn.XLOOKUP(1,
                                                                  ((_xlpm.path_index = _xlpm.path_indicies) *
                                                                   (_xlpm.hop_index  = _xlpm.hop_indicies_dense)),
                                                                  _xlpm.if_ids,
                                                                  "", 0),
                                         _xlpm.if_id_lookup)),
     _xlpm.mapping,                  _xlfn.MAP(_xlpm.path_indicies,_xlpm.hop_indicies,
                                   _xlpm.map_lambda),
     _xlpm.return,                   _xlpm.mapping,
     _xlpm.return)</f>
        <v>srv01;idrac</v>
      </c>
      <c r="K4" s="1" t="str" cm="1">
        <f t="array" ref="K4:K91">_xlfn.LET(_xlpm.if_ids,_xlfn.ANCHORARRAY(         J4),
     _xlpm.shifted_down,   _xlfn.DROP(_xlfn.VSTACK({""}, _xlpm.if_ids), -1),
     _xlpm.shifted_down)</f>
        <v/>
      </c>
      <c r="L4" s="1" t="str" cm="1">
        <f t="array" ref="L4:L91">_xlfn.LET(_xlpm.if_ids,_xlfn.ANCHORARRAY(               J4),
     _xlpm.if_ids_shifted,_xlfn.ANCHORARRAY(       K4),
     _xlpm.map_lambda,           _xlfn.LAMBDA(_xlpm.id,_xlpm.shifted_id,
                                  IF(AND(LEN(_xlpm.id) &gt; 0,
                                         LEN(_xlpm.shifted_id) &gt; 0),
                                     _xlpm.id,
                                     "")),
     _xlpm.mapping,               _xlfn.MAP(_xlpm.if_ids, _xlpm.if_ids_shifted,
                                _xlpm.map_lambda),
     _xlpm.return,                _xlpm.mapping,
     _xlpm.return)</f>
        <v/>
      </c>
      <c r="M4" s="1" t="str" cm="1">
        <f t="array" ref="M4:M91">_xlfn.LET(_xlpm.if_ids,_xlfn.ANCHORARRAY(               J4),
     _xlpm.if_ids_shifted,_xlfn.ANCHORARRAY(       K4),
     _xlpm.map_lambda,           _xlfn.LAMBDA(_xlpm.id,_xlpm.shifted_id,
                                  IF(AND(LEN(_xlpm.id) &gt; 0,
                                         LEN(_xlpm.shifted_id) &gt; 0),
                                     _xlpm.shifted_id,
                                     "")),
     _xlpm.mapping,               _xlfn.MAP(_xlpm.if_ids, _xlpm.if_ids_shifted,
                                _xlpm.map_lambda),
     _xlpm.return,                _xlpm.mapping,
     _xlpm.return)</f>
        <v/>
      </c>
      <c r="N4" s="1" t="str" cm="1">
        <f t="array" ref="N4:N21">_xlfn.LET(_xlpm.verticies,_xlfn.ANCHORARRAY(       M4),
     _xlpm.deblanked,       _xlfn._xlws.FILTER(_xlpm.verticies,
                             LEN(_xlpm.verticies) &gt; 0),
     _xlpm.return,          _xlpm.deblanked,
     _xlpm.return)</f>
        <v>srv01;idrac</v>
      </c>
      <c r="O4" s="1" t="str" cm="1">
        <f t="array" ref="O4:O21">_xlfn.LET(_xlpm.verticies,_xlfn.ANCHORARRAY(       L4),
     _xlpm.deblanked,       _xlfn._xlws.FILTER(_xlpm.verticies,
                             LEN(_xlpm.verticies) &gt; 0),
     _xlpm.return,          _xlpm.deblanked,
     _xlpm.return)</f>
        <v>mgmtsw01;01</v>
      </c>
    </row>
    <row r="5" spans="3:15" x14ac:dyDescent="0.25">
      <c r="C5" s="1">
        <v>2</v>
      </c>
      <c r="D5" s="1">
        <v>1</v>
      </c>
      <c r="E5" s="1">
        <v>2</v>
      </c>
      <c r="F5" s="1">
        <v>2</v>
      </c>
      <c r="G5" s="1">
        <v>4</v>
      </c>
      <c r="H5" s="1" t="str">
        <v>mgmtsw01;01</v>
      </c>
      <c r="I5" s="1" t="str">
        <v>srv01;idrac</v>
      </c>
      <c r="J5" s="1" t="str">
        <v>mgmtsw01;01</v>
      </c>
      <c r="K5" s="1" t="str">
        <v>srv01;idrac</v>
      </c>
      <c r="L5" s="1" t="str">
        <v>mgmtsw01;01</v>
      </c>
      <c r="M5" s="1" t="str">
        <v>srv01;idrac</v>
      </c>
      <c r="N5" s="1" t="str">
        <v>mgmtsw01;01</v>
      </c>
      <c r="O5" s="1" t="str">
        <v>bagles;farts</v>
      </c>
    </row>
    <row r="6" spans="3:15" x14ac:dyDescent="0.25">
      <c r="C6" s="1">
        <v>3</v>
      </c>
      <c r="D6" s="1">
        <v>1</v>
      </c>
      <c r="E6" s="1">
        <v>3</v>
      </c>
      <c r="F6" s="1" t="str">
        <v/>
      </c>
      <c r="G6" s="1">
        <v>4</v>
      </c>
      <c r="H6" s="1" t="str">
        <v/>
      </c>
      <c r="I6" s="1" t="str">
        <v>mgmtsw01;01</v>
      </c>
      <c r="J6" s="1" t="str">
        <v>bagles;farts</v>
      </c>
      <c r="K6" s="1" t="str">
        <v>mgmtsw01;01</v>
      </c>
      <c r="L6" s="1" t="str">
        <v>bagles;farts</v>
      </c>
      <c r="M6" s="1" t="str">
        <v>mgmtsw01;01</v>
      </c>
      <c r="N6" s="1" t="str">
        <v>bagles;farts</v>
      </c>
      <c r="O6" s="1" t="str">
        <v>a</v>
      </c>
    </row>
    <row r="7" spans="3:15" x14ac:dyDescent="0.25">
      <c r="C7" s="1">
        <v>4</v>
      </c>
      <c r="D7" s="1">
        <v>1</v>
      </c>
      <c r="E7" s="1">
        <v>4</v>
      </c>
      <c r="F7" s="1" t="str">
        <v/>
      </c>
      <c r="G7" s="1">
        <v>4</v>
      </c>
      <c r="H7" s="1" t="str">
        <v/>
      </c>
      <c r="I7" s="1" t="str">
        <v/>
      </c>
      <c r="J7" s="1" t="str">
        <v>a</v>
      </c>
      <c r="K7" s="1" t="str">
        <v>bagles;farts</v>
      </c>
      <c r="L7" s="1" t="str">
        <v>a</v>
      </c>
      <c r="M7" s="1" t="str">
        <v>bagles;farts</v>
      </c>
      <c r="N7" s="1" t="str">
        <v>srv01;ob/1</v>
      </c>
      <c r="O7" s="1" t="str">
        <v>mgmtsw01;01</v>
      </c>
    </row>
    <row r="8" spans="3:15" x14ac:dyDescent="0.25">
      <c r="C8" s="1">
        <v>5</v>
      </c>
      <c r="D8" s="1">
        <v>1</v>
      </c>
      <c r="E8" s="1">
        <v>5</v>
      </c>
      <c r="F8" s="1">
        <v>3</v>
      </c>
      <c r="G8" s="1">
        <v>4</v>
      </c>
      <c r="H8" s="1" t="str">
        <v>bagles;farts</v>
      </c>
      <c r="I8" s="1" t="str">
        <v/>
      </c>
      <c r="J8" s="1" t="str">
        <v/>
      </c>
      <c r="K8" s="1" t="str">
        <v>a</v>
      </c>
      <c r="L8" s="1" t="str">
        <v/>
      </c>
      <c r="M8" s="1" t="str">
        <v/>
      </c>
      <c r="N8" s="1" t="str">
        <v>mgmtsw01;01</v>
      </c>
      <c r="O8" s="1" t="str">
        <v>leaf01;01</v>
      </c>
    </row>
    <row r="9" spans="3:15" x14ac:dyDescent="0.25">
      <c r="C9" s="1">
        <v>6</v>
      </c>
      <c r="D9" s="1">
        <v>1</v>
      </c>
      <c r="E9" s="1">
        <v>6</v>
      </c>
      <c r="F9" s="1" t="str">
        <v/>
      </c>
      <c r="G9" s="1">
        <v>4</v>
      </c>
      <c r="H9" s="1" t="str">
        <v/>
      </c>
      <c r="I9" s="1" t="str">
        <v>bagles;farts</v>
      </c>
      <c r="J9" s="1" t="str">
        <v/>
      </c>
      <c r="K9" s="1" t="str">
        <v/>
      </c>
      <c r="L9" s="1" t="str">
        <v/>
      </c>
      <c r="M9" s="1" t="str">
        <v/>
      </c>
      <c r="N9" s="1" t="str">
        <v>srv01;ob/2</v>
      </c>
      <c r="O9" s="1" t="str">
        <v>leaf01;02</v>
      </c>
    </row>
    <row r="10" spans="3:15" x14ac:dyDescent="0.25">
      <c r="C10" s="1">
        <v>7</v>
      </c>
      <c r="D10" s="1">
        <v>1</v>
      </c>
      <c r="E10" s="1">
        <v>7</v>
      </c>
      <c r="F10" s="1" t="str">
        <v/>
      </c>
      <c r="G10" s="1">
        <v>4</v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>leaf01;02</v>
      </c>
      <c r="O10" s="1" t="str">
        <v>b</v>
      </c>
    </row>
    <row r="11" spans="3:15" x14ac:dyDescent="0.25">
      <c r="C11" s="1">
        <v>8</v>
      </c>
      <c r="D11" s="1">
        <v>1</v>
      </c>
      <c r="E11" s="1">
        <v>8</v>
      </c>
      <c r="F11" s="1" t="str">
        <v/>
      </c>
      <c r="G11" s="1">
        <v>4</v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>srv02;idrac</v>
      </c>
      <c r="O11" s="1" t="str">
        <v>mgmtsw01;02</v>
      </c>
    </row>
    <row r="12" spans="3:15" x14ac:dyDescent="0.25">
      <c r="C12" s="1">
        <v>9</v>
      </c>
      <c r="D12" s="1">
        <v>1</v>
      </c>
      <c r="E12" s="1">
        <v>9</v>
      </c>
      <c r="F12" s="1" t="str">
        <v/>
      </c>
      <c r="G12" s="1">
        <v>4</v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>mgmtsw01;02</v>
      </c>
      <c r="O12" s="1" t="str">
        <v>c</v>
      </c>
    </row>
    <row r="13" spans="3:15" x14ac:dyDescent="0.25">
      <c r="C13" s="1">
        <v>10</v>
      </c>
      <c r="D13" s="1">
        <v>1</v>
      </c>
      <c r="E13" s="1">
        <v>10</v>
      </c>
      <c r="F13" s="1">
        <v>4</v>
      </c>
      <c r="G13" s="1">
        <v>4</v>
      </c>
      <c r="H13" s="1" t="str">
        <v>a</v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>leaf01;07</v>
      </c>
      <c r="O13" s="1" t="str">
        <v>spine01;03</v>
      </c>
    </row>
    <row r="14" spans="3:15" x14ac:dyDescent="0.25">
      <c r="C14" s="1">
        <v>11</v>
      </c>
      <c r="D14" s="1">
        <v>1</v>
      </c>
      <c r="E14" s="1">
        <v>11</v>
      </c>
      <c r="F14" s="1" t="str">
        <v/>
      </c>
      <c r="G14" s="1">
        <v>4</v>
      </c>
      <c r="H14" s="1" t="str">
        <v/>
      </c>
      <c r="I14" s="1" t="str">
        <v>a</v>
      </c>
      <c r="J14" s="1" t="str">
        <v/>
      </c>
      <c r="K14" s="1" t="str">
        <v/>
      </c>
      <c r="L14" s="1" t="str">
        <v/>
      </c>
      <c r="M14" s="1" t="str">
        <v/>
      </c>
      <c r="N14" s="1" t="str">
        <v>spine01;03</v>
      </c>
      <c r="O14" s="1" t="str">
        <v>rtr01;g_0/0/1</v>
      </c>
    </row>
    <row r="15" spans="3:15" x14ac:dyDescent="0.25">
      <c r="C15" s="1">
        <v>12</v>
      </c>
      <c r="D15" s="1">
        <v>2</v>
      </c>
      <c r="E15" s="1">
        <v>1</v>
      </c>
      <c r="F15" s="1">
        <v>1</v>
      </c>
      <c r="G15" s="1">
        <v>3</v>
      </c>
      <c r="H15" s="1" t="str">
        <v>srv01;ob/1</v>
      </c>
      <c r="I15" s="1" t="str">
        <v/>
      </c>
      <c r="J15" s="1" t="str">
        <v>srv01;ob/1</v>
      </c>
      <c r="K15" s="1" t="str">
        <v/>
      </c>
      <c r="L15" s="1" t="str">
        <v/>
      </c>
      <c r="M15" s="1" t="str">
        <v/>
      </c>
      <c r="N15" s="1" t="str">
        <v>rtr01;g_0/0/1</v>
      </c>
      <c r="O15" s="1" t="str">
        <v>spine01;01</v>
      </c>
    </row>
    <row r="16" spans="3:15" x14ac:dyDescent="0.25">
      <c r="C16" s="1">
        <v>13</v>
      </c>
      <c r="D16" s="1">
        <v>2</v>
      </c>
      <c r="E16" s="1">
        <v>2</v>
      </c>
      <c r="F16" s="1">
        <v>2</v>
      </c>
      <c r="G16" s="1">
        <v>3</v>
      </c>
      <c r="H16" s="1" t="str">
        <v>mgmtsw01;01</v>
      </c>
      <c r="I16" s="1" t="str">
        <v>srv01;ob/1</v>
      </c>
      <c r="J16" s="1" t="str">
        <v>mgmtsw01;01</v>
      </c>
      <c r="K16" s="1" t="str">
        <v>srv01;ob/1</v>
      </c>
      <c r="L16" s="1" t="str">
        <v>mgmtsw01;01</v>
      </c>
      <c r="M16" s="1" t="str">
        <v>srv01;ob/1</v>
      </c>
      <c r="N16" s="1" t="str">
        <v>leaf01;08</v>
      </c>
      <c r="O16" s="1" t="str">
        <v>spine02;01</v>
      </c>
    </row>
    <row r="17" spans="3:15" x14ac:dyDescent="0.25">
      <c r="C17" s="1">
        <v>14</v>
      </c>
      <c r="D17" s="1">
        <v>2</v>
      </c>
      <c r="E17" s="1">
        <v>3</v>
      </c>
      <c r="F17" s="1" t="str">
        <v/>
      </c>
      <c r="G17" s="1">
        <v>3</v>
      </c>
      <c r="H17" s="1" t="str">
        <v/>
      </c>
      <c r="I17" s="1" t="str">
        <v>mgmtsw01;01</v>
      </c>
      <c r="J17" s="1" t="str">
        <v>leaf01;01</v>
      </c>
      <c r="K17" s="1" t="str">
        <v>mgmtsw01;01</v>
      </c>
      <c r="L17" s="1" t="str">
        <v>leaf01;01</v>
      </c>
      <c r="M17" s="1" t="str">
        <v>mgmtsw01;01</v>
      </c>
      <c r="N17" s="1" t="str">
        <v>leaf01;mgmt</v>
      </c>
      <c r="O17" s="1" t="str">
        <v>mgmtsw01;07</v>
      </c>
    </row>
    <row r="18" spans="3:15" x14ac:dyDescent="0.25">
      <c r="C18" s="1">
        <v>15</v>
      </c>
      <c r="D18" s="1">
        <v>2</v>
      </c>
      <c r="E18" s="1">
        <v>4</v>
      </c>
      <c r="F18" s="1">
        <v>3</v>
      </c>
      <c r="G18" s="1">
        <v>3</v>
      </c>
      <c r="H18" s="1" t="str">
        <v>leaf01;01</v>
      </c>
      <c r="I18" s="1" t="str">
        <v/>
      </c>
      <c r="J18" s="1" t="str">
        <v/>
      </c>
      <c r="K18" s="1" t="str">
        <v>leaf01;01</v>
      </c>
      <c r="L18" s="1" t="str">
        <v/>
      </c>
      <c r="M18" s="1" t="str">
        <v/>
      </c>
      <c r="N18" s="1" t="str">
        <v>mgmtsw01;07</v>
      </c>
      <c r="O18" s="1" t="str">
        <v>e</v>
      </c>
    </row>
    <row r="19" spans="3:15" x14ac:dyDescent="0.25">
      <c r="C19" s="1">
        <v>16</v>
      </c>
      <c r="D19" s="1">
        <v>2</v>
      </c>
      <c r="E19" s="1">
        <v>5</v>
      </c>
      <c r="F19" s="1" t="str">
        <v/>
      </c>
      <c r="G19" s="1">
        <v>3</v>
      </c>
      <c r="H19" s="1" t="str">
        <v/>
      </c>
      <c r="I19" s="1" t="str">
        <v>leaf01;01</v>
      </c>
      <c r="J19" s="1" t="str">
        <v/>
      </c>
      <c r="K19" s="1" t="str">
        <v/>
      </c>
      <c r="L19" s="1" t="str">
        <v/>
      </c>
      <c r="M19" s="1" t="str">
        <v/>
      </c>
      <c r="N19" s="1" t="str">
        <v>leaf01;04</v>
      </c>
      <c r="O19" s="1" t="str">
        <v>spine02;05</v>
      </c>
    </row>
    <row r="20" spans="3:15" x14ac:dyDescent="0.25">
      <c r="C20" s="1">
        <v>17</v>
      </c>
      <c r="D20" s="1">
        <v>2</v>
      </c>
      <c r="E20" s="1">
        <v>6</v>
      </c>
      <c r="F20" s="1" t="str">
        <v/>
      </c>
      <c r="G20" s="1">
        <v>3</v>
      </c>
      <c r="H20" s="1" t="str">
        <v/>
      </c>
      <c r="I20" s="1" t="str">
        <v/>
      </c>
      <c r="J20" s="1" t="str">
        <v/>
      </c>
      <c r="K20" s="1" t="str">
        <v/>
      </c>
      <c r="L20" s="1" t="str">
        <v/>
      </c>
      <c r="M20" s="1" t="str">
        <v/>
      </c>
      <c r="N20" s="1" t="str">
        <v>spine02;05</v>
      </c>
      <c r="O20" s="1" t="str">
        <v>srv02;pcie_1/1</v>
      </c>
    </row>
    <row r="21" spans="3:15" x14ac:dyDescent="0.25">
      <c r="C21" s="1">
        <v>18</v>
      </c>
      <c r="D21" s="1">
        <v>2</v>
      </c>
      <c r="E21" s="1">
        <v>7</v>
      </c>
      <c r="F21" s="1" t="str">
        <v/>
      </c>
      <c r="G21" s="1">
        <v>3</v>
      </c>
      <c r="H21" s="1" t="str">
        <v/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>srv02;pcie_1/1</v>
      </c>
      <c r="O21" s="1" t="str">
        <v>d</v>
      </c>
    </row>
    <row r="22" spans="3:15" x14ac:dyDescent="0.25">
      <c r="C22" s="1">
        <v>19</v>
      </c>
      <c r="D22" s="1">
        <v>2</v>
      </c>
      <c r="E22" s="1">
        <v>8</v>
      </c>
      <c r="F22" s="1" t="str">
        <v/>
      </c>
      <c r="G22" s="1">
        <v>3</v>
      </c>
      <c r="H22" s="1" t="str">
        <v/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</row>
    <row r="23" spans="3:15" x14ac:dyDescent="0.25">
      <c r="C23" s="1">
        <v>20</v>
      </c>
      <c r="D23" s="1">
        <v>2</v>
      </c>
      <c r="E23" s="1">
        <v>9</v>
      </c>
      <c r="F23" s="1" t="str">
        <v/>
      </c>
      <c r="G23" s="1">
        <v>3</v>
      </c>
      <c r="H23" s="1" t="str">
        <v/>
      </c>
      <c r="I23" s="1" t="str">
        <v/>
      </c>
      <c r="J23" s="1" t="str">
        <v/>
      </c>
      <c r="K23" s="1" t="str">
        <v/>
      </c>
      <c r="L23" s="1" t="str">
        <v/>
      </c>
      <c r="M23" s="1" t="str">
        <v/>
      </c>
    </row>
    <row r="24" spans="3:15" x14ac:dyDescent="0.25">
      <c r="C24" s="1">
        <v>21</v>
      </c>
      <c r="D24" s="1">
        <v>2</v>
      </c>
      <c r="E24" s="1">
        <v>10</v>
      </c>
      <c r="F24" s="1" t="str">
        <v/>
      </c>
      <c r="G24" s="1">
        <v>3</v>
      </c>
      <c r="H24" s="1" t="str">
        <v/>
      </c>
      <c r="I24" s="1" t="str">
        <v/>
      </c>
      <c r="J24" s="1" t="str">
        <v/>
      </c>
      <c r="K24" s="1" t="str">
        <v/>
      </c>
      <c r="L24" s="1" t="str">
        <v/>
      </c>
      <c r="M24" s="1" t="str">
        <v/>
      </c>
    </row>
    <row r="25" spans="3:15" x14ac:dyDescent="0.25">
      <c r="C25" s="1">
        <v>22</v>
      </c>
      <c r="D25" s="1">
        <v>2</v>
      </c>
      <c r="E25" s="1">
        <v>11</v>
      </c>
      <c r="F25" s="1" t="str">
        <v/>
      </c>
      <c r="G25" s="1">
        <v>3</v>
      </c>
      <c r="H25" s="1" t="str">
        <v/>
      </c>
      <c r="I25" s="1" t="str">
        <v/>
      </c>
      <c r="J25" s="1" t="str">
        <v/>
      </c>
      <c r="K25" s="1" t="str">
        <v/>
      </c>
      <c r="L25" s="1" t="str">
        <v/>
      </c>
      <c r="M25" s="1" t="str">
        <v/>
      </c>
    </row>
    <row r="26" spans="3:15" x14ac:dyDescent="0.25">
      <c r="C26" s="1">
        <v>23</v>
      </c>
      <c r="D26" s="1">
        <v>3</v>
      </c>
      <c r="E26" s="1">
        <v>1</v>
      </c>
      <c r="F26" s="1">
        <v>1</v>
      </c>
      <c r="G26" s="1">
        <v>3</v>
      </c>
      <c r="H26" s="1" t="str">
        <v>srv01;ob/2</v>
      </c>
      <c r="I26" s="1" t="str">
        <v/>
      </c>
      <c r="J26" s="1" t="str">
        <v>srv01;ob/2</v>
      </c>
      <c r="K26" s="1" t="str">
        <v/>
      </c>
      <c r="L26" s="1" t="str">
        <v/>
      </c>
      <c r="M26" s="1" t="str">
        <v/>
      </c>
    </row>
    <row r="27" spans="3:15" x14ac:dyDescent="0.25">
      <c r="C27" s="1">
        <v>24</v>
      </c>
      <c r="D27" s="1">
        <v>3</v>
      </c>
      <c r="E27" s="1">
        <v>2</v>
      </c>
      <c r="F27" s="1" t="str">
        <v/>
      </c>
      <c r="G27" s="1">
        <v>3</v>
      </c>
      <c r="H27" s="1" t="str">
        <v/>
      </c>
      <c r="I27" s="1" t="str">
        <v>srv01;ob/2</v>
      </c>
      <c r="J27" s="1" t="str">
        <v>leaf01;02</v>
      </c>
      <c r="K27" s="1" t="str">
        <v>srv01;ob/2</v>
      </c>
      <c r="L27" s="1" t="str">
        <v>leaf01;02</v>
      </c>
      <c r="M27" s="1" t="str">
        <v>srv01;ob/2</v>
      </c>
    </row>
    <row r="28" spans="3:15" x14ac:dyDescent="0.25">
      <c r="C28" s="1">
        <v>25</v>
      </c>
      <c r="D28" s="1">
        <v>3</v>
      </c>
      <c r="E28" s="1">
        <v>3</v>
      </c>
      <c r="F28" s="1" t="str">
        <v/>
      </c>
      <c r="G28" s="1">
        <v>3</v>
      </c>
      <c r="H28" s="1" t="str">
        <v/>
      </c>
      <c r="I28" s="1" t="str">
        <v/>
      </c>
      <c r="J28" s="1" t="str">
        <v>b</v>
      </c>
      <c r="K28" s="1" t="str">
        <v>leaf01;02</v>
      </c>
      <c r="L28" s="1" t="str">
        <v>b</v>
      </c>
      <c r="M28" s="1" t="str">
        <v>leaf01;02</v>
      </c>
    </row>
    <row r="29" spans="3:15" x14ac:dyDescent="0.25">
      <c r="C29" s="1">
        <v>26</v>
      </c>
      <c r="D29" s="1">
        <v>3</v>
      </c>
      <c r="E29" s="1">
        <v>4</v>
      </c>
      <c r="F29" s="1" t="str">
        <v/>
      </c>
      <c r="G29" s="1">
        <v>3</v>
      </c>
      <c r="H29" s="1" t="str">
        <v/>
      </c>
      <c r="I29" s="1" t="str">
        <v/>
      </c>
      <c r="J29" s="1" t="str">
        <v/>
      </c>
      <c r="K29" s="1" t="str">
        <v>b</v>
      </c>
      <c r="L29" s="1" t="str">
        <v/>
      </c>
      <c r="M29" s="1" t="str">
        <v/>
      </c>
    </row>
    <row r="30" spans="3:15" x14ac:dyDescent="0.25">
      <c r="C30" s="1">
        <v>27</v>
      </c>
      <c r="D30" s="1">
        <v>3</v>
      </c>
      <c r="E30" s="1">
        <v>5</v>
      </c>
      <c r="F30" s="1" t="str">
        <v/>
      </c>
      <c r="G30" s="1">
        <v>3</v>
      </c>
      <c r="H30" s="1" t="str">
        <v/>
      </c>
      <c r="I30" s="1" t="str">
        <v/>
      </c>
      <c r="J30" s="1" t="str">
        <v/>
      </c>
      <c r="K30" s="1" t="str">
        <v/>
      </c>
      <c r="L30" s="1" t="str">
        <v/>
      </c>
      <c r="M30" s="1" t="str">
        <v/>
      </c>
    </row>
    <row r="31" spans="3:15" x14ac:dyDescent="0.25">
      <c r="C31" s="1">
        <v>28</v>
      </c>
      <c r="D31" s="1">
        <v>3</v>
      </c>
      <c r="E31" s="1">
        <v>6</v>
      </c>
      <c r="F31" s="1" t="str">
        <v/>
      </c>
      <c r="G31" s="1">
        <v>3</v>
      </c>
      <c r="H31" s="1" t="str">
        <v/>
      </c>
      <c r="I31" s="1" t="str">
        <v/>
      </c>
      <c r="J31" s="1" t="str">
        <v/>
      </c>
      <c r="K31" s="1" t="str">
        <v/>
      </c>
      <c r="L31" s="1" t="str">
        <v/>
      </c>
      <c r="M31" s="1" t="str">
        <v/>
      </c>
    </row>
    <row r="32" spans="3:15" x14ac:dyDescent="0.25">
      <c r="C32" s="1">
        <v>29</v>
      </c>
      <c r="D32" s="1">
        <v>3</v>
      </c>
      <c r="E32" s="1">
        <v>7</v>
      </c>
      <c r="F32" s="1">
        <v>2</v>
      </c>
      <c r="G32" s="1">
        <v>3</v>
      </c>
      <c r="H32" s="1" t="str">
        <v>leaf01;02</v>
      </c>
      <c r="I32" s="1" t="str">
        <v/>
      </c>
      <c r="J32" s="1" t="str">
        <v/>
      </c>
      <c r="K32" s="1" t="str">
        <v/>
      </c>
      <c r="L32" s="1" t="str">
        <v/>
      </c>
      <c r="M32" s="1" t="str">
        <v/>
      </c>
    </row>
    <row r="33" spans="3:13" x14ac:dyDescent="0.25">
      <c r="C33" s="1">
        <v>30</v>
      </c>
      <c r="D33" s="1">
        <v>3</v>
      </c>
      <c r="E33" s="1">
        <v>8</v>
      </c>
      <c r="F33" s="1" t="str">
        <v/>
      </c>
      <c r="G33" s="1">
        <v>3</v>
      </c>
      <c r="H33" s="1" t="str">
        <v/>
      </c>
      <c r="I33" s="1" t="str">
        <v>leaf01;02</v>
      </c>
      <c r="J33" s="1" t="str">
        <v/>
      </c>
      <c r="K33" s="1" t="str">
        <v/>
      </c>
      <c r="L33" s="1" t="str">
        <v/>
      </c>
      <c r="M33" s="1" t="str">
        <v/>
      </c>
    </row>
    <row r="34" spans="3:13" x14ac:dyDescent="0.25">
      <c r="C34" s="1">
        <v>31</v>
      </c>
      <c r="D34" s="1">
        <v>3</v>
      </c>
      <c r="E34" s="1">
        <v>9</v>
      </c>
      <c r="F34" s="1" t="str">
        <v/>
      </c>
      <c r="G34" s="1">
        <v>3</v>
      </c>
      <c r="H34" s="1" t="str">
        <v/>
      </c>
      <c r="I34" s="1" t="str">
        <v/>
      </c>
      <c r="J34" s="1" t="str">
        <v/>
      </c>
      <c r="K34" s="1" t="str">
        <v/>
      </c>
      <c r="L34" s="1" t="str">
        <v/>
      </c>
      <c r="M34" s="1" t="str">
        <v/>
      </c>
    </row>
    <row r="35" spans="3:13" x14ac:dyDescent="0.25">
      <c r="C35" s="1">
        <v>32</v>
      </c>
      <c r="D35" s="1">
        <v>3</v>
      </c>
      <c r="E35" s="1">
        <v>10</v>
      </c>
      <c r="F35" s="1">
        <v>3</v>
      </c>
      <c r="G35" s="1">
        <v>3</v>
      </c>
      <c r="H35" s="1" t="str">
        <v>b</v>
      </c>
      <c r="I35" s="1" t="str">
        <v/>
      </c>
      <c r="J35" s="1" t="str">
        <v/>
      </c>
      <c r="K35" s="1" t="str">
        <v/>
      </c>
      <c r="L35" s="1" t="str">
        <v/>
      </c>
      <c r="M35" s="1" t="str">
        <v/>
      </c>
    </row>
    <row r="36" spans="3:13" x14ac:dyDescent="0.25">
      <c r="C36" s="1">
        <v>33</v>
      </c>
      <c r="D36" s="1">
        <v>3</v>
      </c>
      <c r="E36" s="1">
        <v>11</v>
      </c>
      <c r="F36" s="1" t="str">
        <v/>
      </c>
      <c r="G36" s="1">
        <v>3</v>
      </c>
      <c r="H36" s="1" t="str">
        <v/>
      </c>
      <c r="I36" s="1" t="str">
        <v>b</v>
      </c>
      <c r="J36" s="1" t="str">
        <v/>
      </c>
      <c r="K36" s="1" t="str">
        <v/>
      </c>
      <c r="L36" s="1" t="str">
        <v/>
      </c>
      <c r="M36" s="1" t="str">
        <v/>
      </c>
    </row>
    <row r="37" spans="3:13" x14ac:dyDescent="0.25">
      <c r="C37" s="1">
        <v>34</v>
      </c>
      <c r="D37" s="1">
        <v>4</v>
      </c>
      <c r="E37" s="1">
        <v>1</v>
      </c>
      <c r="F37" s="1">
        <v>1</v>
      </c>
      <c r="G37" s="1">
        <v>3</v>
      </c>
      <c r="H37" s="1" t="str">
        <v>srv02;idrac</v>
      </c>
      <c r="I37" s="1" t="str">
        <v/>
      </c>
      <c r="J37" s="1" t="str">
        <v>srv02;idrac</v>
      </c>
      <c r="K37" s="1" t="str">
        <v/>
      </c>
      <c r="L37" s="1" t="str">
        <v/>
      </c>
      <c r="M37" s="1" t="str">
        <v/>
      </c>
    </row>
    <row r="38" spans="3:13" x14ac:dyDescent="0.25">
      <c r="C38" s="1">
        <v>35</v>
      </c>
      <c r="D38" s="1">
        <v>4</v>
      </c>
      <c r="E38" s="1">
        <v>2</v>
      </c>
      <c r="F38" s="1" t="str">
        <v/>
      </c>
      <c r="G38" s="1">
        <v>3</v>
      </c>
      <c r="H38" s="1" t="str">
        <v/>
      </c>
      <c r="I38" s="1" t="str">
        <v>srv02;idrac</v>
      </c>
      <c r="J38" s="1" t="str">
        <v>mgmtsw01;02</v>
      </c>
      <c r="K38" s="1" t="str">
        <v>srv02;idrac</v>
      </c>
      <c r="L38" s="1" t="str">
        <v>mgmtsw01;02</v>
      </c>
      <c r="M38" s="1" t="str">
        <v>srv02;idrac</v>
      </c>
    </row>
    <row r="39" spans="3:13" x14ac:dyDescent="0.25">
      <c r="C39" s="1">
        <v>36</v>
      </c>
      <c r="D39" s="1">
        <v>4</v>
      </c>
      <c r="E39" s="1">
        <v>3</v>
      </c>
      <c r="F39" s="1" t="str">
        <v/>
      </c>
      <c r="G39" s="1">
        <v>3</v>
      </c>
      <c r="H39" s="1" t="str">
        <v/>
      </c>
      <c r="I39" s="1" t="str">
        <v/>
      </c>
      <c r="J39" s="1" t="str">
        <v>c</v>
      </c>
      <c r="K39" s="1" t="str">
        <v>mgmtsw01;02</v>
      </c>
      <c r="L39" s="1" t="str">
        <v>c</v>
      </c>
      <c r="M39" s="1" t="str">
        <v>mgmtsw01;02</v>
      </c>
    </row>
    <row r="40" spans="3:13" x14ac:dyDescent="0.25">
      <c r="C40" s="1">
        <v>37</v>
      </c>
      <c r="D40" s="1">
        <v>4</v>
      </c>
      <c r="E40" s="1">
        <v>4</v>
      </c>
      <c r="F40" s="1" t="str">
        <v/>
      </c>
      <c r="G40" s="1">
        <v>3</v>
      </c>
      <c r="H40" s="1" t="str">
        <v/>
      </c>
      <c r="I40" s="1" t="str">
        <v/>
      </c>
      <c r="J40" s="1" t="str">
        <v/>
      </c>
      <c r="K40" s="1" t="str">
        <v>c</v>
      </c>
      <c r="L40" s="1" t="str">
        <v/>
      </c>
      <c r="M40" s="1" t="str">
        <v/>
      </c>
    </row>
    <row r="41" spans="3:13" x14ac:dyDescent="0.25">
      <c r="C41" s="1">
        <v>38</v>
      </c>
      <c r="D41" s="1">
        <v>4</v>
      </c>
      <c r="E41" s="1">
        <v>5</v>
      </c>
      <c r="F41" s="1" t="str">
        <v/>
      </c>
      <c r="G41" s="1">
        <v>3</v>
      </c>
      <c r="H41" s="1" t="str">
        <v/>
      </c>
      <c r="I41" s="1" t="str">
        <v/>
      </c>
      <c r="J41" s="1" t="str">
        <v/>
      </c>
      <c r="K41" s="1" t="str">
        <v/>
      </c>
      <c r="L41" s="1" t="str">
        <v/>
      </c>
      <c r="M41" s="1" t="str">
        <v/>
      </c>
    </row>
    <row r="42" spans="3:13" x14ac:dyDescent="0.25">
      <c r="C42" s="1">
        <v>39</v>
      </c>
      <c r="D42" s="1">
        <v>4</v>
      </c>
      <c r="E42" s="1">
        <v>6</v>
      </c>
      <c r="F42" s="1">
        <v>2</v>
      </c>
      <c r="G42" s="1">
        <v>3</v>
      </c>
      <c r="H42" s="1" t="str">
        <v>mgmtsw01;02</v>
      </c>
      <c r="I42" s="1" t="str">
        <v/>
      </c>
      <c r="J42" s="1" t="str">
        <v/>
      </c>
      <c r="K42" s="1" t="str">
        <v/>
      </c>
      <c r="L42" s="1" t="str">
        <v/>
      </c>
      <c r="M42" s="1" t="str">
        <v/>
      </c>
    </row>
    <row r="43" spans="3:13" x14ac:dyDescent="0.25">
      <c r="C43" s="1">
        <v>40</v>
      </c>
      <c r="D43" s="1">
        <v>4</v>
      </c>
      <c r="E43" s="1">
        <v>7</v>
      </c>
      <c r="F43" s="1" t="str">
        <v/>
      </c>
      <c r="G43" s="1">
        <v>3</v>
      </c>
      <c r="H43" s="1" t="str">
        <v/>
      </c>
      <c r="I43" s="1" t="str">
        <v>mgmtsw01;02</v>
      </c>
      <c r="J43" s="1" t="str">
        <v/>
      </c>
      <c r="K43" s="1" t="str">
        <v/>
      </c>
      <c r="L43" s="1" t="str">
        <v/>
      </c>
      <c r="M43" s="1" t="str">
        <v/>
      </c>
    </row>
    <row r="44" spans="3:13" x14ac:dyDescent="0.25">
      <c r="C44" s="1">
        <v>41</v>
      </c>
      <c r="D44" s="1">
        <v>4</v>
      </c>
      <c r="E44" s="1">
        <v>8</v>
      </c>
      <c r="F44" s="1" t="str">
        <v/>
      </c>
      <c r="G44" s="1">
        <v>3</v>
      </c>
      <c r="H44" s="1" t="str">
        <v/>
      </c>
      <c r="I44" s="1" t="str">
        <v/>
      </c>
      <c r="J44" s="1" t="str">
        <v/>
      </c>
      <c r="K44" s="1" t="str">
        <v/>
      </c>
      <c r="L44" s="1" t="str">
        <v/>
      </c>
      <c r="M44" s="1" t="str">
        <v/>
      </c>
    </row>
    <row r="45" spans="3:13" x14ac:dyDescent="0.25">
      <c r="C45" s="1">
        <v>42</v>
      </c>
      <c r="D45" s="1">
        <v>4</v>
      </c>
      <c r="E45" s="1">
        <v>9</v>
      </c>
      <c r="F45" s="1">
        <v>3</v>
      </c>
      <c r="G45" s="1">
        <v>3</v>
      </c>
      <c r="H45" s="1" t="str">
        <v>c</v>
      </c>
      <c r="I45" s="1" t="str">
        <v/>
      </c>
      <c r="J45" s="1" t="str">
        <v/>
      </c>
      <c r="K45" s="1" t="str">
        <v/>
      </c>
      <c r="L45" s="1" t="str">
        <v/>
      </c>
      <c r="M45" s="1" t="str">
        <v/>
      </c>
    </row>
    <row r="46" spans="3:13" x14ac:dyDescent="0.25">
      <c r="C46" s="1">
        <v>43</v>
      </c>
      <c r="D46" s="1">
        <v>4</v>
      </c>
      <c r="E46" s="1">
        <v>10</v>
      </c>
      <c r="F46" s="1" t="str">
        <v/>
      </c>
      <c r="G46" s="1">
        <v>3</v>
      </c>
      <c r="H46" s="1" t="str">
        <v/>
      </c>
      <c r="I46" s="1" t="str">
        <v>c</v>
      </c>
      <c r="J46" s="1" t="str">
        <v/>
      </c>
      <c r="K46" s="1" t="str">
        <v/>
      </c>
      <c r="L46" s="1" t="str">
        <v/>
      </c>
      <c r="M46" s="1" t="str">
        <v/>
      </c>
    </row>
    <row r="47" spans="3:13" x14ac:dyDescent="0.25">
      <c r="C47" s="1">
        <v>44</v>
      </c>
      <c r="D47" s="1">
        <v>4</v>
      </c>
      <c r="E47" s="1">
        <v>11</v>
      </c>
      <c r="F47" s="1" t="str">
        <v/>
      </c>
      <c r="G47" s="1">
        <v>3</v>
      </c>
      <c r="H47" s="1" t="str">
        <v/>
      </c>
      <c r="I47" s="1" t="str">
        <v/>
      </c>
      <c r="J47" s="1" t="str">
        <v/>
      </c>
      <c r="K47" s="1" t="str">
        <v/>
      </c>
      <c r="L47" s="1" t="str">
        <v/>
      </c>
      <c r="M47" s="1" t="str">
        <v/>
      </c>
    </row>
    <row r="48" spans="3:13" x14ac:dyDescent="0.25">
      <c r="C48" s="1">
        <v>45</v>
      </c>
      <c r="D48" s="1">
        <v>5</v>
      </c>
      <c r="E48" s="1">
        <v>1</v>
      </c>
      <c r="F48" s="1">
        <v>1</v>
      </c>
      <c r="G48" s="1">
        <v>4</v>
      </c>
      <c r="H48" s="1" t="str">
        <v>leaf01;07</v>
      </c>
      <c r="I48" s="1" t="str">
        <v/>
      </c>
      <c r="J48" s="1" t="str">
        <v>leaf01;07</v>
      </c>
      <c r="K48" s="1" t="str">
        <v/>
      </c>
      <c r="L48" s="1" t="str">
        <v/>
      </c>
      <c r="M48" s="1" t="str">
        <v/>
      </c>
    </row>
    <row r="49" spans="3:13" x14ac:dyDescent="0.25">
      <c r="C49" s="1">
        <v>46</v>
      </c>
      <c r="D49" s="1">
        <v>5</v>
      </c>
      <c r="E49" s="1">
        <v>2</v>
      </c>
      <c r="F49" s="1" t="str">
        <v/>
      </c>
      <c r="G49" s="1">
        <v>4</v>
      </c>
      <c r="H49" s="1" t="str">
        <v/>
      </c>
      <c r="I49" s="1" t="str">
        <v>leaf01;07</v>
      </c>
      <c r="J49" s="1" t="str">
        <v>spine01;03</v>
      </c>
      <c r="K49" s="1" t="str">
        <v>leaf01;07</v>
      </c>
      <c r="L49" s="1" t="str">
        <v>spine01;03</v>
      </c>
      <c r="M49" s="1" t="str">
        <v>leaf01;07</v>
      </c>
    </row>
    <row r="50" spans="3:13" x14ac:dyDescent="0.25">
      <c r="C50" s="1">
        <v>47</v>
      </c>
      <c r="D50" s="1">
        <v>5</v>
      </c>
      <c r="E50" s="1">
        <v>3</v>
      </c>
      <c r="F50" s="1" t="str">
        <v/>
      </c>
      <c r="G50" s="1">
        <v>4</v>
      </c>
      <c r="H50" s="1" t="str">
        <v/>
      </c>
      <c r="I50" s="1" t="str">
        <v/>
      </c>
      <c r="J50" s="1" t="str">
        <v>rtr01;g_0/0/1</v>
      </c>
      <c r="K50" s="1" t="str">
        <v>spine01;03</v>
      </c>
      <c r="L50" s="1" t="str">
        <v>rtr01;g_0/0/1</v>
      </c>
      <c r="M50" s="1" t="str">
        <v>spine01;03</v>
      </c>
    </row>
    <row r="51" spans="3:13" x14ac:dyDescent="0.25">
      <c r="C51" s="1">
        <v>48</v>
      </c>
      <c r="D51" s="1">
        <v>5</v>
      </c>
      <c r="E51" s="1">
        <v>4</v>
      </c>
      <c r="F51" s="1">
        <v>2</v>
      </c>
      <c r="G51" s="1">
        <v>4</v>
      </c>
      <c r="H51" s="1" t="str">
        <v>spine01;03</v>
      </c>
      <c r="I51" s="1" t="str">
        <v/>
      </c>
      <c r="J51" s="1" t="str">
        <v>spine01;01</v>
      </c>
      <c r="K51" s="1" t="str">
        <v>rtr01;g_0/0/1</v>
      </c>
      <c r="L51" s="1" t="str">
        <v>spine01;01</v>
      </c>
      <c r="M51" s="1" t="str">
        <v>rtr01;g_0/0/1</v>
      </c>
    </row>
    <row r="52" spans="3:13" x14ac:dyDescent="0.25">
      <c r="C52" s="1">
        <v>49</v>
      </c>
      <c r="D52" s="1">
        <v>5</v>
      </c>
      <c r="E52" s="1">
        <v>5</v>
      </c>
      <c r="F52" s="1">
        <v>3</v>
      </c>
      <c r="G52" s="1">
        <v>4</v>
      </c>
      <c r="H52" s="1" t="str">
        <v>rtr01;g_0/0/1</v>
      </c>
      <c r="I52" s="1" t="str">
        <v>spine01;03</v>
      </c>
      <c r="J52" s="1" t="str">
        <v/>
      </c>
      <c r="K52" s="1" t="str">
        <v>spine01;01</v>
      </c>
      <c r="L52" s="1" t="str">
        <v/>
      </c>
      <c r="M52" s="1" t="str">
        <v/>
      </c>
    </row>
    <row r="53" spans="3:13" x14ac:dyDescent="0.25">
      <c r="C53" s="1">
        <v>50</v>
      </c>
      <c r="D53" s="1">
        <v>5</v>
      </c>
      <c r="E53" s="1">
        <v>6</v>
      </c>
      <c r="F53" s="1" t="str">
        <v/>
      </c>
      <c r="G53" s="1">
        <v>4</v>
      </c>
      <c r="H53" s="1" t="str">
        <v/>
      </c>
      <c r="I53" s="1" t="str">
        <v>rtr01;g_0/0/1</v>
      </c>
      <c r="J53" s="1" t="str">
        <v/>
      </c>
      <c r="K53" s="1" t="str">
        <v/>
      </c>
      <c r="L53" s="1" t="str">
        <v/>
      </c>
      <c r="M53" s="1" t="str">
        <v/>
      </c>
    </row>
    <row r="54" spans="3:13" x14ac:dyDescent="0.25">
      <c r="C54" s="1">
        <v>51</v>
      </c>
      <c r="D54" s="1">
        <v>5</v>
      </c>
      <c r="E54" s="1">
        <v>7</v>
      </c>
      <c r="F54" s="1" t="str">
        <v/>
      </c>
      <c r="G54" s="1">
        <v>4</v>
      </c>
      <c r="H54" s="1" t="str">
        <v/>
      </c>
      <c r="I54" s="1" t="str">
        <v/>
      </c>
      <c r="J54" s="1" t="str">
        <v/>
      </c>
      <c r="K54" s="1" t="str">
        <v/>
      </c>
      <c r="L54" s="1" t="str">
        <v/>
      </c>
      <c r="M54" s="1" t="str">
        <v/>
      </c>
    </row>
    <row r="55" spans="3:13" x14ac:dyDescent="0.25">
      <c r="C55" s="1">
        <v>52</v>
      </c>
      <c r="D55" s="1">
        <v>5</v>
      </c>
      <c r="E55" s="1">
        <v>8</v>
      </c>
      <c r="F55" s="1">
        <v>4</v>
      </c>
      <c r="G55" s="1">
        <v>4</v>
      </c>
      <c r="H55" s="1" t="str">
        <v>spine01;01</v>
      </c>
      <c r="I55" s="1" t="str">
        <v/>
      </c>
      <c r="J55" s="1" t="str">
        <v/>
      </c>
      <c r="K55" s="1" t="str">
        <v/>
      </c>
      <c r="L55" s="1" t="str">
        <v/>
      </c>
      <c r="M55" s="1" t="str">
        <v/>
      </c>
    </row>
    <row r="56" spans="3:13" x14ac:dyDescent="0.25">
      <c r="C56" s="1">
        <v>53</v>
      </c>
      <c r="D56" s="1">
        <v>5</v>
      </c>
      <c r="E56" s="1">
        <v>9</v>
      </c>
      <c r="F56" s="1" t="str">
        <v/>
      </c>
      <c r="G56" s="1">
        <v>4</v>
      </c>
      <c r="H56" s="1" t="str">
        <v/>
      </c>
      <c r="I56" s="1" t="str">
        <v>spine01;01</v>
      </c>
      <c r="J56" s="1" t="str">
        <v/>
      </c>
      <c r="K56" s="1" t="str">
        <v/>
      </c>
      <c r="L56" s="1" t="str">
        <v/>
      </c>
      <c r="M56" s="1" t="str">
        <v/>
      </c>
    </row>
    <row r="57" spans="3:13" x14ac:dyDescent="0.25">
      <c r="C57" s="1">
        <v>54</v>
      </c>
      <c r="D57" s="1">
        <v>5</v>
      </c>
      <c r="E57" s="1">
        <v>10</v>
      </c>
      <c r="F57" s="1" t="str">
        <v/>
      </c>
      <c r="G57" s="1">
        <v>4</v>
      </c>
      <c r="H57" s="1" t="str">
        <v/>
      </c>
      <c r="I57" s="1" t="str">
        <v/>
      </c>
      <c r="J57" s="1" t="str">
        <v/>
      </c>
      <c r="K57" s="1" t="str">
        <v/>
      </c>
      <c r="L57" s="1" t="str">
        <v/>
      </c>
      <c r="M57" s="1" t="str">
        <v/>
      </c>
    </row>
    <row r="58" spans="3:13" x14ac:dyDescent="0.25">
      <c r="C58" s="1">
        <v>55</v>
      </c>
      <c r="D58" s="1">
        <v>5</v>
      </c>
      <c r="E58" s="1">
        <v>11</v>
      </c>
      <c r="F58" s="1" t="str">
        <v/>
      </c>
      <c r="G58" s="1">
        <v>4</v>
      </c>
      <c r="H58" s="1" t="str">
        <v/>
      </c>
      <c r="I58" s="1" t="str">
        <v/>
      </c>
      <c r="J58" s="1" t="str">
        <v/>
      </c>
      <c r="K58" s="1" t="str">
        <v/>
      </c>
      <c r="L58" s="1" t="str">
        <v/>
      </c>
      <c r="M58" s="1" t="str">
        <v/>
      </c>
    </row>
    <row r="59" spans="3:13" x14ac:dyDescent="0.25">
      <c r="C59" s="1">
        <v>56</v>
      </c>
      <c r="D59" s="1">
        <v>6</v>
      </c>
      <c r="E59" s="1">
        <v>1</v>
      </c>
      <c r="F59" s="1">
        <v>1</v>
      </c>
      <c r="G59" s="1">
        <v>2</v>
      </c>
      <c r="H59" s="1" t="str">
        <v>leaf01;08</v>
      </c>
      <c r="I59" s="1" t="str">
        <v/>
      </c>
      <c r="J59" s="1" t="str">
        <v>leaf01;08</v>
      </c>
      <c r="K59" s="1" t="str">
        <v/>
      </c>
      <c r="L59" s="1" t="str">
        <v/>
      </c>
      <c r="M59" s="1" t="str">
        <v/>
      </c>
    </row>
    <row r="60" spans="3:13" x14ac:dyDescent="0.25">
      <c r="C60" s="1">
        <v>57</v>
      </c>
      <c r="D60" s="1">
        <v>6</v>
      </c>
      <c r="E60" s="1">
        <v>2</v>
      </c>
      <c r="F60" s="1" t="str">
        <v/>
      </c>
      <c r="G60" s="1">
        <v>2</v>
      </c>
      <c r="H60" s="1" t="str">
        <v/>
      </c>
      <c r="I60" s="1" t="str">
        <v>leaf01;08</v>
      </c>
      <c r="J60" s="1" t="str">
        <v>spine02;01</v>
      </c>
      <c r="K60" s="1" t="str">
        <v>leaf01;08</v>
      </c>
      <c r="L60" s="1" t="str">
        <v>spine02;01</v>
      </c>
      <c r="M60" s="1" t="str">
        <v>leaf01;08</v>
      </c>
    </row>
    <row r="61" spans="3:13" x14ac:dyDescent="0.25">
      <c r="C61" s="1">
        <v>58</v>
      </c>
      <c r="D61" s="1">
        <v>6</v>
      </c>
      <c r="E61" s="1">
        <v>3</v>
      </c>
      <c r="F61" s="1" t="str">
        <v/>
      </c>
      <c r="G61" s="1">
        <v>2</v>
      </c>
      <c r="H61" s="1" t="str">
        <v/>
      </c>
      <c r="I61" s="1" t="str">
        <v/>
      </c>
      <c r="J61" s="1" t="str">
        <v/>
      </c>
      <c r="K61" s="1" t="str">
        <v>spine02;01</v>
      </c>
      <c r="L61" s="1" t="str">
        <v/>
      </c>
      <c r="M61" s="1" t="str">
        <v/>
      </c>
    </row>
    <row r="62" spans="3:13" x14ac:dyDescent="0.25">
      <c r="C62" s="1">
        <v>59</v>
      </c>
      <c r="D62" s="1">
        <v>6</v>
      </c>
      <c r="E62" s="1">
        <v>4</v>
      </c>
      <c r="F62" s="1" t="str">
        <v/>
      </c>
      <c r="G62" s="1">
        <v>2</v>
      </c>
      <c r="H62" s="1" t="str">
        <v/>
      </c>
      <c r="I62" s="1" t="str">
        <v/>
      </c>
      <c r="J62" s="1" t="str">
        <v/>
      </c>
      <c r="K62" s="1" t="str">
        <v/>
      </c>
      <c r="L62" s="1" t="str">
        <v/>
      </c>
      <c r="M62" s="1" t="str">
        <v/>
      </c>
    </row>
    <row r="63" spans="3:13" x14ac:dyDescent="0.25">
      <c r="C63" s="1">
        <v>60</v>
      </c>
      <c r="D63" s="1">
        <v>6</v>
      </c>
      <c r="E63" s="1">
        <v>5</v>
      </c>
      <c r="F63" s="1" t="str">
        <v/>
      </c>
      <c r="G63" s="1">
        <v>2</v>
      </c>
      <c r="H63" s="1" t="str">
        <v/>
      </c>
      <c r="I63" s="1" t="str">
        <v/>
      </c>
      <c r="J63" s="1" t="str">
        <v/>
      </c>
      <c r="K63" s="1" t="str">
        <v/>
      </c>
      <c r="L63" s="1" t="str">
        <v/>
      </c>
      <c r="M63" s="1" t="str">
        <v/>
      </c>
    </row>
    <row r="64" spans="3:13" x14ac:dyDescent="0.25">
      <c r="C64" s="1">
        <v>61</v>
      </c>
      <c r="D64" s="1">
        <v>6</v>
      </c>
      <c r="E64" s="1">
        <v>6</v>
      </c>
      <c r="F64" s="1" t="str">
        <v/>
      </c>
      <c r="G64" s="1">
        <v>2</v>
      </c>
      <c r="H64" s="1" t="str">
        <v/>
      </c>
      <c r="I64" s="1" t="str">
        <v/>
      </c>
      <c r="J64" s="1" t="str">
        <v/>
      </c>
      <c r="K64" s="1" t="str">
        <v/>
      </c>
      <c r="L64" s="1" t="str">
        <v/>
      </c>
      <c r="M64" s="1" t="str">
        <v/>
      </c>
    </row>
    <row r="65" spans="3:13" x14ac:dyDescent="0.25">
      <c r="C65" s="1">
        <v>62</v>
      </c>
      <c r="D65" s="1">
        <v>6</v>
      </c>
      <c r="E65" s="1">
        <v>7</v>
      </c>
      <c r="F65" s="1" t="str">
        <v/>
      </c>
      <c r="G65" s="1">
        <v>2</v>
      </c>
      <c r="H65" s="1" t="str">
        <v/>
      </c>
      <c r="I65" s="1" t="str">
        <v/>
      </c>
      <c r="J65" s="1" t="str">
        <v/>
      </c>
      <c r="K65" s="1" t="str">
        <v/>
      </c>
      <c r="L65" s="1" t="str">
        <v/>
      </c>
      <c r="M65" s="1" t="str">
        <v/>
      </c>
    </row>
    <row r="66" spans="3:13" x14ac:dyDescent="0.25">
      <c r="C66" s="1">
        <v>63</v>
      </c>
      <c r="D66" s="1">
        <v>6</v>
      </c>
      <c r="E66" s="1">
        <v>8</v>
      </c>
      <c r="F66" s="1">
        <v>2</v>
      </c>
      <c r="G66" s="1">
        <v>2</v>
      </c>
      <c r="H66" s="1" t="str">
        <v>spine02;01</v>
      </c>
      <c r="I66" s="1" t="str">
        <v/>
      </c>
      <c r="J66" s="1" t="str">
        <v/>
      </c>
      <c r="K66" s="1" t="str">
        <v/>
      </c>
      <c r="L66" s="1" t="str">
        <v/>
      </c>
      <c r="M66" s="1" t="str">
        <v/>
      </c>
    </row>
    <row r="67" spans="3:13" x14ac:dyDescent="0.25">
      <c r="C67" s="1">
        <v>64</v>
      </c>
      <c r="D67" s="1">
        <v>6</v>
      </c>
      <c r="E67" s="1">
        <v>9</v>
      </c>
      <c r="F67" s="1" t="str">
        <v/>
      </c>
      <c r="G67" s="1">
        <v>2</v>
      </c>
      <c r="H67" s="1" t="str">
        <v/>
      </c>
      <c r="I67" s="1" t="str">
        <v>spine02;01</v>
      </c>
      <c r="J67" s="1" t="str">
        <v/>
      </c>
      <c r="K67" s="1" t="str">
        <v/>
      </c>
      <c r="L67" s="1" t="str">
        <v/>
      </c>
      <c r="M67" s="1" t="str">
        <v/>
      </c>
    </row>
    <row r="68" spans="3:13" x14ac:dyDescent="0.25">
      <c r="C68" s="1">
        <v>65</v>
      </c>
      <c r="D68" s="1">
        <v>6</v>
      </c>
      <c r="E68" s="1">
        <v>10</v>
      </c>
      <c r="F68" s="1" t="str">
        <v/>
      </c>
      <c r="G68" s="1">
        <v>2</v>
      </c>
      <c r="H68" s="1" t="str">
        <v/>
      </c>
      <c r="I68" s="1" t="str">
        <v/>
      </c>
      <c r="J68" s="1" t="str">
        <v/>
      </c>
      <c r="K68" s="1" t="str">
        <v/>
      </c>
      <c r="L68" s="1" t="str">
        <v/>
      </c>
      <c r="M68" s="1" t="str">
        <v/>
      </c>
    </row>
    <row r="69" spans="3:13" x14ac:dyDescent="0.25">
      <c r="C69" s="1">
        <v>66</v>
      </c>
      <c r="D69" s="1">
        <v>6</v>
      </c>
      <c r="E69" s="1">
        <v>11</v>
      </c>
      <c r="F69" s="1" t="str">
        <v/>
      </c>
      <c r="G69" s="1">
        <v>2</v>
      </c>
      <c r="H69" s="1" t="str">
        <v/>
      </c>
      <c r="I69" s="1" t="str">
        <v/>
      </c>
      <c r="J69" s="1" t="str">
        <v/>
      </c>
      <c r="K69" s="1" t="str">
        <v/>
      </c>
      <c r="L69" s="1" t="str">
        <v/>
      </c>
      <c r="M69" s="1" t="str">
        <v/>
      </c>
    </row>
    <row r="70" spans="3:13" x14ac:dyDescent="0.25">
      <c r="C70" s="1">
        <v>67</v>
      </c>
      <c r="D70" s="1">
        <v>7</v>
      </c>
      <c r="E70" s="1">
        <v>1</v>
      </c>
      <c r="F70" s="1">
        <v>1</v>
      </c>
      <c r="G70" s="1">
        <v>3</v>
      </c>
      <c r="H70" s="1" t="str">
        <v>leaf01;mgmt</v>
      </c>
      <c r="I70" s="1" t="str">
        <v/>
      </c>
      <c r="J70" s="1" t="str">
        <v>leaf01;mgmt</v>
      </c>
      <c r="K70" s="1" t="str">
        <v/>
      </c>
      <c r="L70" s="1" t="str">
        <v/>
      </c>
      <c r="M70" s="1" t="str">
        <v/>
      </c>
    </row>
    <row r="71" spans="3:13" x14ac:dyDescent="0.25">
      <c r="C71" s="1">
        <v>68</v>
      </c>
      <c r="D71" s="1">
        <v>7</v>
      </c>
      <c r="E71" s="1">
        <v>2</v>
      </c>
      <c r="F71" s="1" t="str">
        <v/>
      </c>
      <c r="G71" s="1">
        <v>3</v>
      </c>
      <c r="H71" s="1" t="str">
        <v/>
      </c>
      <c r="I71" s="1" t="str">
        <v>leaf01;mgmt</v>
      </c>
      <c r="J71" s="1" t="str">
        <v>mgmtsw01;07</v>
      </c>
      <c r="K71" s="1" t="str">
        <v>leaf01;mgmt</v>
      </c>
      <c r="L71" s="1" t="str">
        <v>mgmtsw01;07</v>
      </c>
      <c r="M71" s="1" t="str">
        <v>leaf01;mgmt</v>
      </c>
    </row>
    <row r="72" spans="3:13" x14ac:dyDescent="0.25">
      <c r="C72" s="1">
        <v>69</v>
      </c>
      <c r="D72" s="1">
        <v>7</v>
      </c>
      <c r="E72" s="1">
        <v>3</v>
      </c>
      <c r="F72" s="1" t="str">
        <v/>
      </c>
      <c r="G72" s="1">
        <v>3</v>
      </c>
      <c r="H72" s="1" t="str">
        <v/>
      </c>
      <c r="I72" s="1" t="str">
        <v/>
      </c>
      <c r="J72" s="1" t="str">
        <v>e</v>
      </c>
      <c r="K72" s="1" t="str">
        <v>mgmtsw01;07</v>
      </c>
      <c r="L72" s="1" t="str">
        <v>e</v>
      </c>
      <c r="M72" s="1" t="str">
        <v>mgmtsw01;07</v>
      </c>
    </row>
    <row r="73" spans="3:13" x14ac:dyDescent="0.25">
      <c r="C73" s="1">
        <v>70</v>
      </c>
      <c r="D73" s="1">
        <v>7</v>
      </c>
      <c r="E73" s="1">
        <v>4</v>
      </c>
      <c r="F73" s="1" t="str">
        <v/>
      </c>
      <c r="G73" s="1">
        <v>3</v>
      </c>
      <c r="H73" s="1" t="str">
        <v/>
      </c>
      <c r="I73" s="1" t="str">
        <v/>
      </c>
      <c r="J73" s="1" t="str">
        <v/>
      </c>
      <c r="K73" s="1" t="str">
        <v>e</v>
      </c>
      <c r="L73" s="1" t="str">
        <v/>
      </c>
      <c r="M73" s="1" t="str">
        <v/>
      </c>
    </row>
    <row r="74" spans="3:13" x14ac:dyDescent="0.25">
      <c r="C74" s="1">
        <v>71</v>
      </c>
      <c r="D74" s="1">
        <v>7</v>
      </c>
      <c r="E74" s="1">
        <v>5</v>
      </c>
      <c r="F74" s="1">
        <v>2</v>
      </c>
      <c r="G74" s="1">
        <v>3</v>
      </c>
      <c r="H74" s="1" t="str">
        <v>mgmtsw01;07</v>
      </c>
      <c r="I74" s="1" t="str">
        <v/>
      </c>
      <c r="J74" s="1" t="str">
        <v/>
      </c>
      <c r="K74" s="1" t="str">
        <v/>
      </c>
      <c r="L74" s="1" t="str">
        <v/>
      </c>
      <c r="M74" s="1" t="str">
        <v/>
      </c>
    </row>
    <row r="75" spans="3:13" x14ac:dyDescent="0.25">
      <c r="C75" s="1">
        <v>72</v>
      </c>
      <c r="D75" s="1">
        <v>7</v>
      </c>
      <c r="E75" s="1">
        <v>6</v>
      </c>
      <c r="F75" s="1" t="str">
        <v/>
      </c>
      <c r="G75" s="1">
        <v>3</v>
      </c>
      <c r="H75" s="1" t="str">
        <v/>
      </c>
      <c r="I75" s="1" t="str">
        <v>mgmtsw01;07</v>
      </c>
      <c r="J75" s="1" t="str">
        <v/>
      </c>
      <c r="K75" s="1" t="str">
        <v/>
      </c>
      <c r="L75" s="1" t="str">
        <v/>
      </c>
      <c r="M75" s="1" t="str">
        <v/>
      </c>
    </row>
    <row r="76" spans="3:13" x14ac:dyDescent="0.25">
      <c r="C76" s="1">
        <v>73</v>
      </c>
      <c r="D76" s="1">
        <v>7</v>
      </c>
      <c r="E76" s="1">
        <v>7</v>
      </c>
      <c r="F76" s="1" t="str">
        <v/>
      </c>
      <c r="G76" s="1">
        <v>3</v>
      </c>
      <c r="H76" s="1" t="str">
        <v/>
      </c>
      <c r="I76" s="1" t="str">
        <v/>
      </c>
      <c r="J76" s="1" t="str">
        <v/>
      </c>
      <c r="K76" s="1" t="str">
        <v/>
      </c>
      <c r="L76" s="1" t="str">
        <v/>
      </c>
      <c r="M76" s="1" t="str">
        <v/>
      </c>
    </row>
    <row r="77" spans="3:13" x14ac:dyDescent="0.25">
      <c r="C77" s="1">
        <v>74</v>
      </c>
      <c r="D77" s="1">
        <v>7</v>
      </c>
      <c r="E77" s="1">
        <v>8</v>
      </c>
      <c r="F77" s="1" t="str">
        <v/>
      </c>
      <c r="G77" s="1">
        <v>3</v>
      </c>
      <c r="H77" s="1" t="str">
        <v/>
      </c>
      <c r="I77" s="1" t="str">
        <v/>
      </c>
      <c r="J77" s="1" t="str">
        <v/>
      </c>
      <c r="K77" s="1" t="str">
        <v/>
      </c>
      <c r="L77" s="1" t="str">
        <v/>
      </c>
      <c r="M77" s="1" t="str">
        <v/>
      </c>
    </row>
    <row r="78" spans="3:13" x14ac:dyDescent="0.25">
      <c r="C78" s="1">
        <v>75</v>
      </c>
      <c r="D78" s="1">
        <v>7</v>
      </c>
      <c r="E78" s="1">
        <v>9</v>
      </c>
      <c r="F78" s="1" t="str">
        <v/>
      </c>
      <c r="G78" s="1">
        <v>3</v>
      </c>
      <c r="H78" s="1" t="str">
        <v/>
      </c>
      <c r="I78" s="1" t="str">
        <v/>
      </c>
      <c r="J78" s="1" t="str">
        <v/>
      </c>
      <c r="K78" s="1" t="str">
        <v/>
      </c>
      <c r="L78" s="1" t="str">
        <v/>
      </c>
      <c r="M78" s="1" t="str">
        <v/>
      </c>
    </row>
    <row r="79" spans="3:13" x14ac:dyDescent="0.25">
      <c r="C79" s="1">
        <v>76</v>
      </c>
      <c r="D79" s="1">
        <v>7</v>
      </c>
      <c r="E79" s="1">
        <v>10</v>
      </c>
      <c r="F79" s="1">
        <v>3</v>
      </c>
      <c r="G79" s="1">
        <v>3</v>
      </c>
      <c r="H79" s="1" t="str">
        <v>e</v>
      </c>
      <c r="I79" s="1" t="str">
        <v/>
      </c>
      <c r="J79" s="1" t="str">
        <v/>
      </c>
      <c r="K79" s="1" t="str">
        <v/>
      </c>
      <c r="L79" s="1" t="str">
        <v/>
      </c>
      <c r="M79" s="1" t="str">
        <v/>
      </c>
    </row>
    <row r="80" spans="3:13" x14ac:dyDescent="0.25">
      <c r="C80" s="1">
        <v>77</v>
      </c>
      <c r="D80" s="1">
        <v>7</v>
      </c>
      <c r="E80" s="1">
        <v>11</v>
      </c>
      <c r="F80" s="1" t="str">
        <v/>
      </c>
      <c r="G80" s="1">
        <v>3</v>
      </c>
      <c r="H80" s="1" t="str">
        <v/>
      </c>
      <c r="I80" s="1" t="str">
        <v>e</v>
      </c>
      <c r="J80" s="1" t="str">
        <v/>
      </c>
      <c r="K80" s="1" t="str">
        <v/>
      </c>
      <c r="L80" s="1" t="str">
        <v/>
      </c>
      <c r="M80" s="1" t="str">
        <v/>
      </c>
    </row>
    <row r="81" spans="3:13" x14ac:dyDescent="0.25">
      <c r="C81" s="1">
        <v>78</v>
      </c>
      <c r="D81" s="1">
        <v>8</v>
      </c>
      <c r="E81" s="1">
        <v>1</v>
      </c>
      <c r="F81" s="1">
        <v>1</v>
      </c>
      <c r="G81" s="1">
        <v>4</v>
      </c>
      <c r="H81" s="1" t="str">
        <v>leaf01;04</v>
      </c>
      <c r="I81" s="1" t="str">
        <v/>
      </c>
      <c r="J81" s="1" t="str">
        <v>leaf01;04</v>
      </c>
      <c r="K81" s="1" t="str">
        <v/>
      </c>
      <c r="L81" s="1" t="str">
        <v/>
      </c>
      <c r="M81" s="1" t="str">
        <v/>
      </c>
    </row>
    <row r="82" spans="3:13" x14ac:dyDescent="0.25">
      <c r="C82" s="1">
        <v>79</v>
      </c>
      <c r="D82" s="1">
        <v>8</v>
      </c>
      <c r="E82" s="1">
        <v>2</v>
      </c>
      <c r="F82" s="1" t="str">
        <v/>
      </c>
      <c r="G82" s="1">
        <v>4</v>
      </c>
      <c r="H82" s="1" t="str">
        <v/>
      </c>
      <c r="I82" s="1" t="str">
        <v>leaf01;04</v>
      </c>
      <c r="J82" s="1" t="str">
        <v>spine02;05</v>
      </c>
      <c r="K82" s="1" t="str">
        <v>leaf01;04</v>
      </c>
      <c r="L82" s="1" t="str">
        <v>spine02;05</v>
      </c>
      <c r="M82" s="1" t="str">
        <v>leaf01;04</v>
      </c>
    </row>
    <row r="83" spans="3:13" x14ac:dyDescent="0.25">
      <c r="C83" s="1">
        <v>80</v>
      </c>
      <c r="D83" s="1">
        <v>8</v>
      </c>
      <c r="E83" s="1">
        <v>3</v>
      </c>
      <c r="F83" s="1">
        <v>2</v>
      </c>
      <c r="G83" s="1">
        <v>4</v>
      </c>
      <c r="H83" s="1" t="str">
        <v>spine02;05</v>
      </c>
      <c r="I83" s="1" t="str">
        <v/>
      </c>
      <c r="J83" s="1" t="str">
        <v>srv02;pcie_1/1</v>
      </c>
      <c r="K83" s="1" t="str">
        <v>spine02;05</v>
      </c>
      <c r="L83" s="1" t="str">
        <v>srv02;pcie_1/1</v>
      </c>
      <c r="M83" s="1" t="str">
        <v>spine02;05</v>
      </c>
    </row>
    <row r="84" spans="3:13" x14ac:dyDescent="0.25">
      <c r="C84" s="1">
        <v>81</v>
      </c>
      <c r="D84" s="1">
        <v>8</v>
      </c>
      <c r="E84" s="1">
        <v>4</v>
      </c>
      <c r="F84" s="1" t="str">
        <v/>
      </c>
      <c r="G84" s="1">
        <v>4</v>
      </c>
      <c r="H84" s="1" t="str">
        <v/>
      </c>
      <c r="I84" s="1" t="str">
        <v>spine02;05</v>
      </c>
      <c r="J84" s="1" t="str">
        <v>d</v>
      </c>
      <c r="K84" s="1" t="str">
        <v>srv02;pcie_1/1</v>
      </c>
      <c r="L84" s="1" t="str">
        <v>d</v>
      </c>
      <c r="M84" s="1" t="str">
        <v>srv02;pcie_1/1</v>
      </c>
    </row>
    <row r="85" spans="3:13" x14ac:dyDescent="0.25">
      <c r="C85" s="1">
        <v>82</v>
      </c>
      <c r="D85" s="1">
        <v>8</v>
      </c>
      <c r="E85" s="1">
        <v>5</v>
      </c>
      <c r="F85" s="1">
        <v>3</v>
      </c>
      <c r="G85" s="1">
        <v>4</v>
      </c>
      <c r="H85" s="1" t="str">
        <v>srv02;pcie_1/1</v>
      </c>
      <c r="I85" s="1" t="str">
        <v/>
      </c>
      <c r="J85" s="1" t="str">
        <v/>
      </c>
      <c r="K85" s="1" t="str">
        <v>d</v>
      </c>
      <c r="L85" s="1" t="str">
        <v/>
      </c>
      <c r="M85" s="1" t="str">
        <v/>
      </c>
    </row>
    <row r="86" spans="3:13" x14ac:dyDescent="0.25">
      <c r="C86" s="1">
        <v>83</v>
      </c>
      <c r="D86" s="1">
        <v>8</v>
      </c>
      <c r="E86" s="1">
        <v>6</v>
      </c>
      <c r="F86" s="1" t="str">
        <v/>
      </c>
      <c r="G86" s="1">
        <v>4</v>
      </c>
      <c r="H86" s="1" t="str">
        <v/>
      </c>
      <c r="I86" s="1" t="str">
        <v>srv02;pcie_1/1</v>
      </c>
      <c r="J86" s="1" t="str">
        <v/>
      </c>
      <c r="K86" s="1" t="str">
        <v/>
      </c>
      <c r="L86" s="1" t="str">
        <v/>
      </c>
      <c r="M86" s="1" t="str">
        <v/>
      </c>
    </row>
    <row r="87" spans="3:13" x14ac:dyDescent="0.25">
      <c r="C87" s="1">
        <v>84</v>
      </c>
      <c r="D87" s="1">
        <v>8</v>
      </c>
      <c r="E87" s="1">
        <v>7</v>
      </c>
      <c r="F87" s="1" t="str">
        <v/>
      </c>
      <c r="G87" s="1">
        <v>4</v>
      </c>
      <c r="H87" s="1" t="str">
        <v/>
      </c>
      <c r="I87" s="1" t="str">
        <v/>
      </c>
      <c r="J87" s="1" t="str">
        <v/>
      </c>
      <c r="K87" s="1" t="str">
        <v/>
      </c>
      <c r="L87" s="1" t="str">
        <v/>
      </c>
      <c r="M87" s="1" t="str">
        <v/>
      </c>
    </row>
    <row r="88" spans="3:13" x14ac:dyDescent="0.25">
      <c r="C88" s="1">
        <v>85</v>
      </c>
      <c r="D88" s="1">
        <v>8</v>
      </c>
      <c r="E88" s="1">
        <v>8</v>
      </c>
      <c r="F88" s="1" t="str">
        <v/>
      </c>
      <c r="G88" s="1">
        <v>4</v>
      </c>
      <c r="H88" s="1" t="str">
        <v/>
      </c>
      <c r="I88" s="1" t="str">
        <v/>
      </c>
      <c r="J88" s="1" t="str">
        <v/>
      </c>
      <c r="K88" s="1" t="str">
        <v/>
      </c>
      <c r="L88" s="1" t="str">
        <v/>
      </c>
      <c r="M88" s="1" t="str">
        <v/>
      </c>
    </row>
    <row r="89" spans="3:13" x14ac:dyDescent="0.25">
      <c r="C89" s="1">
        <v>86</v>
      </c>
      <c r="D89" s="1">
        <v>8</v>
      </c>
      <c r="E89" s="1">
        <v>9</v>
      </c>
      <c r="F89" s="1" t="str">
        <v/>
      </c>
      <c r="G89" s="1">
        <v>4</v>
      </c>
      <c r="H89" s="1" t="str">
        <v/>
      </c>
      <c r="I89" s="1" t="str">
        <v/>
      </c>
      <c r="J89" s="1" t="str">
        <v/>
      </c>
      <c r="K89" s="1" t="str">
        <v/>
      </c>
      <c r="L89" s="1" t="str">
        <v/>
      </c>
      <c r="M89" s="1" t="str">
        <v/>
      </c>
    </row>
    <row r="90" spans="3:13" x14ac:dyDescent="0.25">
      <c r="C90" s="1">
        <v>87</v>
      </c>
      <c r="D90" s="1">
        <v>8</v>
      </c>
      <c r="E90" s="1">
        <v>10</v>
      </c>
      <c r="F90" s="1">
        <v>4</v>
      </c>
      <c r="G90" s="1">
        <v>4</v>
      </c>
      <c r="H90" s="1" t="str">
        <v>d</v>
      </c>
      <c r="I90" s="1" t="str">
        <v/>
      </c>
      <c r="J90" s="1" t="str">
        <v/>
      </c>
      <c r="K90" s="1" t="str">
        <v/>
      </c>
      <c r="L90" s="1" t="str">
        <v/>
      </c>
      <c r="M90" s="1" t="str">
        <v/>
      </c>
    </row>
    <row r="91" spans="3:13" x14ac:dyDescent="0.25">
      <c r="C91" s="1">
        <v>88</v>
      </c>
      <c r="D91" s="1">
        <v>8</v>
      </c>
      <c r="E91" s="1">
        <v>11</v>
      </c>
      <c r="F91" s="1" t="str">
        <v/>
      </c>
      <c r="G91" s="1">
        <v>4</v>
      </c>
      <c r="H91" s="1" t="str">
        <v/>
      </c>
      <c r="I91" s="1" t="str">
        <v>d</v>
      </c>
      <c r="J91" s="1" t="str">
        <v/>
      </c>
      <c r="K91" s="1" t="str">
        <v/>
      </c>
      <c r="L91" s="1" t="str">
        <v/>
      </c>
      <c r="M91" s="1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CE1-527F-4568-A512-2DD785FCC1C5}">
  <dimension ref="C2:F10"/>
  <sheetViews>
    <sheetView workbookViewId="0">
      <selection activeCell="E4" sqref="E4"/>
    </sheetView>
  </sheetViews>
  <sheetFormatPr defaultRowHeight="15" x14ac:dyDescent="0.25"/>
  <cols>
    <col min="1" max="2" width="9.140625" style="1"/>
    <col min="3" max="3" width="13.5703125" style="1" customWidth="1"/>
    <col min="4" max="4" width="25.140625" style="1" customWidth="1"/>
    <col min="5" max="5" width="37" style="1" customWidth="1"/>
    <col min="6" max="6" width="33.5703125" style="1" customWidth="1"/>
    <col min="7" max="16384" width="9.140625" style="1"/>
  </cols>
  <sheetData>
    <row r="2" spans="3:6" x14ac:dyDescent="0.25">
      <c r="C2" s="4" t="s">
        <v>57</v>
      </c>
      <c r="D2" s="4" t="s">
        <v>58</v>
      </c>
      <c r="E2" s="4" t="s">
        <v>60</v>
      </c>
      <c r="F2" s="4" t="s">
        <v>61</v>
      </c>
    </row>
    <row r="3" spans="3:6" x14ac:dyDescent="0.25">
      <c r="C3" s="1" cm="1">
        <f t="array" ref="C3:D10">_xlfn.GROUPBY(_xlfn.ANCHORARRAY(paths_decomposed!D4),_xlfn.ANCHORARRAY( paths_decomposed!F4), _xleta.MAX, 0, 0)</f>
        <v>1</v>
      </c>
      <c r="D3" s="1">
        <v>4</v>
      </c>
      <c r="E3" s="1" t="str" cm="1">
        <f t="array" ref="E3:E10">_xlfn.LET(_xlpm.path_indicies,        _xlfn.CHOOSECOLS(_xlfn.ANCHORARRAY(C3), 1),
     _xlpm.last_hop_indicies,    _xlfn.CHOOSECOLS(_xlfn.ANCHORARRAY(C3), 2),
     _xlpm.path_indicies_for_lookup,_xlfn.ANCHORARRAY(  paths_decomposed!D4),
     _xlpm.hop_indicies_for_lookup,_xlfn.ANCHORARRAY(   paths_decomposed!F4),
     _xlpm.map_lambda,           _xlfn.LAMBDA(_xlpm.path_index,_xlpm.hop_index,
                                  _xlfn.XLOOKUP(1,
                                          ((_xlpm.path_index = _xlpm.path_indicies_for_lookup) *
                                           (1          = _xlpm.hop_indicies_for_lookup)),_xlfn.ANCHORARRAY(
                                          paths_decomposed!H4),
                                          "FIXME", 0)),
     _xlpm.mapping,              _xlfn.MAP(_xlpm.path_indicies, _xlpm.last_hop_indicies,
                               _xlpm.map_lambda),
     _xlpm.return,               _xlpm.mapping,
     _xlpm.return)</f>
        <v>srv01;idrac</v>
      </c>
      <c r="F3" s="1" t="str" cm="1">
        <f t="array" ref="F3:F10">_xlfn.LET(_xlpm.path_indicies,        _xlfn.CHOOSECOLS(_xlfn.ANCHORARRAY(C3), 1),
     _xlpm.last_hop_indicies,    _xlfn.CHOOSECOLS(_xlfn.ANCHORARRAY(C3), 2),
     _xlpm.path_indicies_for_lookup,_xlfn.ANCHORARRAY(  paths_decomposed!D4),
     _xlpm.hop_indicies_for_lookup,_xlfn.ANCHORARRAY(   paths_decomposed!F4),
     _xlpm.map_lambda,           _xlfn.LAMBDA(_xlpm.path_index,_xlpm.hop_index,
                                  _xlfn.XLOOKUP(1,
                                          ((_xlpm.path_index = _xlpm.path_indicies_for_lookup) *
                                           (_xlpm.hop_index  = _xlpm.hop_indicies_for_lookup)),_xlfn.ANCHORARRAY(
                                          paths_decomposed!H4),
                                          "FIXME", 0)),
     _xlpm.mapping,              _xlfn.MAP(_xlpm.path_indicies, _xlpm.last_hop_indicies,
                               _xlpm.map_lambda),
     _xlpm.return,               _xlpm.mapping,
     _xlpm.return)</f>
        <v>a</v>
      </c>
    </row>
    <row r="4" spans="3:6" x14ac:dyDescent="0.25">
      <c r="C4" s="1">
        <v>2</v>
      </c>
      <c r="D4" s="1">
        <v>3</v>
      </c>
      <c r="E4" s="1" t="str">
        <v>srv01;ob/1</v>
      </c>
      <c r="F4" s="1" t="str">
        <v>leaf01;01</v>
      </c>
    </row>
    <row r="5" spans="3:6" x14ac:dyDescent="0.25">
      <c r="C5" s="1">
        <v>3</v>
      </c>
      <c r="D5" s="1">
        <v>3</v>
      </c>
      <c r="E5" s="1" t="str">
        <v>srv01;ob/2</v>
      </c>
      <c r="F5" s="1" t="str">
        <v>b</v>
      </c>
    </row>
    <row r="6" spans="3:6" x14ac:dyDescent="0.25">
      <c r="C6" s="1">
        <v>4</v>
      </c>
      <c r="D6" s="1">
        <v>3</v>
      </c>
      <c r="E6" s="1" t="str">
        <v>srv02;idrac</v>
      </c>
      <c r="F6" s="1" t="str">
        <v>c</v>
      </c>
    </row>
    <row r="7" spans="3:6" x14ac:dyDescent="0.25">
      <c r="C7" s="1">
        <v>5</v>
      </c>
      <c r="D7" s="1">
        <v>4</v>
      </c>
      <c r="E7" s="1" t="str">
        <v>leaf01;07</v>
      </c>
      <c r="F7" s="1" t="str">
        <v>spine01;01</v>
      </c>
    </row>
    <row r="8" spans="3:6" x14ac:dyDescent="0.25">
      <c r="C8" s="1">
        <v>6</v>
      </c>
      <c r="D8" s="1">
        <v>2</v>
      </c>
      <c r="E8" s="1" t="str">
        <v>leaf01;08</v>
      </c>
      <c r="F8" s="1" t="str">
        <v>spine02;01</v>
      </c>
    </row>
    <row r="9" spans="3:6" x14ac:dyDescent="0.25">
      <c r="C9" s="1">
        <v>7</v>
      </c>
      <c r="D9" s="1">
        <v>3</v>
      </c>
      <c r="E9" s="1" t="str">
        <v>leaf01;mgmt</v>
      </c>
      <c r="F9" s="1" t="str">
        <v>e</v>
      </c>
    </row>
    <row r="10" spans="3:6" x14ac:dyDescent="0.25">
      <c r="C10" s="1">
        <v>8</v>
      </c>
      <c r="D10" s="1">
        <v>4</v>
      </c>
      <c r="E10" s="1" t="str">
        <v>leaf01;04</v>
      </c>
      <c r="F10" s="1" t="str"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paths</vt:lpstr>
      <vt:lpstr>paths_decomposed</vt:lpstr>
      <vt:lpstr>helper_splills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2025-06-08T12:15:58Z</dcterms:modified>
</cp:coreProperties>
</file>