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dcim_tools\"/>
    </mc:Choice>
  </mc:AlternateContent>
  <xr:revisionPtr revIDLastSave="0" documentId="13_ncr:1_{39B4C8B0-22CA-4D0E-9256-71181D92213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globals" sheetId="3" r:id="rId1"/>
    <sheet name="sns" sheetId="1" r:id="rId2"/>
    <sheet name="trunks" sheetId="2" r:id="rId3"/>
    <sheet name="paths_spilled_to_table" sheetId="5" r:id="rId4"/>
    <sheet name="path_as_coordinates" sheetId="6" r:id="rId5"/>
    <sheet name="edge_lists" sheetId="7" r:id="rId6"/>
    <sheet name="if_ids" sheetId="9" r:id="rId7"/>
    <sheet name="devices" sheetId="10" r:id="rId8"/>
    <sheet name="coordinates_2padde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 a="1"/>
  <c r="C4" i="10" s="1"/>
  <c r="I5" i="1"/>
  <c r="S5" i="1" s="1"/>
  <c r="I6" i="1"/>
  <c r="S6" i="1" s="1"/>
  <c r="I7" i="1"/>
  <c r="S7" i="1" s="1"/>
  <c r="I8" i="1"/>
  <c r="S8" i="1" s="1"/>
  <c r="I9" i="1"/>
  <c r="S9" i="1" s="1"/>
  <c r="I10" i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21" i="1"/>
  <c r="S21" i="1" s="1"/>
  <c r="I22" i="1"/>
  <c r="S22" i="1" s="1"/>
  <c r="I23" i="1"/>
  <c r="S23" i="1" s="1"/>
  <c r="I24" i="1"/>
  <c r="S24" i="1" s="1"/>
  <c r="I25" i="1"/>
  <c r="S25" i="1" s="1"/>
  <c r="I26" i="1"/>
  <c r="S26" i="1" s="1"/>
  <c r="I27" i="1"/>
  <c r="S27" i="1" s="1"/>
  <c r="I28" i="1"/>
  <c r="S28" i="1" s="1"/>
  <c r="I29" i="1"/>
  <c r="S29" i="1" s="1"/>
  <c r="I30" i="1"/>
  <c r="S30" i="1" s="1"/>
  <c r="I31" i="1"/>
  <c r="S31" i="1" s="1"/>
  <c r="I32" i="1"/>
  <c r="S32" i="1" s="1"/>
  <c r="I33" i="1"/>
  <c r="S33" i="1" s="1"/>
  <c r="I34" i="1"/>
  <c r="S34" i="1" s="1"/>
  <c r="E3" i="5" a="1"/>
  <c r="K5" i="2" a="1"/>
  <c r="K5" i="2" s="1"/>
  <c r="M5" i="2" s="1" a="1"/>
  <c r="M5" i="2" s="1"/>
  <c r="C10" i="2" a="1"/>
  <c r="C10" i="2" s="1"/>
  <c r="F10" i="2"/>
  <c r="E14" i="1" a="1"/>
  <c r="E14" i="1" s="1"/>
  <c r="L14" i="1"/>
  <c r="M14" i="1"/>
  <c r="E13" i="1" a="1"/>
  <c r="E13" i="1" s="1"/>
  <c r="L13" i="1"/>
  <c r="M13" i="1"/>
  <c r="E12" i="1" a="1"/>
  <c r="E12" i="1" s="1"/>
  <c r="L12" i="1"/>
  <c r="M12" i="1"/>
  <c r="E11" i="1" a="1"/>
  <c r="E11" i="1" s="1"/>
  <c r="L11" i="1"/>
  <c r="M11" i="1"/>
  <c r="E10" i="1" a="1"/>
  <c r="E10" i="1" s="1"/>
  <c r="L10" i="1"/>
  <c r="M10" i="1"/>
  <c r="E9" i="1" a="1"/>
  <c r="E9" i="1" s="1"/>
  <c r="L9" i="1"/>
  <c r="M9" i="1"/>
  <c r="E8" i="1" a="1"/>
  <c r="E8" i="1" s="1"/>
  <c r="L8" i="1"/>
  <c r="M8" i="1"/>
  <c r="E7" i="1" a="1"/>
  <c r="E7" i="1" s="1"/>
  <c r="L7" i="1"/>
  <c r="M7" i="1"/>
  <c r="E29" i="1" a="1"/>
  <c r="E29" i="1" s="1"/>
  <c r="L29" i="1"/>
  <c r="M29" i="1"/>
  <c r="E28" i="1" a="1"/>
  <c r="E28" i="1" s="1"/>
  <c r="L28" i="1"/>
  <c r="M28" i="1"/>
  <c r="E25" i="1" a="1"/>
  <c r="E25" i="1" s="1"/>
  <c r="E26" i="1" a="1"/>
  <c r="E26" i="1" s="1"/>
  <c r="L25" i="1"/>
  <c r="L26" i="1"/>
  <c r="M25" i="1"/>
  <c r="M26" i="1"/>
  <c r="F7" i="2"/>
  <c r="F8" i="2"/>
  <c r="F5" i="2"/>
  <c r="F6" i="2"/>
  <c r="F9" i="2"/>
  <c r="L23" i="1"/>
  <c r="L19" i="1"/>
  <c r="L20" i="1"/>
  <c r="L21" i="1"/>
  <c r="L22" i="1"/>
  <c r="L24" i="1"/>
  <c r="L27" i="1"/>
  <c r="L5" i="1"/>
  <c r="L6" i="1"/>
  <c r="L30" i="1"/>
  <c r="L31" i="1"/>
  <c r="L32" i="1"/>
  <c r="L33" i="1"/>
  <c r="L15" i="1"/>
  <c r="L16" i="1"/>
  <c r="L17" i="1"/>
  <c r="L18" i="1"/>
  <c r="L34" i="1"/>
  <c r="E34" i="1" a="1"/>
  <c r="E34" i="1" s="1"/>
  <c r="M34" i="1"/>
  <c r="C5" i="2" a="1"/>
  <c r="C5" i="2" s="1"/>
  <c r="C6" i="2" a="1"/>
  <c r="C6" i="2" s="1"/>
  <c r="C7" i="2" a="1"/>
  <c r="C7" i="2" s="1"/>
  <c r="C8" i="2" a="1"/>
  <c r="C8" i="2" s="1"/>
  <c r="C9" i="2" a="1"/>
  <c r="C9" i="2" s="1"/>
  <c r="E18" i="1" a="1"/>
  <c r="E18" i="1" s="1"/>
  <c r="M18" i="1"/>
  <c r="E17" i="1" a="1"/>
  <c r="E17" i="1" s="1"/>
  <c r="M17" i="1"/>
  <c r="E16" i="1" a="1"/>
  <c r="E16" i="1" s="1"/>
  <c r="M16" i="1"/>
  <c r="E15" i="1" a="1"/>
  <c r="E15" i="1" s="1"/>
  <c r="M15" i="1"/>
  <c r="M23" i="1"/>
  <c r="M19" i="1"/>
  <c r="M20" i="1"/>
  <c r="M21" i="1"/>
  <c r="M22" i="1"/>
  <c r="M24" i="1"/>
  <c r="M27" i="1"/>
  <c r="M5" i="1"/>
  <c r="M6" i="1"/>
  <c r="M30" i="1"/>
  <c r="M31" i="1"/>
  <c r="M32" i="1"/>
  <c r="M33" i="1"/>
  <c r="E33" i="1" a="1"/>
  <c r="E33" i="1" s="1"/>
  <c r="E32" i="1" a="1"/>
  <c r="E32" i="1" s="1"/>
  <c r="E31" i="1" a="1"/>
  <c r="E31" i="1" s="1"/>
  <c r="E30" i="1" a="1"/>
  <c r="E30" i="1" s="1"/>
  <c r="E6" i="1" a="1"/>
  <c r="E6" i="1" s="1"/>
  <c r="E5" i="1" a="1"/>
  <c r="E5" i="1" s="1"/>
  <c r="E27" i="1" a="1"/>
  <c r="E27" i="1" s="1"/>
  <c r="E24" i="1" a="1"/>
  <c r="E24" i="1" s="1"/>
  <c r="E22" i="1" a="1"/>
  <c r="E22" i="1" s="1"/>
  <c r="E21" i="1" a="1"/>
  <c r="E21" i="1" s="1"/>
  <c r="E20" i="1" a="1"/>
  <c r="E20" i="1" s="1"/>
  <c r="E23" i="1" a="1"/>
  <c r="E23" i="1" s="1"/>
  <c r="E19" i="1" a="1"/>
  <c r="E19" i="1" s="1"/>
  <c r="C4" i="9" l="1" a="1"/>
  <c r="C4" i="9" s="1"/>
  <c r="S10" i="1"/>
  <c r="N30" i="1"/>
  <c r="N11" i="1"/>
  <c r="N10" i="1"/>
  <c r="N9" i="1"/>
  <c r="N8" i="1"/>
  <c r="N25" i="1"/>
  <c r="N7" i="1"/>
  <c r="N29" i="1"/>
  <c r="N26" i="1"/>
  <c r="N34" i="1"/>
  <c r="N18" i="1"/>
  <c r="N17" i="1"/>
  <c r="N23" i="1"/>
  <c r="N20" i="1"/>
  <c r="N22" i="1"/>
  <c r="N5" i="1"/>
  <c r="N6" i="1"/>
  <c r="N31" i="1"/>
  <c r="N16" i="1"/>
  <c r="N15" i="1"/>
  <c r="N19" i="1"/>
  <c r="N21" i="1"/>
  <c r="N24" i="1"/>
  <c r="N27" i="1"/>
  <c r="N28" i="1"/>
  <c r="E3" i="5"/>
  <c r="I5" i="2" a="1"/>
  <c r="I5" i="2" s="1"/>
  <c r="N32" i="1"/>
  <c r="N33" i="1"/>
  <c r="N14" i="1"/>
  <c r="O14" i="1" a="1"/>
  <c r="O14" i="1" s="1"/>
  <c r="T14" i="1" s="1"/>
  <c r="O13" i="1" a="1"/>
  <c r="O13" i="1" s="1"/>
  <c r="T13" i="1" s="1"/>
  <c r="N13" i="1"/>
  <c r="O12" i="1" a="1"/>
  <c r="O12" i="1" s="1"/>
  <c r="T12" i="1" s="1"/>
  <c r="N12" i="1"/>
  <c r="O11" i="1" a="1"/>
  <c r="O11" i="1" s="1"/>
  <c r="T11" i="1" s="1"/>
  <c r="O10" i="1" a="1"/>
  <c r="O10" i="1" s="1"/>
  <c r="T10" i="1" s="1"/>
  <c r="O9" i="1" a="1"/>
  <c r="O9" i="1" s="1"/>
  <c r="T9" i="1" s="1"/>
  <c r="O8" i="1" a="1"/>
  <c r="O8" i="1" s="1"/>
  <c r="T8" i="1" s="1"/>
  <c r="O7" i="1" a="1"/>
  <c r="O7" i="1" s="1"/>
  <c r="T7" i="1" s="1"/>
  <c r="O29" i="1" a="1"/>
  <c r="O29" i="1" s="1"/>
  <c r="T29" i="1" s="1"/>
  <c r="O28" i="1" a="1"/>
  <c r="O28" i="1" s="1"/>
  <c r="T28" i="1" s="1"/>
  <c r="O25" i="1" a="1"/>
  <c r="O25" i="1" s="1"/>
  <c r="T25" i="1" s="1"/>
  <c r="O26" i="1" a="1"/>
  <c r="O26" i="1" s="1"/>
  <c r="T26" i="1" s="1"/>
  <c r="O34" i="1" a="1"/>
  <c r="O34" i="1" s="1"/>
  <c r="T34" i="1" s="1"/>
  <c r="O18" i="1" a="1"/>
  <c r="O18" i="1" s="1"/>
  <c r="T18" i="1" s="1"/>
  <c r="O17" i="1" a="1"/>
  <c r="O17" i="1" s="1"/>
  <c r="T17" i="1" s="1"/>
  <c r="O16" i="1" a="1"/>
  <c r="O16" i="1" s="1"/>
  <c r="T16" i="1" s="1"/>
  <c r="O15" i="1" a="1"/>
  <c r="O15" i="1" s="1"/>
  <c r="T15" i="1" s="1"/>
  <c r="O23" i="1" a="1"/>
  <c r="O23" i="1" s="1"/>
  <c r="T23" i="1" s="1"/>
  <c r="O19" i="1" a="1"/>
  <c r="O19" i="1" s="1"/>
  <c r="O20" i="1" a="1"/>
  <c r="O20" i="1" s="1"/>
  <c r="T20" i="1" s="1"/>
  <c r="O21" i="1" a="1"/>
  <c r="O21" i="1" s="1"/>
  <c r="T21" i="1" s="1"/>
  <c r="O22" i="1" a="1"/>
  <c r="O22" i="1" s="1"/>
  <c r="T22" i="1" s="1"/>
  <c r="O24" i="1" a="1"/>
  <c r="O24" i="1" s="1"/>
  <c r="T24" i="1" s="1"/>
  <c r="O27" i="1" a="1"/>
  <c r="O27" i="1" s="1"/>
  <c r="T27" i="1" s="1"/>
  <c r="O5" i="1" a="1"/>
  <c r="O5" i="1" s="1"/>
  <c r="T5" i="1" s="1"/>
  <c r="O6" i="1" a="1"/>
  <c r="O6" i="1" s="1"/>
  <c r="T6" i="1" s="1"/>
  <c r="O30" i="1" a="1"/>
  <c r="O30" i="1" s="1"/>
  <c r="T30" i="1" s="1"/>
  <c r="O31" i="1" a="1"/>
  <c r="O31" i="1" s="1"/>
  <c r="T31" i="1" s="1"/>
  <c r="O32" i="1" a="1"/>
  <c r="O32" i="1" s="1"/>
  <c r="T32" i="1" s="1"/>
  <c r="O33" i="1" a="1"/>
  <c r="O33" i="1" s="1"/>
  <c r="T33" i="1" s="1"/>
  <c r="G10" i="2"/>
  <c r="J14" i="1"/>
  <c r="J13" i="1"/>
  <c r="J12" i="1"/>
  <c r="J11" i="1"/>
  <c r="J10" i="1"/>
  <c r="J9" i="1"/>
  <c r="J8" i="1"/>
  <c r="J7" i="1"/>
  <c r="J29" i="1"/>
  <c r="J28" i="1"/>
  <c r="J26" i="1"/>
  <c r="J25" i="1"/>
  <c r="G5" i="2"/>
  <c r="G8" i="2"/>
  <c r="G9" i="2"/>
  <c r="G6" i="2"/>
  <c r="G7" i="2"/>
  <c r="J34" i="1"/>
  <c r="J18" i="1"/>
  <c r="J17" i="1"/>
  <c r="J16" i="1"/>
  <c r="J15" i="1"/>
  <c r="J23" i="1"/>
  <c r="J24" i="1"/>
  <c r="J6" i="1"/>
  <c r="J32" i="1"/>
  <c r="J22" i="1"/>
  <c r="J27" i="1"/>
  <c r="J21" i="1"/>
  <c r="J30" i="1"/>
  <c r="J20" i="1"/>
  <c r="J5" i="1"/>
  <c r="J33" i="1"/>
  <c r="J19" i="1"/>
  <c r="J31" i="1"/>
  <c r="Q19" i="1" l="1" a="1"/>
  <c r="Q19" i="1" s="1"/>
  <c r="R19" i="1" s="1"/>
  <c r="T19" i="1"/>
  <c r="P19" i="1" a="1"/>
  <c r="P19" i="1" s="1"/>
  <c r="Q34" i="1" a="1"/>
  <c r="Q34" i="1" s="1"/>
  <c r="R34" i="1" s="1"/>
  <c r="Q16" i="1" a="1"/>
  <c r="Q16" i="1" s="1"/>
  <c r="R16" i="1" s="1"/>
  <c r="Q10" i="1" a="1"/>
  <c r="Q10" i="1" s="1"/>
  <c r="R10" i="1" s="1"/>
  <c r="Q18" i="1" a="1"/>
  <c r="Q18" i="1" s="1"/>
  <c r="R18" i="1" s="1"/>
  <c r="Q28" i="1" a="1"/>
  <c r="Q28" i="1" s="1"/>
  <c r="R28" i="1" s="1"/>
  <c r="Q9" i="1" a="1"/>
  <c r="Q9" i="1" s="1"/>
  <c r="R9" i="1" s="1"/>
  <c r="Q8" i="1" a="1"/>
  <c r="Q8" i="1" s="1"/>
  <c r="R8" i="1" s="1"/>
  <c r="Q7" i="1" a="1"/>
  <c r="Q7" i="1" s="1"/>
  <c r="R7" i="1" s="1"/>
  <c r="Q21" i="1" a="1"/>
  <c r="Q21" i="1" s="1"/>
  <c r="R21" i="1" s="1"/>
  <c r="Q22" i="1" a="1"/>
  <c r="Q22" i="1" s="1"/>
  <c r="R22" i="1" s="1"/>
  <c r="Q6" i="1" a="1"/>
  <c r="Q6" i="1" s="1"/>
  <c r="R6" i="1" s="1"/>
  <c r="Q15" i="1" a="1"/>
  <c r="Q15" i="1" s="1"/>
  <c r="R15" i="1" s="1"/>
  <c r="Q23" i="1" a="1"/>
  <c r="Q23" i="1" s="1"/>
  <c r="R23" i="1" s="1"/>
  <c r="Q5" i="1" a="1"/>
  <c r="Q5" i="1" s="1"/>
  <c r="R5" i="1" s="1"/>
  <c r="Q31" i="1" a="1"/>
  <c r="Q31" i="1" s="1"/>
  <c r="R31" i="1" s="1"/>
  <c r="Q20" i="1" a="1"/>
  <c r="Q20" i="1" s="1"/>
  <c r="R20" i="1" s="1"/>
  <c r="Q24" i="1" a="1"/>
  <c r="Q24" i="1" s="1"/>
  <c r="R24" i="1" s="1"/>
  <c r="Q30" i="1" a="1"/>
  <c r="Q30" i="1" s="1"/>
  <c r="R30" i="1" s="1"/>
  <c r="Q33" i="1" a="1"/>
  <c r="Q33" i="1" s="1"/>
  <c r="R33" i="1" s="1"/>
  <c r="Q25" i="1" a="1"/>
  <c r="Q25" i="1" s="1"/>
  <c r="R25" i="1" s="1"/>
  <c r="Q14" i="1" a="1"/>
  <c r="Q14" i="1" s="1"/>
  <c r="R14" i="1" s="1"/>
  <c r="Q13" i="1" a="1"/>
  <c r="Q13" i="1" s="1"/>
  <c r="R13" i="1" s="1"/>
  <c r="Q11" i="1" a="1"/>
  <c r="Q11" i="1" s="1"/>
  <c r="R11" i="1" s="1"/>
  <c r="Q26" i="1" a="1"/>
  <c r="Q26" i="1" s="1"/>
  <c r="R26" i="1" s="1"/>
  <c r="Q27" i="1" a="1"/>
  <c r="Q27" i="1" s="1"/>
  <c r="R27" i="1" s="1"/>
  <c r="Q32" i="1" a="1"/>
  <c r="Q32" i="1" s="1"/>
  <c r="R32" i="1" s="1"/>
  <c r="Q17" i="1" a="1"/>
  <c r="Q17" i="1" s="1"/>
  <c r="R17" i="1" s="1"/>
  <c r="Q29" i="1" a="1"/>
  <c r="Q29" i="1" s="1"/>
  <c r="R29" i="1" s="1"/>
  <c r="Q12" i="1" a="1"/>
  <c r="Q12" i="1" s="1"/>
  <c r="R12" i="1" s="1"/>
  <c r="L5" i="2" a="1"/>
  <c r="L5" i="2" s="1"/>
  <c r="P34" i="1" l="1" a="1"/>
  <c r="P34" i="1" s="1"/>
  <c r="P16" i="1" a="1"/>
  <c r="P16" i="1" s="1"/>
  <c r="P10" i="1" a="1"/>
  <c r="P10" i="1" s="1"/>
  <c r="P18" i="1" a="1"/>
  <c r="P18" i="1" s="1"/>
  <c r="P28" i="1" a="1"/>
  <c r="P28" i="1" s="1"/>
  <c r="P9" i="1" a="1"/>
  <c r="P9" i="1" s="1"/>
  <c r="P8" i="1" a="1"/>
  <c r="P8" i="1" s="1"/>
  <c r="P7" i="1" a="1"/>
  <c r="P7" i="1" s="1"/>
  <c r="P21" i="1" a="1"/>
  <c r="P21" i="1" s="1"/>
  <c r="P22" i="1" a="1"/>
  <c r="P22" i="1" s="1"/>
  <c r="P6" i="1" a="1"/>
  <c r="P6" i="1" s="1"/>
  <c r="P15" i="1" a="1"/>
  <c r="P15" i="1" s="1"/>
  <c r="C4" i="5" a="1"/>
  <c r="P23" i="1" a="1"/>
  <c r="P23" i="1" s="1"/>
  <c r="P5" i="1" a="1"/>
  <c r="P5" i="1" s="1"/>
  <c r="P31" i="1" a="1"/>
  <c r="P31" i="1" s="1"/>
  <c r="P20" i="1" a="1"/>
  <c r="P20" i="1" s="1"/>
  <c r="P24" i="1" a="1"/>
  <c r="P24" i="1" s="1"/>
  <c r="P30" i="1" a="1"/>
  <c r="P30" i="1" s="1"/>
  <c r="P33" i="1" a="1"/>
  <c r="P33" i="1" s="1"/>
  <c r="P25" i="1" a="1"/>
  <c r="P25" i="1" s="1"/>
  <c r="P14" i="1" a="1"/>
  <c r="P14" i="1" s="1"/>
  <c r="P13" i="1" a="1"/>
  <c r="P13" i="1" s="1"/>
  <c r="P11" i="1" a="1"/>
  <c r="P11" i="1" s="1"/>
  <c r="P26" i="1" a="1"/>
  <c r="P26" i="1" s="1"/>
  <c r="P27" i="1" a="1"/>
  <c r="P27" i="1" s="1"/>
  <c r="P32" i="1" a="1"/>
  <c r="P32" i="1" s="1"/>
  <c r="P17" i="1" a="1"/>
  <c r="P17" i="1" s="1"/>
  <c r="P29" i="1" a="1"/>
  <c r="P29" i="1" s="1"/>
  <c r="P12" i="1" a="1"/>
  <c r="P12" i="1" s="1"/>
  <c r="C4" i="5" l="1"/>
  <c r="D4" i="5" a="1"/>
  <c r="D4" i="5" l="1"/>
  <c r="C4" i="8" l="1" a="1"/>
  <c r="C4" i="8" s="1"/>
  <c r="C4" i="6" a="1"/>
  <c r="C4" i="6" s="1"/>
  <c r="E4" i="5" a="1"/>
  <c r="E4" i="5" s="1"/>
  <c r="E4" i="6" l="1" a="1"/>
  <c r="E4" i="6" s="1"/>
  <c r="D4" i="6" a="1"/>
  <c r="D4" i="6" s="1"/>
  <c r="E4" i="8" a="1"/>
  <c r="D4" i="8" a="1"/>
  <c r="F4" i="6" l="1" a="1"/>
  <c r="F4" i="6" s="1"/>
  <c r="E4" i="8"/>
  <c r="D4" i="8"/>
  <c r="F4" i="8" s="1" a="1"/>
  <c r="F4" i="8" l="1"/>
  <c r="G4" i="8" s="1" a="1"/>
  <c r="G4" i="8" l="1"/>
  <c r="H4" i="8" s="1" a="1"/>
  <c r="H4" i="8" l="1"/>
  <c r="J4" i="8" l="1" a="1"/>
  <c r="I4" i="8" a="1"/>
  <c r="J4" i="8" l="1"/>
  <c r="I4" i="8"/>
  <c r="K4" i="8" s="1" a="1"/>
  <c r="K4" i="8" l="1"/>
  <c r="M4" i="8" s="1" a="1"/>
  <c r="M4" i="8" s="1"/>
  <c r="C4" i="7" s="1" a="1"/>
  <c r="C4" i="7" s="1"/>
  <c r="E4" i="7" l="1" a="1"/>
  <c r="E4" i="7" s="1"/>
  <c r="D4" i="7" a="1"/>
  <c r="D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<sst xmlns="http://schemas.openxmlformats.org/spreadsheetml/2006/main" count="252" uniqueCount="132">
  <si>
    <t>manual_index</t>
  </si>
  <si>
    <t>auto_index</t>
  </si>
  <si>
    <t>node_type</t>
  </si>
  <si>
    <t>node_name</t>
  </si>
  <si>
    <t>if_name</t>
  </si>
  <si>
    <t>if_id</t>
  </si>
  <si>
    <t>next_hop_if_id</t>
  </si>
  <si>
    <t>far_end_if_id</t>
  </si>
  <si>
    <t>device</t>
  </si>
  <si>
    <t>patch</t>
  </si>
  <si>
    <t>sn_normalized</t>
  </si>
  <si>
    <t>normalized_sn_count</t>
  </si>
  <si>
    <t>given_link_sn</t>
  </si>
  <si>
    <t>index</t>
  </si>
  <si>
    <t>key</t>
  </si>
  <si>
    <t>value</t>
  </si>
  <si>
    <t>delimiter_edge</t>
  </si>
  <si>
    <t>delimiter_set_element</t>
  </si>
  <si>
    <t>;</t>
  </si>
  <si>
    <t>&lt;~~~&gt;</t>
  </si>
  <si>
    <t>srv_01</t>
  </si>
  <si>
    <t>2025_07_04.0001</t>
  </si>
  <si>
    <t>2025_07_04.0002</t>
  </si>
  <si>
    <t>idrac</t>
  </si>
  <si>
    <t>if_id_count</t>
  </si>
  <si>
    <t>eth_01</t>
  </si>
  <si>
    <t>fc1</t>
  </si>
  <si>
    <t>sw_eth_01</t>
  </si>
  <si>
    <t>sw_eth_02</t>
  </si>
  <si>
    <t>01</t>
  </si>
  <si>
    <t>fc_sw_01</t>
  </si>
  <si>
    <t>fc_sw_02</t>
  </si>
  <si>
    <t>sw_eth_spine_01</t>
  </si>
  <si>
    <t>sw_eth_spine_02</t>
  </si>
  <si>
    <t>eth_02</t>
  </si>
  <si>
    <t>fc2</t>
  </si>
  <si>
    <t>pp_fc_srv_01</t>
  </si>
  <si>
    <t>pp_fc_srv_02</t>
  </si>
  <si>
    <t>pp_fc_sw_01</t>
  </si>
  <si>
    <t>pp_fc_sw_02</t>
  </si>
  <si>
    <t>if_id_01</t>
  </si>
  <si>
    <t>if_id_02</t>
  </si>
  <si>
    <t>sw_mgt_01</t>
  </si>
  <si>
    <t>given_link_id_count</t>
  </si>
  <si>
    <t>019876</t>
  </si>
  <si>
    <t>edge_id</t>
  </si>
  <si>
    <t>edge_id_count</t>
  </si>
  <si>
    <t>2025_07_04.0003</t>
  </si>
  <si>
    <t>02</t>
  </si>
  <si>
    <t>03</t>
  </si>
  <si>
    <t>04</t>
  </si>
  <si>
    <t>2025_07_04.0004</t>
  </si>
  <si>
    <t>pp_eth_leaf</t>
  </si>
  <si>
    <t>pp_eth_spine</t>
  </si>
  <si>
    <t>08</t>
  </si>
  <si>
    <t>4947sfa</t>
  </si>
  <si>
    <t>2025_07_04.0005</t>
  </si>
  <si>
    <t>2025_07_04.0006</t>
  </si>
  <si>
    <t>pp_eth_leaf;01</t>
  </si>
  <si>
    <t>pp_eth_leaf;02</t>
  </si>
  <si>
    <t>pp_eth_leaf;03</t>
  </si>
  <si>
    <t>pp_eth_leaf;04</t>
  </si>
  <si>
    <t>pp_fc_srv_01;08</t>
  </si>
  <si>
    <t>pp_fc_srv_02;08</t>
  </si>
  <si>
    <t>pp_fc_sw_01;08</t>
  </si>
  <si>
    <t>pp_fc_sw_02;08</t>
  </si>
  <si>
    <t>pp_eth_spine;01</t>
  </si>
  <si>
    <t>pp_eth_spine;02</t>
  </si>
  <si>
    <t>pp_eth_spine;03</t>
  </si>
  <si>
    <t>pp_eth_spine;04</t>
  </si>
  <si>
    <t>all_if_ids_spill</t>
  </si>
  <si>
    <t>next_hop_lookup</t>
  </si>
  <si>
    <t>path_as_string</t>
  </si>
  <si>
    <t>all_patch_ports_spilled</t>
  </si>
  <si>
    <t>path_as_string_more_readable</t>
  </si>
  <si>
    <t>paths_as_strings</t>
  </si>
  <si>
    <t>max_hops_per_path</t>
  </si>
  <si>
    <t>entry_index</t>
  </si>
  <si>
    <t>path_index</t>
  </si>
  <si>
    <t>hop_index</t>
  </si>
  <si>
    <t>fc_sw_01;01</t>
  </si>
  <si>
    <t>srv_01;fc1</t>
  </si>
  <si>
    <t>if_id_shifted_up</t>
  </si>
  <si>
    <t>left_to_right_edge</t>
  </si>
  <si>
    <t>left_if_id</t>
  </si>
  <si>
    <t>right_if_id</t>
  </si>
  <si>
    <t>normalized_edge_literal</t>
  </si>
  <si>
    <t>normalized_edge_literal_deblanked</t>
  </si>
  <si>
    <t>normalized_edge_literal_list</t>
  </si>
  <si>
    <t>first_if_id</t>
  </si>
  <si>
    <t>second_if_id</t>
  </si>
  <si>
    <t>a_if_id_copy</t>
  </si>
  <si>
    <t>next_hop_if_id_copy</t>
  </si>
  <si>
    <t>fc_sw_01;01&lt;~~~&gt;pp_fc_sw_01;08</t>
  </si>
  <si>
    <t>fc_sw_02;01&lt;~~~&gt;pp_fc_sw_02;08</t>
  </si>
  <si>
    <t>fc_sw_02;01</t>
  </si>
  <si>
    <t>pp_eth_leaf;01&lt;~~~&gt;pp_eth_spine;01</t>
  </si>
  <si>
    <t>pp_eth_leaf;01&lt;~~~&gt;sw_eth_01;35</t>
  </si>
  <si>
    <t>sw_eth_01;35</t>
  </si>
  <si>
    <t>pp_eth_leaf;02&lt;~~~&gt;pp_eth_spine;02</t>
  </si>
  <si>
    <t>pp_eth_leaf;02&lt;~~~&gt;sw_eth_01;36</t>
  </si>
  <si>
    <t>sw_eth_01;36</t>
  </si>
  <si>
    <t>pp_eth_leaf;03&lt;~~~&gt;pp_eth_spine;03</t>
  </si>
  <si>
    <t>pp_eth_leaf;03&lt;~~~&gt;sw_eth_02;35</t>
  </si>
  <si>
    <t>sw_eth_02;35</t>
  </si>
  <si>
    <t>pp_eth_leaf;04&lt;~~~&gt;pp_eth_spine;04</t>
  </si>
  <si>
    <t>pp_eth_leaf;04&lt;~~~&gt;sw_eth_02;36</t>
  </si>
  <si>
    <t>sw_eth_02;36</t>
  </si>
  <si>
    <t>pp_eth_spine;01&lt;~~~&gt;sw_eth_spine_01;20</t>
  </si>
  <si>
    <t>sw_eth_spine_01;20</t>
  </si>
  <si>
    <t>pp_eth_spine;02&lt;~~~&gt;sw_eth_spine_01;21</t>
  </si>
  <si>
    <t>sw_eth_spine_01;21</t>
  </si>
  <si>
    <t>pp_eth_spine;03&lt;~~~&gt;sw_eth_spine_02;20</t>
  </si>
  <si>
    <t>sw_eth_spine_02;20</t>
  </si>
  <si>
    <t>pp_eth_spine;04&lt;~~~&gt;sw_eth_spine_02;21</t>
  </si>
  <si>
    <t>sw_eth_spine_02;21</t>
  </si>
  <si>
    <t>pp_fc_srv_01;08&lt;~~~&gt;pp_fc_sw_01;08</t>
  </si>
  <si>
    <t>pp_fc_srv_01;08&lt;~~~&gt;srv_01;fc1</t>
  </si>
  <si>
    <t>pp_fc_srv_02;08&lt;~~~&gt;pp_fc_sw_02;08</t>
  </si>
  <si>
    <t>pp_fc_srv_02;08&lt;~~~&gt;srv_01;fc2</t>
  </si>
  <si>
    <t>srv_01;fc2</t>
  </si>
  <si>
    <t>srv_01;eth_01&lt;~~~&gt;sw_eth_01;01</t>
  </si>
  <si>
    <t>srv_01;eth_01</t>
  </si>
  <si>
    <t>sw_eth_01;01</t>
  </si>
  <si>
    <t>srv_01;eth_02&lt;~~~&gt;sw_eth_02;01</t>
  </si>
  <si>
    <t>srv_01;eth_02</t>
  </si>
  <si>
    <t>sw_eth_02;01</t>
  </si>
  <si>
    <t>srv_01;idrac&lt;~~~&gt;sw_mgt_01;420</t>
  </si>
  <si>
    <t>srv_01;idrac</t>
  </si>
  <si>
    <t>sw_mgt_01;420</t>
  </si>
  <si>
    <t>if_ids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</si>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</sst>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B7F0FB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 applyAlignment="1">
      <alignment horizontal="center" vertical="center"/>
    </xf>
    <xf numFmtId="0" fontId="1" fillId="9" borderId="0" xfId="0" applyFont="1" applyFill="1"/>
    <xf numFmtId="0" fontId="1" fillId="8" borderId="0" xfId="0" applyNumberFormat="1" applyFont="1" applyFill="1" applyAlignment="1">
      <alignment horizontal="left" vertical="center"/>
    </xf>
    <xf numFmtId="0" fontId="1" fillId="8" borderId="0" xfId="0" applyNumberFormat="1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left" vertical="center"/>
    </xf>
    <xf numFmtId="0" fontId="1" fillId="6" borderId="0" xfId="0" applyNumberFormat="1" applyFont="1" applyFill="1" applyAlignment="1">
      <alignment horizontal="center" vertical="center"/>
    </xf>
    <xf numFmtId="0" fontId="1" fillId="13" borderId="0" xfId="0" applyFont="1" applyFill="1"/>
    <xf numFmtId="0" fontId="1" fillId="13" borderId="0" xfId="0" applyNumberFormat="1" applyFont="1" applyFill="1" applyAlignment="1">
      <alignment horizontal="left" vertical="center"/>
    </xf>
    <xf numFmtId="0" fontId="1" fillId="13" borderId="0" xfId="0" applyNumberFormat="1" applyFont="1" applyFill="1" applyAlignment="1">
      <alignment horizontal="center" vertical="center"/>
    </xf>
    <xf numFmtId="0" fontId="1" fillId="14" borderId="0" xfId="0" applyFont="1" applyFill="1"/>
    <xf numFmtId="0" fontId="1" fillId="14" borderId="0" xfId="0" applyNumberFormat="1" applyFont="1" applyFill="1" applyAlignment="1">
      <alignment horizontal="left" vertical="center"/>
    </xf>
    <xf numFmtId="0" fontId="1" fillId="14" borderId="0" xfId="0" applyNumberFormat="1" applyFont="1" applyFill="1" applyAlignment="1">
      <alignment horizontal="center" vertical="center"/>
    </xf>
    <xf numFmtId="0" fontId="1" fillId="15" borderId="0" xfId="0" applyFont="1" applyFill="1"/>
    <xf numFmtId="0" fontId="1" fillId="15" borderId="0" xfId="0" applyNumberFormat="1" applyFont="1" applyFill="1" applyAlignment="1">
      <alignment horizontal="left" vertical="center"/>
    </xf>
    <xf numFmtId="0" fontId="1" fillId="15" borderId="0" xfId="0" applyNumberFormat="1" applyFont="1" applyFill="1" applyAlignment="1">
      <alignment horizontal="center" vertical="center"/>
    </xf>
    <xf numFmtId="0" fontId="1" fillId="16" borderId="0" xfId="0" applyFont="1" applyFill="1"/>
    <xf numFmtId="0" fontId="1" fillId="16" borderId="0" xfId="0" applyNumberFormat="1" applyFont="1" applyFill="1" applyAlignment="1">
      <alignment horizontal="left" vertical="center"/>
    </xf>
    <xf numFmtId="0" fontId="1" fillId="16" borderId="0" xfId="0" applyNumberFormat="1" applyFont="1" applyFill="1" applyAlignment="1">
      <alignment horizontal="center" vertical="center"/>
    </xf>
    <xf numFmtId="0" fontId="1" fillId="17" borderId="0" xfId="0" applyFont="1" applyFill="1"/>
    <xf numFmtId="0" fontId="1" fillId="17" borderId="0" xfId="0" applyNumberFormat="1" applyFont="1" applyFill="1" applyAlignment="1">
      <alignment horizontal="left" vertical="center"/>
    </xf>
    <xf numFmtId="0" fontId="1" fillId="17" borderId="0" xfId="0" applyNumberFormat="1" applyFont="1" applyFill="1" applyAlignment="1">
      <alignment horizontal="center" vertical="center"/>
    </xf>
    <xf numFmtId="0" fontId="1" fillId="18" borderId="0" xfId="0" applyFont="1" applyFill="1"/>
    <xf numFmtId="0" fontId="1" fillId="18" borderId="0" xfId="0" applyNumberFormat="1" applyFont="1" applyFill="1" applyAlignment="1">
      <alignment horizontal="left" vertical="center"/>
    </xf>
    <xf numFmtId="0" fontId="1" fillId="18" borderId="0" xfId="0" applyNumberFormat="1" applyFont="1" applyFill="1" applyAlignment="1">
      <alignment horizontal="center" vertical="center"/>
    </xf>
    <xf numFmtId="0" fontId="1" fillId="19" borderId="0" xfId="0" applyFont="1" applyFill="1"/>
    <xf numFmtId="0" fontId="1" fillId="19" borderId="0" xfId="0" applyNumberFormat="1" applyFont="1" applyFill="1" applyAlignment="1">
      <alignment horizontal="left" vertical="center"/>
    </xf>
    <xf numFmtId="0" fontId="1" fillId="19" borderId="0" xfId="0" applyNumberFormat="1" applyFont="1" applyFill="1" applyAlignment="1">
      <alignment horizontal="center" vertical="center"/>
    </xf>
    <xf numFmtId="0" fontId="1" fillId="20" borderId="0" xfId="0" applyFont="1" applyFill="1"/>
    <xf numFmtId="0" fontId="1" fillId="20" borderId="0" xfId="0" applyNumberFormat="1" applyFont="1" applyFill="1" applyAlignment="1">
      <alignment horizontal="left" vertical="center"/>
    </xf>
    <xf numFmtId="0" fontId="1" fillId="20" borderId="0" xfId="0" applyNumberFormat="1" applyFont="1" applyFill="1" applyAlignment="1">
      <alignment horizontal="center" vertical="center"/>
    </xf>
    <xf numFmtId="0" fontId="1" fillId="21" borderId="0" xfId="0" applyFont="1" applyFill="1"/>
    <xf numFmtId="0" fontId="1" fillId="21" borderId="0" xfId="0" applyNumberFormat="1" applyFont="1" applyFill="1" applyAlignment="1">
      <alignment horizontal="left" vertical="center"/>
    </xf>
    <xf numFmtId="0" fontId="1" fillId="21" borderId="0" xfId="0" applyNumberFormat="1" applyFont="1" applyFill="1" applyAlignment="1">
      <alignment horizontal="center" vertical="center"/>
    </xf>
    <xf numFmtId="0" fontId="1" fillId="22" borderId="0" xfId="0" applyFont="1" applyFill="1"/>
    <xf numFmtId="0" fontId="1" fillId="22" borderId="0" xfId="0" applyNumberFormat="1" applyFont="1" applyFill="1" applyAlignment="1">
      <alignment horizontal="left" vertical="center"/>
    </xf>
    <xf numFmtId="0" fontId="1" fillId="22" borderId="0" xfId="0" applyNumberFormat="1" applyFont="1" applyFill="1" applyAlignment="1">
      <alignment horizontal="center" vertical="center"/>
    </xf>
    <xf numFmtId="0" fontId="1" fillId="23" borderId="0" xfId="0" applyFont="1" applyFill="1"/>
    <xf numFmtId="0" fontId="1" fillId="23" borderId="0" xfId="0" applyNumberFormat="1" applyFont="1" applyFill="1" applyAlignment="1">
      <alignment horizontal="left" vertical="center"/>
    </xf>
    <xf numFmtId="0" fontId="1" fillId="23" borderId="0" xfId="0" applyNumberFormat="1" applyFont="1" applyFill="1" applyAlignment="1">
      <alignment horizontal="center" vertical="center"/>
    </xf>
    <xf numFmtId="0" fontId="1" fillId="24" borderId="0" xfId="0" applyFont="1" applyFill="1"/>
    <xf numFmtId="0" fontId="1" fillId="24" borderId="0" xfId="0" applyNumberFormat="1" applyFont="1" applyFill="1" applyAlignment="1">
      <alignment horizontal="left" vertical="center"/>
    </xf>
    <xf numFmtId="0" fontId="1" fillId="24" borderId="0" xfId="0" applyNumberFormat="1" applyFont="1" applyFill="1" applyAlignment="1">
      <alignment horizontal="center" vertical="center"/>
    </xf>
    <xf numFmtId="0" fontId="1" fillId="25" borderId="0" xfId="0" applyFont="1" applyFill="1"/>
    <xf numFmtId="0" fontId="1" fillId="25" borderId="0" xfId="0" applyNumberFormat="1" applyFont="1" applyFill="1" applyAlignment="1">
      <alignment horizontal="left" vertical="center"/>
    </xf>
    <xf numFmtId="0" fontId="1" fillId="2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ill>
        <gradientFill type="path" left="0.5" right="0.5" top="0.5" bottom="0.5">
          <stop position="0">
            <color theme="0"/>
          </stop>
          <stop position="1">
            <color rgb="FFEE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EE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EE0000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F920332-4601-42C6-83A4-598DCA48229F}"/>
  </tableStyles>
  <colors>
    <mruColors>
      <color rgb="FF66FF66"/>
      <color rgb="FFFF6600"/>
      <color rgb="FFB7F0FB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59F13-8F5D-4252-AD64-CFD9A570DF1A}" name="tbl_GLOBALS" displayName="tbl_GLOBALS" ref="B4:D7" totalsRowShown="0" headerRowDxfId="34" dataDxfId="33">
  <autoFilter ref="B4:D7" xr:uid="{5C759F13-8F5D-4252-AD64-CFD9A570DF1A}"/>
  <tableColumns count="3">
    <tableColumn id="1" xr3:uid="{E14EA7EF-8512-4F7A-88C8-4BF2ADCDD656}" name="index" dataDxfId="32"/>
    <tableColumn id="2" xr3:uid="{49882DAB-64DB-4877-8BFE-3547F4E3C5C3}" name="key" dataDxfId="31"/>
    <tableColumn id="3" xr3:uid="{8725B5B5-35CA-40FA-AF1B-53123F866812}" name="value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70F83-8012-4093-8E29-393A10C451F3}" name="tbl_sns" displayName="tbl_sns" ref="D4:T34" totalsRowShown="0" headerRowDxfId="29" dataDxfId="28">
  <autoFilter ref="D4:T34" xr:uid="{9FB70F83-8012-4093-8E29-393A10C451F3}"/>
  <sortState xmlns:xlrd2="http://schemas.microsoft.com/office/spreadsheetml/2017/richdata2" ref="D5:T34">
    <sortCondition ref="S4:S34"/>
  </sortState>
  <tableColumns count="17">
    <tableColumn id="1" xr3:uid="{92C53081-F226-48B5-83EC-8889024968C8}" name="manual_index" dataDxfId="27"/>
    <tableColumn id="2" xr3:uid="{AD359ECF-F42E-46B8-B5AC-50CEFBCBAAF7}" name="auto_index" dataDxfId="26">
      <calculatedColumnFormula array="1">ROW() - ROW(tbl_sns[#Headers])</calculatedColumnFormula>
    </tableColumn>
    <tableColumn id="3" xr3:uid="{2B2B30AA-FF35-4926-882C-213A67F4E799}" name="node_type" dataDxfId="25"/>
    <tableColumn id="4" xr3:uid="{A351506F-B690-4B70-9E1E-4F9CCE875A82}" name="node_name" dataDxfId="24"/>
    <tableColumn id="5" xr3:uid="{1FAFE3BD-969A-4C56-82D4-35F5655F3440}" name="if_name" dataDxfId="23"/>
    <tableColumn id="6" xr3:uid="{4977D8E7-350D-46B7-B699-E16EB63C4F77}" name="if_id" dataDxfId="0">
      <calculatedColumnFormula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calculatedColumnFormula>
    </tableColumn>
    <tableColumn id="12" xr3:uid="{1BFCB80B-67F8-424F-9B74-11D49D41843F}" name="if_id_count" dataDxfId="22">
      <calculatedColumnFormula>COUNTIF(tbl_sns[if_id], tbl_sns[[#This Row],[if_id]])</calculatedColumnFormula>
    </tableColumn>
    <tableColumn id="7" xr3:uid="{2FDCBE41-3160-48AC-A0C1-C0208BC0C67C}" name="given_link_sn" dataDxfId="21"/>
    <tableColumn id="13" xr3:uid="{0EA6CE72-B258-4CB1-8953-F01C795D8D21}" name="given_link_id_count" dataDxfId="20">
      <calculatedColumnFormula>COUNTIF(tbl_sns[given_link_sn], tbl_sns[[#This Row],[given_link_sn]])</calculatedColumnFormula>
    </tableColumn>
    <tableColumn id="11" xr3:uid="{C92A4E8D-C2BB-4DFA-83DB-E17949FF4AA5}" name="sn_normalized" dataDxfId="19">
      <calculatedColumnFormula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calculatedColumnFormula>
    </tableColumn>
    <tableColumn id="10" xr3:uid="{BE599B28-6A19-4A6F-83B0-192645CC1DFA}" name="normalized_sn_count" dataDxfId="18">
      <calculatedColumnFormula>COUNTIF(tbl_sns[sn_normalized], tbl_sns[[#This Row],[sn_normalized]])</calculatedColumnFormula>
    </tableColumn>
    <tableColumn id="8" xr3:uid="{FC2A8C30-85FC-417D-B535-B74A9DE914E4}" name="next_hop_if_id" dataDxfId="17">
      <calculatedColumnFormula array="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calculatedColumnFormula>
    </tableColumn>
    <tableColumn id="9" xr3:uid="{3EBB6A13-D1F7-4410-8098-E82211A6A91D}" name="far_end_if_id" dataDxfId="16">
      <calculatedColumnFormula array="1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calculatedColumnFormula>
    </tableColumn>
    <tableColumn id="14" xr3:uid="{B3544E17-2C6C-4DC2-A8A3-5246FA015AEF}" name="path_as_string" dataDxfId="7">
      <calculatedColumnFormula array="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calculatedColumnFormula>
    </tableColumn>
    <tableColumn id="15" xr3:uid="{142083F0-C7C6-484B-A4DA-6D0A0FE8ECF2}" name="path_as_string_more_readable" dataDxfId="1">
      <calculatedColumnFormula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calculatedColumnFormula>
    </tableColumn>
    <tableColumn id="16" xr3:uid="{5E67598A-44D0-4A4B-A3F5-305269411E9F}" name="a_if_id_copy" dataDxfId="6">
      <calculatedColumnFormula>tbl_sns[[#This Row],[if_id]]</calculatedColumnFormula>
    </tableColumn>
    <tableColumn id="17" xr3:uid="{7BCAB2CE-6637-4B79-8CDB-7629670AB654}" name="next_hop_if_id_copy" dataDxfId="5">
      <calculatedColumnFormula>tbl_sns[[#This Row],[next_hop_if_id]]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5C79F-070E-4605-8783-E380A88DAC71}" name="tbl_trunks" displayName="tbl_trunks" ref="B4:G10" totalsRowShown="0" headerRowDxfId="15" dataDxfId="14">
  <autoFilter ref="B4:G10" xr:uid="{8895C79F-070E-4605-8783-E380A88DAC71}"/>
  <tableColumns count="6">
    <tableColumn id="1" xr3:uid="{FCC4D0D4-2174-46D9-ADA2-F71413023162}" name="manual_index" dataDxfId="13"/>
    <tableColumn id="2" xr3:uid="{BDEDEC01-71A5-4F37-9F46-F8C99C67F9A3}" name="auto_index" dataDxfId="12">
      <calculatedColumnFormula array="1">ROW() - ROW(tbl_trunks[#Headers])</calculatedColumnFormula>
    </tableColumn>
    <tableColumn id="3" xr3:uid="{68076ADE-B437-4167-9009-07AC10328E0D}" name="if_id_01" dataDxfId="11"/>
    <tableColumn id="4" xr3:uid="{506AFBBA-5EE0-4AD0-B9D7-59ABA5AD0FD0}" name="if_id_02" dataDxfId="10"/>
    <tableColumn id="5" xr3:uid="{E6FDBDC5-4F0A-45AB-813B-06E4AD3CB08A}" name="edge_id" dataDxfId="9">
      <calculatedColumnFormula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calculatedColumnFormula>
    </tableColumn>
    <tableColumn id="6" xr3:uid="{E3CD8E22-F5D3-4E0A-A382-E053C4CB8233}" name="edge_id_count" dataDxfId="8">
      <calculatedColumnFormula>COUNTIF(tbl_trunks[edge_id], tbl_trunks[[#This Row],[edge_id]])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C5DD-5ABB-4E61-9406-F5CC57D0C3A5}">
  <dimension ref="B4:D7"/>
  <sheetViews>
    <sheetView workbookViewId="0">
      <selection activeCell="D8" sqref="D8"/>
    </sheetView>
  </sheetViews>
  <sheetFormatPr defaultRowHeight="15" x14ac:dyDescent="0.25"/>
  <cols>
    <col min="1" max="2" width="9.140625" style="1"/>
    <col min="3" max="3" width="31.28515625" style="1" customWidth="1"/>
    <col min="4" max="4" width="30.85546875" style="1" customWidth="1"/>
    <col min="5" max="16384" width="9.140625" style="1"/>
  </cols>
  <sheetData>
    <row r="4" spans="2:4" x14ac:dyDescent="0.25">
      <c r="B4" s="1" t="s">
        <v>13</v>
      </c>
      <c r="C4" s="1" t="s">
        <v>14</v>
      </c>
      <c r="D4" s="1" t="s">
        <v>15</v>
      </c>
    </row>
    <row r="5" spans="2:4" x14ac:dyDescent="0.25">
      <c r="B5" s="1">
        <v>1</v>
      </c>
      <c r="C5" s="1" t="s">
        <v>17</v>
      </c>
      <c r="D5" s="1" t="s">
        <v>18</v>
      </c>
    </row>
    <row r="6" spans="2:4" x14ac:dyDescent="0.25">
      <c r="B6" s="1">
        <v>2</v>
      </c>
      <c r="C6" s="1" t="s">
        <v>16</v>
      </c>
      <c r="D6" s="1" t="s">
        <v>19</v>
      </c>
    </row>
    <row r="7" spans="2:4" x14ac:dyDescent="0.25">
      <c r="B7" s="1">
        <v>3</v>
      </c>
      <c r="C7" s="1" t="s">
        <v>76</v>
      </c>
      <c r="D7" s="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Y34"/>
  <sheetViews>
    <sheetView topLeftCell="E1" zoomScale="85" zoomScaleNormal="85" workbookViewId="0">
      <selection activeCell="I7" sqref="I7"/>
    </sheetView>
  </sheetViews>
  <sheetFormatPr defaultRowHeight="15" x14ac:dyDescent="0.25"/>
  <cols>
    <col min="1" max="3" width="9.140625" style="1"/>
    <col min="4" max="4" width="16.85546875" style="1" customWidth="1"/>
    <col min="5" max="5" width="14.5703125" style="1" customWidth="1"/>
    <col min="6" max="6" width="21" style="1" customWidth="1"/>
    <col min="7" max="7" width="23.85546875" style="1" customWidth="1"/>
    <col min="8" max="8" width="14.42578125" style="1" customWidth="1"/>
    <col min="9" max="9" width="26.42578125" style="5" customWidth="1"/>
    <col min="10" max="10" width="21.5703125" style="1" customWidth="1"/>
    <col min="11" max="12" width="30.7109375" style="1" customWidth="1"/>
    <col min="13" max="13" width="44.85546875" style="1" customWidth="1"/>
    <col min="14" max="14" width="26" style="1" customWidth="1"/>
    <col min="15" max="15" width="37.7109375" style="5" customWidth="1"/>
    <col min="16" max="16" width="39.85546875" style="5" customWidth="1"/>
    <col min="17" max="17" width="108.28515625" style="5" customWidth="1"/>
    <col min="18" max="18" width="75.140625" style="5" customWidth="1"/>
    <col min="19" max="19" width="39.85546875" style="5" customWidth="1"/>
    <col min="20" max="20" width="29.140625" style="1" customWidth="1"/>
    <col min="21" max="22" width="9.140625" style="1"/>
    <col min="23" max="23" width="47.42578125" style="1" bestFit="1" customWidth="1"/>
    <col min="24" max="24" width="19.140625" style="1" bestFit="1" customWidth="1"/>
    <col min="25" max="25" width="22.85546875" style="1" bestFit="1" customWidth="1"/>
    <col min="26" max="16384" width="9.140625" style="1"/>
  </cols>
  <sheetData>
    <row r="4" spans="4:25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24</v>
      </c>
      <c r="K4" s="1" t="s">
        <v>12</v>
      </c>
      <c r="L4" s="1" t="s">
        <v>43</v>
      </c>
      <c r="M4" s="1" t="s">
        <v>10</v>
      </c>
      <c r="N4" s="1" t="s">
        <v>11</v>
      </c>
      <c r="O4" s="5" t="s">
        <v>6</v>
      </c>
      <c r="P4" s="5" t="s">
        <v>7</v>
      </c>
      <c r="Q4" s="5" t="s">
        <v>72</v>
      </c>
      <c r="R4" s="5" t="s">
        <v>74</v>
      </c>
      <c r="S4" s="5" t="s">
        <v>91</v>
      </c>
      <c r="T4" s="1" t="s">
        <v>92</v>
      </c>
      <c r="W4" s="16" t="s">
        <v>88</v>
      </c>
      <c r="X4" s="16" t="s">
        <v>89</v>
      </c>
      <c r="Y4" s="16" t="s">
        <v>90</v>
      </c>
    </row>
    <row r="5" spans="4:25" x14ac:dyDescent="0.25">
      <c r="D5" s="3">
        <v>8</v>
      </c>
      <c r="E5" s="2" cm="1">
        <f t="array" ref="E5">ROW() - ROW(tbl_sns[#Headers])</f>
        <v>1</v>
      </c>
      <c r="F5" s="3" t="s">
        <v>8</v>
      </c>
      <c r="G5" s="3" t="s">
        <v>30</v>
      </c>
      <c r="H5" s="4" t="s">
        <v>29</v>
      </c>
      <c r="I5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fc_sw_01;01</v>
      </c>
      <c r="J5" s="2">
        <f>COUNTIF(tbl_sns[if_id], tbl_sns[[#This Row],[if_id]])</f>
        <v>1</v>
      </c>
      <c r="K5" s="3">
        <v>54321</v>
      </c>
      <c r="L5" s="2">
        <f>COUNTIF(tbl_sns[given_link_sn], tbl_sns[[#This Row],[given_link_sn]])</f>
        <v>2</v>
      </c>
      <c r="M5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000000000000000000000000054321</v>
      </c>
      <c r="N5" s="2">
        <f>COUNTIF(tbl_sns[sn_normalized], tbl_sns[[#This Row],[sn_normalized]])</f>
        <v>2</v>
      </c>
      <c r="O5" s="6" t="str" cm="1">
        <f t="array" ref="O5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pp_fc_sw_01;08</v>
      </c>
      <c r="P5" s="6" t="str" cm="1">
        <f t="array" ref="P5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srv_01;fc1</v>
      </c>
      <c r="Q5" s="6" t="str" cm="1">
        <f t="array" ref="Q5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fc_sw_01;01&lt;~~~&gt;pp_fc_sw_01;08&lt;~~~&gt;pp_fc_srv_01;08&lt;~~~&gt;srv_01;fc1</v>
      </c>
      <c r="R5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fc_sw_01;01
&lt;&gt;pp_fc_sw_01;08
&lt;&gt;pp_fc_srv_01;08
&lt;&gt;srv_01;fc1</v>
      </c>
      <c r="S5" s="19" t="str">
        <f>tbl_sns[[#This Row],[if_id]]</f>
        <v>fc_sw_01;01</v>
      </c>
      <c r="T5" s="20" t="str">
        <f>tbl_sns[[#This Row],[next_hop_if_id]]</f>
        <v>pp_fc_sw_01;08</v>
      </c>
      <c r="W5" s="12" t="s">
        <v>93</v>
      </c>
      <c r="X5" s="18" t="s">
        <v>80</v>
      </c>
      <c r="Y5" s="18" t="s">
        <v>64</v>
      </c>
    </row>
    <row r="6" spans="4:25" x14ac:dyDescent="0.25">
      <c r="D6" s="3">
        <v>9</v>
      </c>
      <c r="E6" s="2" cm="1">
        <f t="array" ref="E6">ROW() - ROW(tbl_sns[#Headers])</f>
        <v>2</v>
      </c>
      <c r="F6" s="3" t="s">
        <v>8</v>
      </c>
      <c r="G6" s="3" t="s">
        <v>31</v>
      </c>
      <c r="H6" s="4" t="s">
        <v>29</v>
      </c>
      <c r="I6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fc_sw_02;01</v>
      </c>
      <c r="J6" s="2">
        <f>COUNTIF(tbl_sns[if_id], tbl_sns[[#This Row],[if_id]])</f>
        <v>1</v>
      </c>
      <c r="K6" s="4" t="s">
        <v>44</v>
      </c>
      <c r="L6" s="2">
        <f>COUNTIF(tbl_sns[given_link_sn], tbl_sns[[#This Row],[given_link_sn]])</f>
        <v>2</v>
      </c>
      <c r="M6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000000000000000000000000019876</v>
      </c>
      <c r="N6" s="2">
        <f>COUNTIF(tbl_sns[sn_normalized], tbl_sns[[#This Row],[sn_normalized]])</f>
        <v>2</v>
      </c>
      <c r="O6" s="6" t="str" cm="1">
        <f t="array" ref="O6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pp_fc_sw_02;08</v>
      </c>
      <c r="P6" s="6" t="str" cm="1">
        <f t="array" ref="P6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srv_01;fc2</v>
      </c>
      <c r="Q6" s="6" t="str" cm="1">
        <f t="array" ref="Q6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fc_sw_02;01&lt;~~~&gt;pp_fc_sw_02;08&lt;~~~&gt;pp_fc_srv_02;08&lt;~~~&gt;srv_01;fc2</v>
      </c>
      <c r="R6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fc_sw_02;01
&lt;&gt;pp_fc_sw_02;08
&lt;&gt;pp_fc_srv_02;08
&lt;&gt;srv_01;fc2</v>
      </c>
      <c r="S6" s="26" t="str">
        <f>tbl_sns[[#This Row],[if_id]]</f>
        <v>fc_sw_02;01</v>
      </c>
      <c r="T6" s="27" t="str">
        <f>tbl_sns[[#This Row],[next_hop_if_id]]</f>
        <v>pp_fc_sw_02;08</v>
      </c>
      <c r="W6" s="10" t="s">
        <v>94</v>
      </c>
      <c r="X6" s="18" t="s">
        <v>95</v>
      </c>
      <c r="Y6" s="18" t="s">
        <v>65</v>
      </c>
    </row>
    <row r="7" spans="4:25" x14ac:dyDescent="0.25">
      <c r="D7" s="3">
        <v>23</v>
      </c>
      <c r="E7" s="2" cm="1">
        <f t="array" ref="E7">ROW() - ROW(tbl_sns[#Headers])</f>
        <v>3</v>
      </c>
      <c r="F7" s="3" t="s">
        <v>9</v>
      </c>
      <c r="G7" s="3" t="s">
        <v>52</v>
      </c>
      <c r="H7" s="4" t="s">
        <v>29</v>
      </c>
      <c r="I7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pp_eth_leaf;01</v>
      </c>
      <c r="J7" s="2">
        <f>COUNTIF(tbl_sns[if_id], tbl_sns[[#This Row],[if_id]])</f>
        <v>1</v>
      </c>
      <c r="K7" s="3" t="s">
        <v>47</v>
      </c>
      <c r="L7" s="2">
        <f>COUNTIF(tbl_sns[given_link_sn], tbl_sns[[#This Row],[given_link_sn]])</f>
        <v>2</v>
      </c>
      <c r="M7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0000000000000002025_07_04.0003</v>
      </c>
      <c r="N7" s="2">
        <f>COUNTIF(tbl_sns[sn_normalized], tbl_sns[[#This Row],[sn_normalized]])</f>
        <v>2</v>
      </c>
      <c r="O7" s="6" t="str" cm="1">
        <f t="array" ref="O7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sw_eth_01;35</v>
      </c>
      <c r="P7" s="6" t="str" cm="1">
        <f t="array" ref="P7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sw_eth_01;35</v>
      </c>
      <c r="Q7" s="6" t="str" cm="1">
        <f t="array" ref="Q7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pp_eth_leaf;01&lt;~~~&gt;sw_eth_01;35</v>
      </c>
      <c r="R7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pp_eth_leaf;01
&lt;&gt;sw_eth_01;35</v>
      </c>
      <c r="S7" s="29" t="str">
        <f>tbl_sns[[#This Row],[if_id]]</f>
        <v>pp_eth_leaf;01</v>
      </c>
      <c r="T7" s="30" t="str">
        <f>tbl_sns[[#This Row],[next_hop_if_id]]</f>
        <v>sw_eth_01;35</v>
      </c>
      <c r="W7" s="11" t="s">
        <v>96</v>
      </c>
      <c r="X7" s="18" t="s">
        <v>58</v>
      </c>
      <c r="Y7" s="18" t="s">
        <v>66</v>
      </c>
    </row>
    <row r="8" spans="4:25" x14ac:dyDescent="0.25">
      <c r="D8" s="3">
        <v>24</v>
      </c>
      <c r="E8" s="2" cm="1">
        <f t="array" ref="E8">ROW() - ROW(tbl_sns[#Headers])</f>
        <v>4</v>
      </c>
      <c r="F8" s="3" t="s">
        <v>9</v>
      </c>
      <c r="G8" s="3" t="s">
        <v>52</v>
      </c>
      <c r="H8" s="4" t="s">
        <v>48</v>
      </c>
      <c r="I8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pp_eth_leaf;02</v>
      </c>
      <c r="J8" s="2">
        <f>COUNTIF(tbl_sns[if_id], tbl_sns[[#This Row],[if_id]])</f>
        <v>1</v>
      </c>
      <c r="K8" s="3" t="s">
        <v>51</v>
      </c>
      <c r="L8" s="2">
        <f>COUNTIF(tbl_sns[given_link_sn], tbl_sns[[#This Row],[given_link_sn]])</f>
        <v>2</v>
      </c>
      <c r="M8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0000000000000002025_07_04.0004</v>
      </c>
      <c r="N8" s="2">
        <f>COUNTIF(tbl_sns[sn_normalized], tbl_sns[[#This Row],[sn_normalized]])</f>
        <v>2</v>
      </c>
      <c r="O8" s="6" t="str" cm="1">
        <f t="array" ref="O8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sw_eth_01;36</v>
      </c>
      <c r="P8" s="6" t="str" cm="1">
        <f t="array" ref="P8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sw_eth_01;36</v>
      </c>
      <c r="Q8" s="6" t="str" cm="1">
        <f t="array" ref="Q8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pp_eth_leaf;02&lt;~~~&gt;sw_eth_01;36</v>
      </c>
      <c r="R8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pp_eth_leaf;02
&lt;&gt;sw_eth_01;36</v>
      </c>
      <c r="S8" s="32" t="str">
        <f>tbl_sns[[#This Row],[if_id]]</f>
        <v>pp_eth_leaf;02</v>
      </c>
      <c r="T8" s="33" t="str">
        <f>tbl_sns[[#This Row],[next_hop_if_id]]</f>
        <v>sw_eth_01;36</v>
      </c>
      <c r="W8" s="28" t="s">
        <v>97</v>
      </c>
      <c r="X8" s="18" t="s">
        <v>58</v>
      </c>
      <c r="Y8" s="18" t="s">
        <v>98</v>
      </c>
    </row>
    <row r="9" spans="4:25" x14ac:dyDescent="0.25">
      <c r="D9" s="3">
        <v>25</v>
      </c>
      <c r="E9" s="2" cm="1">
        <f t="array" ref="E9">ROW() - ROW(tbl_sns[#Headers])</f>
        <v>5</v>
      </c>
      <c r="F9" s="3" t="s">
        <v>9</v>
      </c>
      <c r="G9" s="3" t="s">
        <v>52</v>
      </c>
      <c r="H9" s="4" t="s">
        <v>49</v>
      </c>
      <c r="I9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pp_eth_leaf;03</v>
      </c>
      <c r="J9" s="2">
        <f>COUNTIF(tbl_sns[if_id], tbl_sns[[#This Row],[if_id]])</f>
        <v>1</v>
      </c>
      <c r="K9" s="3">
        <v>16167</v>
      </c>
      <c r="L9" s="2">
        <f>COUNTIF(tbl_sns[given_link_sn], tbl_sns[[#This Row],[given_link_sn]])</f>
        <v>2</v>
      </c>
      <c r="M9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000000000000000000000000016167</v>
      </c>
      <c r="N9" s="2">
        <f>COUNTIF(tbl_sns[sn_normalized], tbl_sns[[#This Row],[sn_normalized]])</f>
        <v>2</v>
      </c>
      <c r="O9" s="6" t="str" cm="1">
        <f t="array" ref="O9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sw_eth_02;35</v>
      </c>
      <c r="P9" s="6" t="str" cm="1">
        <f t="array" ref="P9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sw_eth_02;35</v>
      </c>
      <c r="Q9" s="6" t="str" cm="1">
        <f t="array" ref="Q9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pp_eth_leaf;03&lt;~~~&gt;sw_eth_02;35</v>
      </c>
      <c r="R9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pp_eth_leaf;03
&lt;&gt;sw_eth_02;35</v>
      </c>
      <c r="S9" s="35" t="str">
        <f>tbl_sns[[#This Row],[if_id]]</f>
        <v>pp_eth_leaf;03</v>
      </c>
      <c r="T9" s="36" t="str">
        <f>tbl_sns[[#This Row],[next_hop_if_id]]</f>
        <v>sw_eth_02;35</v>
      </c>
      <c r="W9" s="11" t="s">
        <v>99</v>
      </c>
      <c r="X9" s="18" t="s">
        <v>59</v>
      </c>
      <c r="Y9" s="18" t="s">
        <v>67</v>
      </c>
    </row>
    <row r="10" spans="4:25" x14ac:dyDescent="0.25">
      <c r="D10" s="3">
        <v>26</v>
      </c>
      <c r="E10" s="2" cm="1">
        <f t="array" ref="E10">ROW() - ROW(tbl_sns[#Headers])</f>
        <v>6</v>
      </c>
      <c r="F10" s="3" t="s">
        <v>9</v>
      </c>
      <c r="G10" s="3" t="s">
        <v>52</v>
      </c>
      <c r="H10" s="4" t="s">
        <v>50</v>
      </c>
      <c r="I10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pp_eth_leaf;04</v>
      </c>
      <c r="J10" s="2">
        <f>COUNTIF(tbl_sns[if_id], tbl_sns[[#This Row],[if_id]])</f>
        <v>1</v>
      </c>
      <c r="K10" s="3">
        <v>913187</v>
      </c>
      <c r="L10" s="2">
        <f>COUNTIF(tbl_sns[given_link_sn], tbl_sns[[#This Row],[given_link_sn]])</f>
        <v>2</v>
      </c>
      <c r="M10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000000000000000000000000913187</v>
      </c>
      <c r="N10" s="2">
        <f>COUNTIF(tbl_sns[sn_normalized], tbl_sns[[#This Row],[sn_normalized]])</f>
        <v>2</v>
      </c>
      <c r="O10" s="6" t="str" cm="1">
        <f t="array" ref="O10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sw_eth_02;36</v>
      </c>
      <c r="P10" s="6" t="str" cm="1">
        <f t="array" ref="P10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sw_eth_02;36</v>
      </c>
      <c r="Q10" s="6" t="str" cm="1">
        <f t="array" ref="Q10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pp_eth_leaf;04&lt;~~~&gt;sw_eth_02;36</v>
      </c>
      <c r="R10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pp_eth_leaf;04
&lt;&gt;sw_eth_02;36</v>
      </c>
      <c r="S10" s="38" t="str">
        <f>tbl_sns[[#This Row],[if_id]]</f>
        <v>pp_eth_leaf;04</v>
      </c>
      <c r="T10" s="39" t="str">
        <f>tbl_sns[[#This Row],[next_hop_if_id]]</f>
        <v>sw_eth_02;36</v>
      </c>
      <c r="W10" s="31" t="s">
        <v>100</v>
      </c>
      <c r="X10" s="18" t="s">
        <v>59</v>
      </c>
      <c r="Y10" s="18" t="s">
        <v>101</v>
      </c>
    </row>
    <row r="11" spans="4:25" x14ac:dyDescent="0.25">
      <c r="D11" s="3">
        <v>27</v>
      </c>
      <c r="E11" s="2" cm="1">
        <f t="array" ref="E11">ROW() - ROW(tbl_sns[#Headers])</f>
        <v>7</v>
      </c>
      <c r="F11" s="3" t="s">
        <v>9</v>
      </c>
      <c r="G11" s="3" t="s">
        <v>53</v>
      </c>
      <c r="H11" s="3" t="s">
        <v>29</v>
      </c>
      <c r="I11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pp_eth_spine;01</v>
      </c>
      <c r="J11" s="2">
        <f>COUNTIF(tbl_sns[if_id], tbl_sns[[#This Row],[if_id]])</f>
        <v>1</v>
      </c>
      <c r="K11" s="3">
        <v>19789349</v>
      </c>
      <c r="L11" s="2">
        <f>COUNTIF(tbl_sns[given_link_sn], tbl_sns[[#This Row],[given_link_sn]])</f>
        <v>2</v>
      </c>
      <c r="M11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000000000000000000000019789349</v>
      </c>
      <c r="N11" s="2">
        <f>COUNTIF(tbl_sns[sn_normalized], tbl_sns[[#This Row],[sn_normalized]])</f>
        <v>2</v>
      </c>
      <c r="O11" s="6" t="str" cm="1">
        <f t="array" ref="O1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sw_eth_spine_01;20</v>
      </c>
      <c r="P11" s="6" t="str" cm="1">
        <f t="array" ref="P11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sw_eth_spine_01;20</v>
      </c>
      <c r="Q11" s="6" t="str" cm="1">
        <f t="array" ref="Q1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pp_eth_spine;01&lt;~~~&gt;sw_eth_spine_01;20</v>
      </c>
      <c r="R11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pp_eth_spine;01
&lt;&gt;sw_eth_spine_01;20</v>
      </c>
      <c r="S11" s="41" t="str">
        <f>tbl_sns[[#This Row],[if_id]]</f>
        <v>pp_eth_spine;01</v>
      </c>
      <c r="T11" s="42" t="str">
        <f>tbl_sns[[#This Row],[next_hop_if_id]]</f>
        <v>sw_eth_spine_01;20</v>
      </c>
      <c r="W11" s="11" t="s">
        <v>102</v>
      </c>
      <c r="X11" s="18" t="s">
        <v>60</v>
      </c>
      <c r="Y11" s="18" t="s">
        <v>68</v>
      </c>
    </row>
    <row r="12" spans="4:25" x14ac:dyDescent="0.25">
      <c r="D12" s="3">
        <v>28</v>
      </c>
      <c r="E12" s="2" cm="1">
        <f t="array" ref="E12">ROW() - ROW(tbl_sns[#Headers])</f>
        <v>8</v>
      </c>
      <c r="F12" s="3" t="s">
        <v>9</v>
      </c>
      <c r="G12" s="3" t="s">
        <v>53</v>
      </c>
      <c r="H12" s="3" t="s">
        <v>48</v>
      </c>
      <c r="I12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pp_eth_spine;02</v>
      </c>
      <c r="J12" s="2">
        <f>COUNTIF(tbl_sns[if_id], tbl_sns[[#This Row],[if_id]])</f>
        <v>1</v>
      </c>
      <c r="K12" s="3" t="s">
        <v>55</v>
      </c>
      <c r="L12" s="2">
        <f>COUNTIF(tbl_sns[given_link_sn], tbl_sns[[#This Row],[given_link_sn]])</f>
        <v>2</v>
      </c>
      <c r="M12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000000000000000000000004947sfa</v>
      </c>
      <c r="N12" s="2">
        <f>COUNTIF(tbl_sns[sn_normalized], tbl_sns[[#This Row],[sn_normalized]])</f>
        <v>2</v>
      </c>
      <c r="O12" s="6" t="str" cm="1">
        <f t="array" ref="O12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sw_eth_spine_01;21</v>
      </c>
      <c r="P12" s="6" t="str" cm="1">
        <f t="array" ref="P12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sw_eth_spine_01;21</v>
      </c>
      <c r="Q12" s="6" t="str" cm="1">
        <f t="array" ref="Q12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pp_eth_spine;02&lt;~~~&gt;sw_eth_spine_01;21</v>
      </c>
      <c r="R12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pp_eth_spine;02
&lt;&gt;sw_eth_spine_01;21</v>
      </c>
      <c r="S12" s="44" t="str">
        <f>tbl_sns[[#This Row],[if_id]]</f>
        <v>pp_eth_spine;02</v>
      </c>
      <c r="T12" s="45" t="str">
        <f>tbl_sns[[#This Row],[next_hop_if_id]]</f>
        <v>sw_eth_spine_01;21</v>
      </c>
      <c r="W12" s="34" t="s">
        <v>103</v>
      </c>
      <c r="X12" s="18" t="s">
        <v>60</v>
      </c>
      <c r="Y12" s="18" t="s">
        <v>104</v>
      </c>
    </row>
    <row r="13" spans="4:25" x14ac:dyDescent="0.25">
      <c r="D13" s="3">
        <v>29</v>
      </c>
      <c r="E13" s="2" cm="1">
        <f t="array" ref="E13">ROW() - ROW(tbl_sns[#Headers])</f>
        <v>9</v>
      </c>
      <c r="F13" s="3" t="s">
        <v>9</v>
      </c>
      <c r="G13" s="3" t="s">
        <v>53</v>
      </c>
      <c r="H13" s="3" t="s">
        <v>49</v>
      </c>
      <c r="I13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pp_eth_spine;03</v>
      </c>
      <c r="J13" s="2">
        <f>COUNTIF(tbl_sns[if_id], tbl_sns[[#This Row],[if_id]])</f>
        <v>1</v>
      </c>
      <c r="K13" s="3" t="s">
        <v>56</v>
      </c>
      <c r="L13" s="2">
        <f>COUNTIF(tbl_sns[given_link_sn], tbl_sns[[#This Row],[given_link_sn]])</f>
        <v>2</v>
      </c>
      <c r="M13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0000000000000002025_07_04.0005</v>
      </c>
      <c r="N13" s="2">
        <f>COUNTIF(tbl_sns[sn_normalized], tbl_sns[[#This Row],[sn_normalized]])</f>
        <v>2</v>
      </c>
      <c r="O13" s="6" t="str" cm="1">
        <f t="array" ref="O13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sw_eth_spine_02;20</v>
      </c>
      <c r="P13" s="6" t="str" cm="1">
        <f t="array" ref="P13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sw_eth_spine_02;20</v>
      </c>
      <c r="Q13" s="6" t="str" cm="1">
        <f t="array" ref="Q13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pp_eth_spine;03&lt;~~~&gt;sw_eth_spine_02;20</v>
      </c>
      <c r="R13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pp_eth_spine;03
&lt;&gt;sw_eth_spine_02;20</v>
      </c>
      <c r="S13" s="47" t="str">
        <f>tbl_sns[[#This Row],[if_id]]</f>
        <v>pp_eth_spine;03</v>
      </c>
      <c r="T13" s="48" t="str">
        <f>tbl_sns[[#This Row],[next_hop_if_id]]</f>
        <v>sw_eth_spine_02;20</v>
      </c>
      <c r="W13" s="11" t="s">
        <v>105</v>
      </c>
      <c r="X13" s="18" t="s">
        <v>61</v>
      </c>
      <c r="Y13" s="18" t="s">
        <v>69</v>
      </c>
    </row>
    <row r="14" spans="4:25" x14ac:dyDescent="0.25">
      <c r="D14" s="3">
        <v>30</v>
      </c>
      <c r="E14" s="2" cm="1">
        <f t="array" ref="E14">ROW() - ROW(tbl_sns[#Headers])</f>
        <v>10</v>
      </c>
      <c r="F14" s="3" t="s">
        <v>9</v>
      </c>
      <c r="G14" s="3" t="s">
        <v>53</v>
      </c>
      <c r="H14" s="3" t="s">
        <v>50</v>
      </c>
      <c r="I14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pp_eth_spine;04</v>
      </c>
      <c r="J14" s="2">
        <f>COUNTIF(tbl_sns[if_id], tbl_sns[[#This Row],[if_id]])</f>
        <v>1</v>
      </c>
      <c r="K14" s="3" t="s">
        <v>57</v>
      </c>
      <c r="L14" s="2">
        <f>COUNTIF(tbl_sns[given_link_sn], tbl_sns[[#This Row],[given_link_sn]])</f>
        <v>2</v>
      </c>
      <c r="M14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0000000000000002025_07_04.0006</v>
      </c>
      <c r="N14" s="2">
        <f>COUNTIF(tbl_sns[sn_normalized], tbl_sns[[#This Row],[sn_normalized]])</f>
        <v>2</v>
      </c>
      <c r="O14" s="6" t="str" cm="1">
        <f t="array" ref="O14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sw_eth_spine_02;21</v>
      </c>
      <c r="P14" s="6" t="str" cm="1">
        <f t="array" ref="P14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sw_eth_spine_02;21</v>
      </c>
      <c r="Q14" s="6" t="str" cm="1">
        <f t="array" ref="Q14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pp_eth_spine;04&lt;~~~&gt;sw_eth_spine_02;21</v>
      </c>
      <c r="R14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pp_eth_spine;04
&lt;&gt;sw_eth_spine_02;21</v>
      </c>
      <c r="S14" s="50" t="str">
        <f>tbl_sns[[#This Row],[if_id]]</f>
        <v>pp_eth_spine;04</v>
      </c>
      <c r="T14" s="51" t="str">
        <f>tbl_sns[[#This Row],[next_hop_if_id]]</f>
        <v>sw_eth_spine_02;21</v>
      </c>
      <c r="W14" s="37" t="s">
        <v>106</v>
      </c>
      <c r="X14" s="18" t="s">
        <v>61</v>
      </c>
      <c r="Y14" s="18" t="s">
        <v>107</v>
      </c>
    </row>
    <row r="15" spans="4:25" x14ac:dyDescent="0.25">
      <c r="D15" s="3">
        <v>14</v>
      </c>
      <c r="E15" s="2" cm="1">
        <f t="array" ref="E15">ROW() - ROW(tbl_sns[#Headers])</f>
        <v>11</v>
      </c>
      <c r="F15" s="3" t="s">
        <v>9</v>
      </c>
      <c r="G15" s="3" t="s">
        <v>36</v>
      </c>
      <c r="H15" s="4" t="s">
        <v>54</v>
      </c>
      <c r="I15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pp_fc_srv_01;08</v>
      </c>
      <c r="J15" s="2">
        <f>COUNTIF(tbl_sns[if_id], tbl_sns[[#This Row],[if_id]])</f>
        <v>1</v>
      </c>
      <c r="K15" s="3">
        <v>12345</v>
      </c>
      <c r="L15" s="2">
        <f>COUNTIF(tbl_sns[given_link_sn], tbl_sns[[#This Row],[given_link_sn]])</f>
        <v>2</v>
      </c>
      <c r="M15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000000000000000000000000012345</v>
      </c>
      <c r="N15" s="2">
        <f>COUNTIF(tbl_sns[sn_normalized], tbl_sns[[#This Row],[sn_normalized]])</f>
        <v>2</v>
      </c>
      <c r="O15" s="6" t="str" cm="1">
        <f t="array" ref="O15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srv_01;fc1</v>
      </c>
      <c r="P15" s="6" t="str" cm="1">
        <f t="array" ref="P15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srv_01;fc1</v>
      </c>
      <c r="Q15" s="6" t="str" cm="1">
        <f t="array" ref="Q15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pp_fc_srv_01;08&lt;~~~&gt;srv_01;fc1</v>
      </c>
      <c r="R15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pp_fc_srv_01;08
&lt;&gt;srv_01;fc1</v>
      </c>
      <c r="S15" s="53" t="str">
        <f>tbl_sns[[#This Row],[if_id]]</f>
        <v>pp_fc_srv_01;08</v>
      </c>
      <c r="T15" s="54" t="str">
        <f>tbl_sns[[#This Row],[next_hop_if_id]]</f>
        <v>srv_01;fc1</v>
      </c>
      <c r="W15" s="40" t="s">
        <v>108</v>
      </c>
      <c r="X15" s="18" t="s">
        <v>66</v>
      </c>
      <c r="Y15" s="18" t="s">
        <v>109</v>
      </c>
    </row>
    <row r="16" spans="4:25" x14ac:dyDescent="0.25">
      <c r="D16" s="3">
        <v>15</v>
      </c>
      <c r="E16" s="2" cm="1">
        <f t="array" ref="E16">ROW() - ROW(tbl_sns[#Headers])</f>
        <v>12</v>
      </c>
      <c r="F16" s="3" t="s">
        <v>9</v>
      </c>
      <c r="G16" s="3" t="s">
        <v>37</v>
      </c>
      <c r="H16" s="4" t="s">
        <v>54</v>
      </c>
      <c r="I16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pp_fc_srv_02;08</v>
      </c>
      <c r="J16" s="2">
        <f>COUNTIF(tbl_sns[if_id], tbl_sns[[#This Row],[if_id]])</f>
        <v>1</v>
      </c>
      <c r="K16" s="3">
        <v>678910</v>
      </c>
      <c r="L16" s="2">
        <f>COUNTIF(tbl_sns[given_link_sn], tbl_sns[[#This Row],[given_link_sn]])</f>
        <v>2</v>
      </c>
      <c r="M16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000000000000000000000000678910</v>
      </c>
      <c r="N16" s="2">
        <f>COUNTIF(tbl_sns[sn_normalized], tbl_sns[[#This Row],[sn_normalized]])</f>
        <v>2</v>
      </c>
      <c r="O16" s="6" t="str" cm="1">
        <f t="array" ref="O16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srv_01;fc2</v>
      </c>
      <c r="P16" s="6" t="str" cm="1">
        <f t="array" ref="P16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srv_01;fc2</v>
      </c>
      <c r="Q16" s="6" t="str" cm="1">
        <f t="array" ref="Q16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pp_fc_srv_02;08&lt;~~~&gt;srv_01;fc2</v>
      </c>
      <c r="R16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pp_fc_srv_02;08
&lt;&gt;srv_01;fc2</v>
      </c>
      <c r="S16" s="56" t="str">
        <f>tbl_sns[[#This Row],[if_id]]</f>
        <v>pp_fc_srv_02;08</v>
      </c>
      <c r="T16" s="57" t="str">
        <f>tbl_sns[[#This Row],[next_hop_if_id]]</f>
        <v>srv_01;fc2</v>
      </c>
      <c r="W16" s="43" t="s">
        <v>110</v>
      </c>
      <c r="X16" s="18" t="s">
        <v>67</v>
      </c>
      <c r="Y16" s="18" t="s">
        <v>111</v>
      </c>
    </row>
    <row r="17" spans="4:25" x14ac:dyDescent="0.25">
      <c r="D17" s="3">
        <v>16</v>
      </c>
      <c r="E17" s="2" cm="1">
        <f t="array" ref="E17">ROW() - ROW(tbl_sns[#Headers])</f>
        <v>13</v>
      </c>
      <c r="F17" s="3" t="s">
        <v>9</v>
      </c>
      <c r="G17" s="3" t="s">
        <v>38</v>
      </c>
      <c r="H17" s="4" t="s">
        <v>54</v>
      </c>
      <c r="I17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pp_fc_sw_01;08</v>
      </c>
      <c r="J17" s="2">
        <f>COUNTIF(tbl_sns[if_id], tbl_sns[[#This Row],[if_id]])</f>
        <v>1</v>
      </c>
      <c r="K17" s="3">
        <v>54321</v>
      </c>
      <c r="L17" s="2">
        <f>COUNTIF(tbl_sns[given_link_sn], tbl_sns[[#This Row],[given_link_sn]])</f>
        <v>2</v>
      </c>
      <c r="M17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000000000000000000000000054321</v>
      </c>
      <c r="N17" s="2">
        <f>COUNTIF(tbl_sns[sn_normalized], tbl_sns[[#This Row],[sn_normalized]])</f>
        <v>2</v>
      </c>
      <c r="O17" s="6" t="str" cm="1">
        <f t="array" ref="O17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fc_sw_01;01</v>
      </c>
      <c r="P17" s="6" t="str" cm="1">
        <f t="array" ref="P17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fc_sw_01;01</v>
      </c>
      <c r="Q17" s="6" t="str" cm="1">
        <f t="array" ref="Q17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pp_fc_sw_01;08&lt;~~~&gt;fc_sw_01;01</v>
      </c>
      <c r="R17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pp_fc_sw_01;08
&lt;&gt;fc_sw_01;01</v>
      </c>
      <c r="S17" s="26" t="str">
        <f>tbl_sns[[#This Row],[if_id]]</f>
        <v>pp_fc_sw_01;08</v>
      </c>
      <c r="T17" s="27" t="str">
        <f>tbl_sns[[#This Row],[next_hop_if_id]]</f>
        <v>fc_sw_01;01</v>
      </c>
      <c r="W17" s="46" t="s">
        <v>112</v>
      </c>
      <c r="X17" s="18" t="s">
        <v>68</v>
      </c>
      <c r="Y17" s="18" t="s">
        <v>113</v>
      </c>
    </row>
    <row r="18" spans="4:25" x14ac:dyDescent="0.25">
      <c r="D18" s="3">
        <v>17</v>
      </c>
      <c r="E18" s="2" cm="1">
        <f t="array" ref="E18">ROW() - ROW(tbl_sns[#Headers])</f>
        <v>14</v>
      </c>
      <c r="F18" s="3" t="s">
        <v>9</v>
      </c>
      <c r="G18" s="3" t="s">
        <v>39</v>
      </c>
      <c r="H18" s="4" t="s">
        <v>54</v>
      </c>
      <c r="I18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pp_fc_sw_02;08</v>
      </c>
      <c r="J18" s="2">
        <f>COUNTIF(tbl_sns[if_id], tbl_sns[[#This Row],[if_id]])</f>
        <v>1</v>
      </c>
      <c r="K18" s="4" t="s">
        <v>44</v>
      </c>
      <c r="L18" s="2">
        <f>COUNTIF(tbl_sns[given_link_sn], tbl_sns[[#This Row],[given_link_sn]])</f>
        <v>2</v>
      </c>
      <c r="M18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000000000000000000000000019876</v>
      </c>
      <c r="N18" s="2">
        <f>COUNTIF(tbl_sns[sn_normalized], tbl_sns[[#This Row],[sn_normalized]])</f>
        <v>2</v>
      </c>
      <c r="O18" s="6" t="str" cm="1">
        <f t="array" ref="O18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fc_sw_02;01</v>
      </c>
      <c r="P18" s="6" t="str" cm="1">
        <f t="array" ref="P18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fc_sw_02;01</v>
      </c>
      <c r="Q18" s="6" t="str" cm="1">
        <f t="array" ref="Q18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pp_fc_sw_02;08&lt;~~~&gt;fc_sw_02;01</v>
      </c>
      <c r="R18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pp_fc_sw_02;08
&lt;&gt;fc_sw_02;01</v>
      </c>
      <c r="S18" s="19" t="str">
        <f>tbl_sns[[#This Row],[if_id]]</f>
        <v>pp_fc_sw_02;08</v>
      </c>
      <c r="T18" s="20" t="str">
        <f>tbl_sns[[#This Row],[next_hop_if_id]]</f>
        <v>fc_sw_02;01</v>
      </c>
      <c r="W18" s="49" t="s">
        <v>114</v>
      </c>
      <c r="X18" s="18" t="s">
        <v>69</v>
      </c>
      <c r="Y18" s="18" t="s">
        <v>115</v>
      </c>
    </row>
    <row r="19" spans="4:25" x14ac:dyDescent="0.25">
      <c r="D19" s="3">
        <v>2</v>
      </c>
      <c r="E19" s="2" cm="1">
        <f t="array" ref="E19">ROW() - ROW(tbl_sns[#Headers])</f>
        <v>15</v>
      </c>
      <c r="F19" s="3" t="s">
        <v>8</v>
      </c>
      <c r="G19" s="3" t="s">
        <v>20</v>
      </c>
      <c r="H19" s="3" t="s">
        <v>25</v>
      </c>
      <c r="I19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srv_01;eth_01</v>
      </c>
      <c r="J19" s="2">
        <f>COUNTIF(tbl_sns[if_id], tbl_sns[[#This Row],[if_id]])</f>
        <v>1</v>
      </c>
      <c r="K19" s="3" t="s">
        <v>22</v>
      </c>
      <c r="L19" s="2">
        <f>COUNTIF(tbl_sns[given_link_sn], tbl_sns[[#This Row],[given_link_sn]])</f>
        <v>2</v>
      </c>
      <c r="M19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0000000000000002025_07_04.0002</v>
      </c>
      <c r="N19" s="2">
        <f>COUNTIF(tbl_sns[sn_normalized], tbl_sns[[#This Row],[sn_normalized]])</f>
        <v>2</v>
      </c>
      <c r="O19" s="6" t="str" cm="1">
        <f t="array" ref="O19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sw_eth_01;01</v>
      </c>
      <c r="P19" s="6" t="str" cm="1">
        <f t="array" ref="P19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sw_eth_01;01</v>
      </c>
      <c r="Q19" s="6" t="str" cm="1">
        <f t="array" ref="Q19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srv_01;eth_01&lt;~~~&gt;sw_eth_01;01</v>
      </c>
      <c r="R19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srv_01;eth_01
&lt;&gt;sw_eth_01;01</v>
      </c>
      <c r="S19" s="59" t="str">
        <f>tbl_sns[[#This Row],[if_id]]</f>
        <v>srv_01;eth_01</v>
      </c>
      <c r="T19" s="60" t="str">
        <f>tbl_sns[[#This Row],[next_hop_if_id]]</f>
        <v>sw_eth_01;01</v>
      </c>
      <c r="W19" s="11" t="s">
        <v>116</v>
      </c>
      <c r="X19" s="18" t="s">
        <v>62</v>
      </c>
      <c r="Y19" s="18" t="s">
        <v>64</v>
      </c>
    </row>
    <row r="20" spans="4:25" x14ac:dyDescent="0.25">
      <c r="D20" s="3">
        <v>3</v>
      </c>
      <c r="E20" s="2" cm="1">
        <f t="array" ref="E20">ROW() - ROW(tbl_sns[#Headers])</f>
        <v>16</v>
      </c>
      <c r="F20" s="3" t="s">
        <v>8</v>
      </c>
      <c r="G20" s="3" t="s">
        <v>20</v>
      </c>
      <c r="H20" s="3" t="s">
        <v>34</v>
      </c>
      <c r="I20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srv_01;eth_02</v>
      </c>
      <c r="J20" s="2">
        <f>COUNTIF(tbl_sns[if_id], tbl_sns[[#This Row],[if_id]])</f>
        <v>1</v>
      </c>
      <c r="K20" s="3">
        <v>4545</v>
      </c>
      <c r="L20" s="2">
        <f>COUNTIF(tbl_sns[given_link_sn], tbl_sns[[#This Row],[given_link_sn]])</f>
        <v>2</v>
      </c>
      <c r="M20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000000000000000000000000004545</v>
      </c>
      <c r="N20" s="2">
        <f>COUNTIF(tbl_sns[sn_normalized], tbl_sns[[#This Row],[sn_normalized]])</f>
        <v>2</v>
      </c>
      <c r="O20" s="6" t="str" cm="1">
        <f t="array" ref="O20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sw_eth_02;01</v>
      </c>
      <c r="P20" s="6" t="str" cm="1">
        <f t="array" ref="P20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sw_eth_02;01</v>
      </c>
      <c r="Q20" s="6" t="str" cm="1">
        <f t="array" ref="Q20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srv_01;eth_02&lt;~~~&gt;sw_eth_02;01</v>
      </c>
      <c r="R20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srv_01;eth_02
&lt;&gt;sw_eth_02;01</v>
      </c>
      <c r="S20" s="62" t="str">
        <f>tbl_sns[[#This Row],[if_id]]</f>
        <v>srv_01;eth_02</v>
      </c>
      <c r="T20" s="63" t="str">
        <f>tbl_sns[[#This Row],[next_hop_if_id]]</f>
        <v>sw_eth_02;01</v>
      </c>
      <c r="W20" s="52" t="s">
        <v>117</v>
      </c>
      <c r="X20" s="18" t="s">
        <v>62</v>
      </c>
      <c r="Y20" s="18" t="s">
        <v>81</v>
      </c>
    </row>
    <row r="21" spans="4:25" x14ac:dyDescent="0.25">
      <c r="D21" s="3">
        <v>4</v>
      </c>
      <c r="E21" s="2" cm="1">
        <f t="array" ref="E21">ROW() - ROW(tbl_sns[#Headers])</f>
        <v>17</v>
      </c>
      <c r="F21" s="3" t="s">
        <v>8</v>
      </c>
      <c r="G21" s="3" t="s">
        <v>20</v>
      </c>
      <c r="H21" s="3" t="s">
        <v>26</v>
      </c>
      <c r="I21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srv_01;fc1</v>
      </c>
      <c r="J21" s="2">
        <f>COUNTIF(tbl_sns[if_id], tbl_sns[[#This Row],[if_id]])</f>
        <v>1</v>
      </c>
      <c r="K21" s="3">
        <v>12345</v>
      </c>
      <c r="L21" s="2">
        <f>COUNTIF(tbl_sns[given_link_sn], tbl_sns[[#This Row],[given_link_sn]])</f>
        <v>2</v>
      </c>
      <c r="M21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000000000000000000000000012345</v>
      </c>
      <c r="N21" s="2">
        <f>COUNTIF(tbl_sns[sn_normalized], tbl_sns[[#This Row],[sn_normalized]])</f>
        <v>2</v>
      </c>
      <c r="O21" s="6" t="str" cm="1">
        <f t="array" ref="O2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pp_fc_srv_01;08</v>
      </c>
      <c r="P21" s="6" t="str" cm="1">
        <f t="array" ref="P21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fc_sw_01;01</v>
      </c>
      <c r="Q21" s="6" t="str" cm="1">
        <f t="array" ref="Q2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srv_01;fc1&lt;~~~&gt;pp_fc_srv_01;08&lt;~~~&gt;pp_fc_sw_01;08&lt;~~~&gt;fc_sw_01;01</v>
      </c>
      <c r="R21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srv_01;fc1
&lt;&gt;pp_fc_srv_01;08
&lt;&gt;pp_fc_sw_01;08
&lt;&gt;fc_sw_01;01</v>
      </c>
      <c r="S21" s="53" t="str">
        <f>tbl_sns[[#This Row],[if_id]]</f>
        <v>srv_01;fc1</v>
      </c>
      <c r="T21" s="54" t="str">
        <f>tbl_sns[[#This Row],[next_hop_if_id]]</f>
        <v>pp_fc_srv_01;08</v>
      </c>
      <c r="W21" s="11" t="s">
        <v>118</v>
      </c>
      <c r="X21" s="18" t="s">
        <v>63</v>
      </c>
      <c r="Y21" s="18" t="s">
        <v>65</v>
      </c>
    </row>
    <row r="22" spans="4:25" x14ac:dyDescent="0.25">
      <c r="D22" s="3">
        <v>5</v>
      </c>
      <c r="E22" s="2" cm="1">
        <f t="array" ref="E22">ROW() - ROW(tbl_sns[#Headers])</f>
        <v>18</v>
      </c>
      <c r="F22" s="3" t="s">
        <v>8</v>
      </c>
      <c r="G22" s="3" t="s">
        <v>20</v>
      </c>
      <c r="H22" s="3" t="s">
        <v>35</v>
      </c>
      <c r="I22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srv_01;fc2</v>
      </c>
      <c r="J22" s="2">
        <f>COUNTIF(tbl_sns[if_id], tbl_sns[[#This Row],[if_id]])</f>
        <v>1</v>
      </c>
      <c r="K22" s="3">
        <v>678910</v>
      </c>
      <c r="L22" s="2">
        <f>COUNTIF(tbl_sns[given_link_sn], tbl_sns[[#This Row],[given_link_sn]])</f>
        <v>2</v>
      </c>
      <c r="M22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000000000000000000000000678910</v>
      </c>
      <c r="N22" s="2">
        <f>COUNTIF(tbl_sns[sn_normalized], tbl_sns[[#This Row],[sn_normalized]])</f>
        <v>2</v>
      </c>
      <c r="O22" s="6" t="str" cm="1">
        <f t="array" ref="O22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pp_fc_srv_02;08</v>
      </c>
      <c r="P22" s="6" t="str" cm="1">
        <f t="array" ref="P22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fc_sw_02;01</v>
      </c>
      <c r="Q22" s="6" t="str" cm="1">
        <f t="array" ref="Q22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srv_01;fc2&lt;~~~&gt;pp_fc_srv_02;08&lt;~~~&gt;pp_fc_sw_02;08&lt;~~~&gt;fc_sw_02;01</v>
      </c>
      <c r="R22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srv_01;fc2
&lt;&gt;pp_fc_srv_02;08
&lt;&gt;pp_fc_sw_02;08
&lt;&gt;fc_sw_02;01</v>
      </c>
      <c r="S22" s="56" t="str">
        <f>tbl_sns[[#This Row],[if_id]]</f>
        <v>srv_01;fc2</v>
      </c>
      <c r="T22" s="57" t="str">
        <f>tbl_sns[[#This Row],[next_hop_if_id]]</f>
        <v>pp_fc_srv_02;08</v>
      </c>
      <c r="W22" s="55" t="s">
        <v>119</v>
      </c>
      <c r="X22" s="18" t="s">
        <v>63</v>
      </c>
      <c r="Y22" s="18" t="s">
        <v>120</v>
      </c>
    </row>
    <row r="23" spans="4:25" x14ac:dyDescent="0.25">
      <c r="D23" s="3">
        <v>1</v>
      </c>
      <c r="E23" s="2" cm="1">
        <f t="array" ref="E23">ROW() - ROW(tbl_sns[#Headers])</f>
        <v>19</v>
      </c>
      <c r="F23" s="3" t="s">
        <v>8</v>
      </c>
      <c r="G23" s="3" t="s">
        <v>20</v>
      </c>
      <c r="H23" s="3" t="s">
        <v>23</v>
      </c>
      <c r="I23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srv_01;idrac</v>
      </c>
      <c r="J23" s="2">
        <f>COUNTIF(tbl_sns[if_id], tbl_sns[[#This Row],[if_id]])</f>
        <v>1</v>
      </c>
      <c r="K23" s="3" t="s">
        <v>21</v>
      </c>
      <c r="L23" s="2">
        <f>COUNTIF(tbl_sns[given_link_sn], tbl_sns[[#This Row],[given_link_sn]])</f>
        <v>2</v>
      </c>
      <c r="M23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0000000000000002025_07_04.0001</v>
      </c>
      <c r="N23" s="2">
        <f>COUNTIF(tbl_sns[sn_normalized], tbl_sns[[#This Row],[sn_normalized]])</f>
        <v>2</v>
      </c>
      <c r="O23" s="6" t="str" cm="1">
        <f t="array" ref="O23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sw_mgt_01;420</v>
      </c>
      <c r="P23" s="6" t="str" cm="1">
        <f t="array" ref="P23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sw_mgt_01;420</v>
      </c>
      <c r="Q23" s="6" t="str" cm="1">
        <f t="array" ref="Q23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srv_01;idrac&lt;~~~&gt;sw_mgt_01;420</v>
      </c>
      <c r="R23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srv_01;idrac
&lt;&gt;sw_mgt_01;420</v>
      </c>
      <c r="S23" s="65" t="str">
        <f>tbl_sns[[#This Row],[if_id]]</f>
        <v>srv_01;idrac</v>
      </c>
      <c r="T23" s="66" t="str">
        <f>tbl_sns[[#This Row],[next_hop_if_id]]</f>
        <v>sw_mgt_01;420</v>
      </c>
      <c r="W23" s="58" t="s">
        <v>121</v>
      </c>
      <c r="X23" s="18" t="s">
        <v>122</v>
      </c>
      <c r="Y23" s="18" t="s">
        <v>123</v>
      </c>
    </row>
    <row r="24" spans="4:25" x14ac:dyDescent="0.25">
      <c r="D24" s="3">
        <v>6</v>
      </c>
      <c r="E24" s="2" cm="1">
        <f t="array" ref="E24">ROW() - ROW(tbl_sns[#Headers])</f>
        <v>20</v>
      </c>
      <c r="F24" s="3" t="s">
        <v>8</v>
      </c>
      <c r="G24" s="3" t="s">
        <v>27</v>
      </c>
      <c r="H24" s="4" t="s">
        <v>29</v>
      </c>
      <c r="I24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sw_eth_01;01</v>
      </c>
      <c r="J24" s="2">
        <f>COUNTIF(tbl_sns[if_id], tbl_sns[[#This Row],[if_id]])</f>
        <v>1</v>
      </c>
      <c r="K24" s="3" t="s">
        <v>22</v>
      </c>
      <c r="L24" s="2">
        <f>COUNTIF(tbl_sns[given_link_sn], tbl_sns[[#This Row],[given_link_sn]])</f>
        <v>2</v>
      </c>
      <c r="M24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0000000000000002025_07_04.0002</v>
      </c>
      <c r="N24" s="2">
        <f>COUNTIF(tbl_sns[sn_normalized], tbl_sns[[#This Row],[sn_normalized]])</f>
        <v>2</v>
      </c>
      <c r="O24" s="6" t="str" cm="1">
        <f t="array" ref="O24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srv_01;eth_01</v>
      </c>
      <c r="P24" s="6" t="str" cm="1">
        <f t="array" ref="P24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srv_01;eth_01</v>
      </c>
      <c r="Q24" s="6" t="str" cm="1">
        <f t="array" ref="Q24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sw_eth_01;01&lt;~~~&gt;srv_01;eth_01</v>
      </c>
      <c r="R24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sw_eth_01;01
&lt;&gt;srv_01;eth_01</v>
      </c>
      <c r="S24" s="59" t="str">
        <f>tbl_sns[[#This Row],[if_id]]</f>
        <v>sw_eth_01;01</v>
      </c>
      <c r="T24" s="60" t="str">
        <f>tbl_sns[[#This Row],[next_hop_if_id]]</f>
        <v>srv_01;eth_01</v>
      </c>
      <c r="W24" s="61" t="s">
        <v>124</v>
      </c>
      <c r="X24" s="18" t="s">
        <v>125</v>
      </c>
      <c r="Y24" s="18" t="s">
        <v>126</v>
      </c>
    </row>
    <row r="25" spans="4:25" x14ac:dyDescent="0.25">
      <c r="D25" s="3">
        <v>19</v>
      </c>
      <c r="E25" s="2" cm="1">
        <f t="array" ref="E25">ROW() - ROW(tbl_sns[#Headers])</f>
        <v>21</v>
      </c>
      <c r="F25" s="3" t="s">
        <v>8</v>
      </c>
      <c r="G25" s="3" t="s">
        <v>27</v>
      </c>
      <c r="H25" s="3">
        <v>35</v>
      </c>
      <c r="I25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sw_eth_01;35</v>
      </c>
      <c r="J25" s="2">
        <f>COUNTIF(tbl_sns[if_id], tbl_sns[[#This Row],[if_id]])</f>
        <v>1</v>
      </c>
      <c r="K25" s="3" t="s">
        <v>47</v>
      </c>
      <c r="L25" s="2">
        <f>COUNTIF(tbl_sns[given_link_sn], tbl_sns[[#This Row],[given_link_sn]])</f>
        <v>2</v>
      </c>
      <c r="M25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0000000000000002025_07_04.0003</v>
      </c>
      <c r="N25" s="2">
        <f>COUNTIF(tbl_sns[sn_normalized], tbl_sns[[#This Row],[sn_normalized]])</f>
        <v>2</v>
      </c>
      <c r="O25" s="6" t="str" cm="1">
        <f t="array" ref="O25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pp_eth_leaf;01</v>
      </c>
      <c r="P25" s="6" t="str" cm="1">
        <f t="array" ref="P25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sw_eth_spine_01;20</v>
      </c>
      <c r="Q25" s="6" t="str" cm="1">
        <f t="array" ref="Q25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sw_eth_01;35&lt;~~~&gt;pp_eth_leaf;01&lt;~~~&gt;pp_eth_spine;01&lt;~~~&gt;sw_eth_spine_01;20</v>
      </c>
      <c r="R25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sw_eth_01;35
&lt;&gt;pp_eth_leaf;01
&lt;&gt;pp_eth_spine;01
&lt;&gt;sw_eth_spine_01;20</v>
      </c>
      <c r="S25" s="29" t="str">
        <f>tbl_sns[[#This Row],[if_id]]</f>
        <v>sw_eth_01;35</v>
      </c>
      <c r="T25" s="30" t="str">
        <f>tbl_sns[[#This Row],[next_hop_if_id]]</f>
        <v>pp_eth_leaf;01</v>
      </c>
      <c r="W25" s="64" t="s">
        <v>127</v>
      </c>
      <c r="X25" s="18" t="s">
        <v>128</v>
      </c>
      <c r="Y25" s="18" t="s">
        <v>129</v>
      </c>
    </row>
    <row r="26" spans="4:25" x14ac:dyDescent="0.25">
      <c r="D26" s="3">
        <v>20</v>
      </c>
      <c r="E26" s="2" cm="1">
        <f t="array" ref="E26">ROW() - ROW(tbl_sns[#Headers])</f>
        <v>22</v>
      </c>
      <c r="F26" s="3" t="s">
        <v>8</v>
      </c>
      <c r="G26" s="3" t="s">
        <v>27</v>
      </c>
      <c r="H26" s="3">
        <v>36</v>
      </c>
      <c r="I26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sw_eth_01;36</v>
      </c>
      <c r="J26" s="2">
        <f>COUNTIF(tbl_sns[if_id], tbl_sns[[#This Row],[if_id]])</f>
        <v>1</v>
      </c>
      <c r="K26" s="3" t="s">
        <v>51</v>
      </c>
      <c r="L26" s="2">
        <f>COUNTIF(tbl_sns[given_link_sn], tbl_sns[[#This Row],[given_link_sn]])</f>
        <v>2</v>
      </c>
      <c r="M26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0000000000000002025_07_04.0004</v>
      </c>
      <c r="N26" s="2">
        <f>COUNTIF(tbl_sns[sn_normalized], tbl_sns[[#This Row],[sn_normalized]])</f>
        <v>2</v>
      </c>
      <c r="O26" s="6" t="str" cm="1">
        <f t="array" ref="O26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pp_eth_leaf;02</v>
      </c>
      <c r="P26" s="6" t="str" cm="1">
        <f t="array" ref="P26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sw_eth_spine_01;21</v>
      </c>
      <c r="Q26" s="6" t="str" cm="1">
        <f t="array" ref="Q26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sw_eth_01;36&lt;~~~&gt;pp_eth_leaf;02&lt;~~~&gt;pp_eth_spine;02&lt;~~~&gt;sw_eth_spine_01;21</v>
      </c>
      <c r="R26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sw_eth_01;36
&lt;&gt;pp_eth_leaf;02
&lt;&gt;pp_eth_spine;02
&lt;&gt;sw_eth_spine_01;21</v>
      </c>
      <c r="S26" s="32" t="str">
        <f>tbl_sns[[#This Row],[if_id]]</f>
        <v>sw_eth_01;36</v>
      </c>
      <c r="T26" s="33" t="str">
        <f>tbl_sns[[#This Row],[next_hop_if_id]]</f>
        <v>pp_eth_leaf;02</v>
      </c>
    </row>
    <row r="27" spans="4:25" x14ac:dyDescent="0.25">
      <c r="D27" s="3">
        <v>7</v>
      </c>
      <c r="E27" s="2" cm="1">
        <f t="array" ref="E27">ROW() - ROW(tbl_sns[#Headers])</f>
        <v>23</v>
      </c>
      <c r="F27" s="3" t="s">
        <v>8</v>
      </c>
      <c r="G27" s="3" t="s">
        <v>28</v>
      </c>
      <c r="H27" s="4" t="s">
        <v>29</v>
      </c>
      <c r="I27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sw_eth_02;01</v>
      </c>
      <c r="J27" s="2">
        <f>COUNTIF(tbl_sns[if_id], tbl_sns[[#This Row],[if_id]])</f>
        <v>1</v>
      </c>
      <c r="K27" s="3">
        <v>4545</v>
      </c>
      <c r="L27" s="2">
        <f>COUNTIF(tbl_sns[given_link_sn], tbl_sns[[#This Row],[given_link_sn]])</f>
        <v>2</v>
      </c>
      <c r="M27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000000000000000000000000004545</v>
      </c>
      <c r="N27" s="2">
        <f>COUNTIF(tbl_sns[sn_normalized], tbl_sns[[#This Row],[sn_normalized]])</f>
        <v>2</v>
      </c>
      <c r="O27" s="6" t="str" cm="1">
        <f t="array" ref="O27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srv_01;eth_02</v>
      </c>
      <c r="P27" s="6" t="str" cm="1">
        <f t="array" ref="P27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srv_01;eth_02</v>
      </c>
      <c r="Q27" s="6" t="str" cm="1">
        <f t="array" ref="Q27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sw_eth_02;01&lt;~~~&gt;srv_01;eth_02</v>
      </c>
      <c r="R27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sw_eth_02;01
&lt;&gt;srv_01;eth_02</v>
      </c>
      <c r="S27" s="62" t="str">
        <f>tbl_sns[[#This Row],[if_id]]</f>
        <v>sw_eth_02;01</v>
      </c>
      <c r="T27" s="63" t="str">
        <f>tbl_sns[[#This Row],[next_hop_if_id]]</f>
        <v>srv_01;eth_02</v>
      </c>
    </row>
    <row r="28" spans="4:25" x14ac:dyDescent="0.25">
      <c r="D28" s="3">
        <v>21</v>
      </c>
      <c r="E28" s="2" cm="1">
        <f t="array" ref="E28">ROW() - ROW(tbl_sns[#Headers])</f>
        <v>24</v>
      </c>
      <c r="F28" s="3" t="s">
        <v>8</v>
      </c>
      <c r="G28" s="3" t="s">
        <v>28</v>
      </c>
      <c r="H28" s="3">
        <v>35</v>
      </c>
      <c r="I28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sw_eth_02;35</v>
      </c>
      <c r="J28" s="2">
        <f>COUNTIF(tbl_sns[if_id], tbl_sns[[#This Row],[if_id]])</f>
        <v>1</v>
      </c>
      <c r="K28" s="3">
        <v>16167</v>
      </c>
      <c r="L28" s="2">
        <f>COUNTIF(tbl_sns[given_link_sn], tbl_sns[[#This Row],[given_link_sn]])</f>
        <v>2</v>
      </c>
      <c r="M28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000000000000000000000000016167</v>
      </c>
      <c r="N28" s="2">
        <f>COUNTIF(tbl_sns[sn_normalized], tbl_sns[[#This Row],[sn_normalized]])</f>
        <v>2</v>
      </c>
      <c r="O28" s="6" t="str" cm="1">
        <f t="array" ref="O28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pp_eth_leaf;03</v>
      </c>
      <c r="P28" s="6" t="str" cm="1">
        <f t="array" ref="P28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sw_eth_spine_02;20</v>
      </c>
      <c r="Q28" s="6" t="str" cm="1">
        <f t="array" ref="Q28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sw_eth_02;35&lt;~~~&gt;pp_eth_leaf;03&lt;~~~&gt;pp_eth_spine;03&lt;~~~&gt;sw_eth_spine_02;20</v>
      </c>
      <c r="R28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sw_eth_02;35
&lt;&gt;pp_eth_leaf;03
&lt;&gt;pp_eth_spine;03
&lt;&gt;sw_eth_spine_02;20</v>
      </c>
      <c r="S28" s="35" t="str">
        <f>tbl_sns[[#This Row],[if_id]]</f>
        <v>sw_eth_02;35</v>
      </c>
      <c r="T28" s="36" t="str">
        <f>tbl_sns[[#This Row],[next_hop_if_id]]</f>
        <v>pp_eth_leaf;03</v>
      </c>
      <c r="W28" s="21" t="s">
        <v>45</v>
      </c>
      <c r="X28" s="21" t="s">
        <v>40</v>
      </c>
      <c r="Y28" s="21" t="s">
        <v>41</v>
      </c>
    </row>
    <row r="29" spans="4:25" x14ac:dyDescent="0.25">
      <c r="D29" s="3">
        <v>22</v>
      </c>
      <c r="E29" s="2" cm="1">
        <f t="array" ref="E29">ROW() - ROW(tbl_sns[#Headers])</f>
        <v>25</v>
      </c>
      <c r="F29" s="3" t="s">
        <v>8</v>
      </c>
      <c r="G29" s="3" t="s">
        <v>28</v>
      </c>
      <c r="H29" s="3">
        <v>36</v>
      </c>
      <c r="I29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sw_eth_02;36</v>
      </c>
      <c r="J29" s="2">
        <f>COUNTIF(tbl_sns[if_id], tbl_sns[[#This Row],[if_id]])</f>
        <v>1</v>
      </c>
      <c r="K29" s="3">
        <v>913187</v>
      </c>
      <c r="L29" s="2">
        <f>COUNTIF(tbl_sns[given_link_sn], tbl_sns[[#This Row],[given_link_sn]])</f>
        <v>2</v>
      </c>
      <c r="M29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000000000000000000000000913187</v>
      </c>
      <c r="N29" s="2">
        <f>COUNTIF(tbl_sns[sn_normalized], tbl_sns[[#This Row],[sn_normalized]])</f>
        <v>2</v>
      </c>
      <c r="O29" s="6" t="str" cm="1">
        <f t="array" ref="O29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pp_eth_leaf;04</v>
      </c>
      <c r="P29" s="6" t="str" cm="1">
        <f t="array" ref="P29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sw_eth_spine_02;21</v>
      </c>
      <c r="Q29" s="6" t="str" cm="1">
        <f t="array" ref="Q29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sw_eth_02;36&lt;~~~&gt;pp_eth_leaf;04&lt;~~~&gt;pp_eth_spine;04&lt;~~~&gt;sw_eth_spine_02;21</v>
      </c>
      <c r="R29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sw_eth_02;36
&lt;&gt;pp_eth_leaf;04
&lt;&gt;pp_eth_spine;04
&lt;&gt;sw_eth_spine_02;21</v>
      </c>
      <c r="S29" s="38" t="str">
        <f>tbl_sns[[#This Row],[if_id]]</f>
        <v>sw_eth_02;36</v>
      </c>
      <c r="T29" s="39" t="str">
        <f>tbl_sns[[#This Row],[next_hop_if_id]]</f>
        <v>pp_eth_leaf;04</v>
      </c>
      <c r="W29" s="24" t="s">
        <v>116</v>
      </c>
      <c r="X29" s="22" t="s">
        <v>62</v>
      </c>
      <c r="Y29" s="22" t="s">
        <v>64</v>
      </c>
    </row>
    <row r="30" spans="4:25" x14ac:dyDescent="0.25">
      <c r="D30" s="3">
        <v>10</v>
      </c>
      <c r="E30" s="2" cm="1">
        <f t="array" ref="E30">ROW() - ROW(tbl_sns[#Headers])</f>
        <v>26</v>
      </c>
      <c r="F30" s="3" t="s">
        <v>8</v>
      </c>
      <c r="G30" s="3" t="s">
        <v>32</v>
      </c>
      <c r="H30" s="3">
        <v>20</v>
      </c>
      <c r="I30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sw_eth_spine_01;20</v>
      </c>
      <c r="J30" s="2">
        <f>COUNTIF(tbl_sns[if_id], tbl_sns[[#This Row],[if_id]])</f>
        <v>1</v>
      </c>
      <c r="K30" s="3">
        <v>19789349</v>
      </c>
      <c r="L30" s="2">
        <f>COUNTIF(tbl_sns[given_link_sn], tbl_sns[[#This Row],[given_link_sn]])</f>
        <v>2</v>
      </c>
      <c r="M30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000000000000000000000019789349</v>
      </c>
      <c r="N30" s="2">
        <f>COUNTIF(tbl_sns[sn_normalized], tbl_sns[[#This Row],[sn_normalized]])</f>
        <v>2</v>
      </c>
      <c r="O30" s="6" t="str" cm="1">
        <f t="array" ref="O30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pp_eth_spine;01</v>
      </c>
      <c r="P30" s="6" t="str" cm="1">
        <f t="array" ref="P30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sw_eth_01;35</v>
      </c>
      <c r="Q30" s="6" t="str" cm="1">
        <f t="array" ref="Q30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sw_eth_spine_01;20&lt;~~~&gt;pp_eth_spine;01&lt;~~~&gt;pp_eth_leaf;01&lt;~~~&gt;sw_eth_01;35</v>
      </c>
      <c r="R30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sw_eth_spine_01;20
&lt;&gt;pp_eth_spine;01
&lt;&gt;pp_eth_leaf;01
&lt;&gt;sw_eth_01;35</v>
      </c>
      <c r="S30" s="41" t="str">
        <f>tbl_sns[[#This Row],[if_id]]</f>
        <v>sw_eth_spine_01;20</v>
      </c>
      <c r="T30" s="42" t="str">
        <f>tbl_sns[[#This Row],[next_hop_if_id]]</f>
        <v>pp_eth_spine;01</v>
      </c>
      <c r="W30" s="24" t="s">
        <v>118</v>
      </c>
      <c r="X30" s="22" t="s">
        <v>63</v>
      </c>
      <c r="Y30" s="22" t="s">
        <v>65</v>
      </c>
    </row>
    <row r="31" spans="4:25" x14ac:dyDescent="0.25">
      <c r="D31" s="3">
        <v>11</v>
      </c>
      <c r="E31" s="2" cm="1">
        <f t="array" ref="E31">ROW() - ROW(tbl_sns[#Headers])</f>
        <v>27</v>
      </c>
      <c r="F31" s="3" t="s">
        <v>8</v>
      </c>
      <c r="G31" s="3" t="s">
        <v>32</v>
      </c>
      <c r="H31" s="3">
        <v>21</v>
      </c>
      <c r="I31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sw_eth_spine_01;21</v>
      </c>
      <c r="J31" s="2">
        <f>COUNTIF(tbl_sns[if_id], tbl_sns[[#This Row],[if_id]])</f>
        <v>1</v>
      </c>
      <c r="K31" s="3" t="s">
        <v>55</v>
      </c>
      <c r="L31" s="2">
        <f>COUNTIF(tbl_sns[given_link_sn], tbl_sns[[#This Row],[given_link_sn]])</f>
        <v>2</v>
      </c>
      <c r="M31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000000000000000000000004947sfa</v>
      </c>
      <c r="N31" s="2">
        <f>COUNTIF(tbl_sns[sn_normalized], tbl_sns[[#This Row],[sn_normalized]])</f>
        <v>2</v>
      </c>
      <c r="O31" s="6" t="str" cm="1">
        <f t="array" ref="O3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pp_eth_spine;02</v>
      </c>
      <c r="P31" s="6" t="str" cm="1">
        <f t="array" ref="P31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sw_eth_01;36</v>
      </c>
      <c r="Q31" s="6" t="str" cm="1">
        <f t="array" ref="Q3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sw_eth_spine_01;21&lt;~~~&gt;pp_eth_spine;02&lt;~~~&gt;pp_eth_leaf;02&lt;~~~&gt;sw_eth_01;36</v>
      </c>
      <c r="R31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sw_eth_spine_01;21
&lt;&gt;pp_eth_spine;02
&lt;&gt;pp_eth_leaf;02
&lt;&gt;sw_eth_01;36</v>
      </c>
      <c r="S31" s="44" t="str">
        <f>tbl_sns[[#This Row],[if_id]]</f>
        <v>sw_eth_spine_01;21</v>
      </c>
      <c r="T31" s="45" t="str">
        <f>tbl_sns[[#This Row],[next_hop_if_id]]</f>
        <v>pp_eth_spine;02</v>
      </c>
      <c r="W31" s="24" t="s">
        <v>96</v>
      </c>
      <c r="X31" s="22" t="s">
        <v>58</v>
      </c>
      <c r="Y31" s="22" t="s">
        <v>66</v>
      </c>
    </row>
    <row r="32" spans="4:25" x14ac:dyDescent="0.25">
      <c r="D32" s="3">
        <v>12</v>
      </c>
      <c r="E32" s="2" cm="1">
        <f t="array" ref="E32">ROW() - ROW(tbl_sns[#Headers])</f>
        <v>28</v>
      </c>
      <c r="F32" s="3" t="s">
        <v>8</v>
      </c>
      <c r="G32" s="3" t="s">
        <v>33</v>
      </c>
      <c r="H32" s="3">
        <v>20</v>
      </c>
      <c r="I32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sw_eth_spine_02;20</v>
      </c>
      <c r="J32" s="2">
        <f>COUNTIF(tbl_sns[if_id], tbl_sns[[#This Row],[if_id]])</f>
        <v>1</v>
      </c>
      <c r="K32" s="3" t="s">
        <v>56</v>
      </c>
      <c r="L32" s="2">
        <f>COUNTIF(tbl_sns[given_link_sn], tbl_sns[[#This Row],[given_link_sn]])</f>
        <v>2</v>
      </c>
      <c r="M32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0000000000000002025_07_04.0005</v>
      </c>
      <c r="N32" s="2">
        <f>COUNTIF(tbl_sns[sn_normalized], tbl_sns[[#This Row],[sn_normalized]])</f>
        <v>2</v>
      </c>
      <c r="O32" s="6" t="str" cm="1">
        <f t="array" ref="O32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pp_eth_spine;03</v>
      </c>
      <c r="P32" s="6" t="str" cm="1">
        <f t="array" ref="P32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sw_eth_02;35</v>
      </c>
      <c r="Q32" s="6" t="str" cm="1">
        <f t="array" ref="Q32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sw_eth_spine_02;20&lt;~~~&gt;pp_eth_spine;03&lt;~~~&gt;pp_eth_leaf;03&lt;~~~&gt;sw_eth_02;35</v>
      </c>
      <c r="R32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sw_eth_spine_02;20
&lt;&gt;pp_eth_spine;03
&lt;&gt;pp_eth_leaf;03
&lt;&gt;sw_eth_02;35</v>
      </c>
      <c r="S32" s="47" t="str">
        <f>tbl_sns[[#This Row],[if_id]]</f>
        <v>sw_eth_spine_02;20</v>
      </c>
      <c r="T32" s="48" t="str">
        <f>tbl_sns[[#This Row],[next_hop_if_id]]</f>
        <v>pp_eth_spine;03</v>
      </c>
      <c r="W32" s="24" t="s">
        <v>99</v>
      </c>
      <c r="X32" s="22" t="s">
        <v>59</v>
      </c>
      <c r="Y32" s="22" t="s">
        <v>67</v>
      </c>
    </row>
    <row r="33" spans="4:25" x14ac:dyDescent="0.25">
      <c r="D33" s="3">
        <v>13</v>
      </c>
      <c r="E33" s="2" cm="1">
        <f t="array" ref="E33">ROW() - ROW(tbl_sns[#Headers])</f>
        <v>29</v>
      </c>
      <c r="F33" s="3" t="s">
        <v>8</v>
      </c>
      <c r="G33" s="3" t="s">
        <v>33</v>
      </c>
      <c r="H33" s="3">
        <v>21</v>
      </c>
      <c r="I33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sw_eth_spine_02;21</v>
      </c>
      <c r="J33" s="2">
        <f>COUNTIF(tbl_sns[if_id], tbl_sns[[#This Row],[if_id]])</f>
        <v>1</v>
      </c>
      <c r="K33" s="3" t="s">
        <v>57</v>
      </c>
      <c r="L33" s="2">
        <f>COUNTIF(tbl_sns[given_link_sn], tbl_sns[[#This Row],[given_link_sn]])</f>
        <v>2</v>
      </c>
      <c r="M33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0000000000000002025_07_04.0006</v>
      </c>
      <c r="N33" s="2">
        <f>COUNTIF(tbl_sns[sn_normalized], tbl_sns[[#This Row],[sn_normalized]])</f>
        <v>2</v>
      </c>
      <c r="O33" s="6" t="str" cm="1">
        <f t="array" ref="O33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pp_eth_spine;04</v>
      </c>
      <c r="P33" s="6" t="str" cm="1">
        <f t="array" ref="P33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sw_eth_02;36</v>
      </c>
      <c r="Q33" s="6" t="str" cm="1">
        <f t="array" ref="Q33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sw_eth_spine_02;21&lt;~~~&gt;pp_eth_spine;04&lt;~~~&gt;pp_eth_leaf;04&lt;~~~&gt;sw_eth_02;36</v>
      </c>
      <c r="R33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sw_eth_spine_02;21
&lt;&gt;pp_eth_spine;04
&lt;&gt;pp_eth_leaf;04
&lt;&gt;sw_eth_02;36</v>
      </c>
      <c r="S33" s="50" t="str">
        <f>tbl_sns[[#This Row],[if_id]]</f>
        <v>sw_eth_spine_02;21</v>
      </c>
      <c r="T33" s="51" t="str">
        <f>tbl_sns[[#This Row],[next_hop_if_id]]</f>
        <v>pp_eth_spine;04</v>
      </c>
      <c r="W33" s="24" t="s">
        <v>102</v>
      </c>
      <c r="X33" s="22" t="s">
        <v>60</v>
      </c>
      <c r="Y33" s="22" t="s">
        <v>68</v>
      </c>
    </row>
    <row r="34" spans="4:25" x14ac:dyDescent="0.25">
      <c r="D34" s="3">
        <v>18</v>
      </c>
      <c r="E34" s="2" cm="1">
        <f t="array" ref="E34">ROW() - ROW(tbl_sns[#Headers])</f>
        <v>30</v>
      </c>
      <c r="F34" s="3" t="s">
        <v>8</v>
      </c>
      <c r="G34" s="3" t="s">
        <v>42</v>
      </c>
      <c r="H34" s="3">
        <v>420</v>
      </c>
      <c r="I34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sw_mgt_01;420</v>
      </c>
      <c r="J34" s="2">
        <f>COUNTIF(tbl_sns[if_id], tbl_sns[[#This Row],[if_id]])</f>
        <v>1</v>
      </c>
      <c r="K34" s="3" t="s">
        <v>21</v>
      </c>
      <c r="L34" s="2">
        <f>COUNTIF(tbl_sns[given_link_sn], tbl_sns[[#This Row],[given_link_sn]])</f>
        <v>2</v>
      </c>
      <c r="M34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0000000000000002025_07_04.0001</v>
      </c>
      <c r="N34" s="2">
        <f>COUNTIF(tbl_sns[sn_normalized], tbl_sns[[#This Row],[sn_normalized]])</f>
        <v>2</v>
      </c>
      <c r="O34" s="6" t="str" cm="1">
        <f t="array" ref="O34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srv_01;idrac</v>
      </c>
      <c r="P34" s="6" t="str" cm="1">
        <f t="array" ref="P34">_xlfn.LET(_xlpm.edge_delimiter,      _xlfn.XLOOKUP("delimiter_edge",  tbl_GLOBALS[key], tbl_GLOBALS[value],
                                  "ERROR::::edge_delimiter_xlookup", 0),
     _xlpm.path_string,         tbl_sns[[#This Row],[path_as_string]],
     _xlpm.path_array,            _xlfn.TEXTSPLIT(_xlpm.path_string, _xlpm.edge_delimiter,,TRUE,0),
     _xlpm.last_if_id,          _xlfn.TAKE(_xlpm.path_array, 1, -1),
     _xlpm.return,              _xlpm.last_if_id,
     _xlpm.return)</f>
        <v>srv_01;idrac</v>
      </c>
      <c r="Q34" s="6" t="str" cm="1">
        <f t="array" ref="Q34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sw_mgt_01;420&lt;~~~&gt;srv_01;idrac</v>
      </c>
      <c r="R34" s="6" t="str">
        <f>_xlfn.LET(_xlpm.delimiter_edge,        _xlfn.XLOOKUP("delimiter_edge", tbl_GLOBALS[key], tbl_GLOBALS[value],
                                    "ERROR::::delimiter_edge", 0),
     _xlpm.path_as_string,        tbl_sns[[#This Row],[path_as_string]],
     _xlpm.path_string_rework,    SUBSTITUTE(_xlpm.path_as_string, _xlpm.delimiter_edge, _xlfn.CONCAT(CHAR(10), "&lt;&gt;")),
     _xlpm.return,                _xlpm.path_string_rework,
     _xlpm.return)</f>
        <v>sw_mgt_01;420
&lt;&gt;srv_01;idrac</v>
      </c>
      <c r="S34" s="65" t="str">
        <f>tbl_sns[[#This Row],[if_id]]</f>
        <v>sw_mgt_01;420</v>
      </c>
      <c r="T34" s="66" t="str">
        <f>tbl_sns[[#This Row],[next_hop_if_id]]</f>
        <v>srv_01;idrac</v>
      </c>
      <c r="W34" s="25" t="s">
        <v>105</v>
      </c>
      <c r="X34" s="23" t="s">
        <v>61</v>
      </c>
      <c r="Y34" s="23" t="s">
        <v>69</v>
      </c>
    </row>
  </sheetData>
  <conditionalFormatting sqref="J5:J34">
    <cfRule type="cellIs" dxfId="4" priority="2" operator="greaterThan">
      <formula>1</formula>
    </cfRule>
  </conditionalFormatting>
  <conditionalFormatting sqref="L5:L34 N5:N34">
    <cfRule type="cellIs" dxfId="3" priority="3" operator="greaterThan">
      <formula>2</formula>
    </cfRule>
  </conditionalFormatting>
  <dataValidations disablePrompts="1" count="1">
    <dataValidation type="list" allowBlank="1" showInputMessage="1" showErrorMessage="1" sqref="F5:F34" xr:uid="{EC3CB3AB-D6C7-4ECA-B736-51E3556D2C85}">
      <formula1>"device,patch"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31D3-6343-4607-AC75-8CA5E0C20914}">
  <dimension ref="B1:M16"/>
  <sheetViews>
    <sheetView zoomScale="85" zoomScaleNormal="85" workbookViewId="0">
      <selection activeCell="M5" sqref="M5"/>
    </sheetView>
  </sheetViews>
  <sheetFormatPr defaultRowHeight="15" x14ac:dyDescent="0.25"/>
  <cols>
    <col min="1" max="1" width="9.140625" style="1"/>
    <col min="2" max="2" width="17.5703125" style="1" customWidth="1"/>
    <col min="3" max="3" width="16" style="1" customWidth="1"/>
    <col min="4" max="4" width="26.140625" style="1" customWidth="1"/>
    <col min="5" max="5" width="28.7109375" style="1" customWidth="1"/>
    <col min="6" max="6" width="59.7109375" style="1" customWidth="1"/>
    <col min="7" max="7" width="19.5703125" style="1" customWidth="1"/>
    <col min="8" max="8" width="9.140625" style="1"/>
    <col min="9" max="9" width="29.140625" style="5" customWidth="1"/>
    <col min="10" max="10" width="9.7109375" style="1" customWidth="1"/>
    <col min="11" max="11" width="29.42578125" style="6" customWidth="1"/>
    <col min="12" max="12" width="16.28515625" style="8" customWidth="1"/>
    <col min="13" max="13" width="32.85546875" style="6" customWidth="1"/>
    <col min="14" max="14" width="9.140625" style="1"/>
    <col min="15" max="15" width="25.7109375" style="1" customWidth="1"/>
    <col min="16" max="16384" width="9.140625" style="1"/>
  </cols>
  <sheetData>
    <row r="1" spans="2:13" x14ac:dyDescent="0.25">
      <c r="K1" s="5"/>
      <c r="L1" s="1"/>
      <c r="M1" s="5"/>
    </row>
    <row r="2" spans="2:13" x14ac:dyDescent="0.25">
      <c r="K2" s="5"/>
      <c r="L2" s="1"/>
      <c r="M2" s="5"/>
    </row>
    <row r="3" spans="2:13" x14ac:dyDescent="0.25">
      <c r="K3" s="5"/>
      <c r="L3" s="1"/>
      <c r="M3" s="5"/>
    </row>
    <row r="4" spans="2:13" x14ac:dyDescent="0.25">
      <c r="B4" s="1" t="s">
        <v>0</v>
      </c>
      <c r="C4" s="1" t="s">
        <v>1</v>
      </c>
      <c r="D4" s="1" t="s">
        <v>40</v>
      </c>
      <c r="E4" s="1" t="s">
        <v>41</v>
      </c>
      <c r="F4" s="1" t="s">
        <v>45</v>
      </c>
      <c r="G4" s="1" t="s">
        <v>46</v>
      </c>
      <c r="I4" s="14" t="s">
        <v>73</v>
      </c>
      <c r="K4" s="14" t="s">
        <v>70</v>
      </c>
      <c r="L4" s="7" t="s">
        <v>24</v>
      </c>
      <c r="M4" s="14" t="s">
        <v>71</v>
      </c>
    </row>
    <row r="5" spans="2:13" x14ac:dyDescent="0.25">
      <c r="B5" s="3">
        <v>1</v>
      </c>
      <c r="C5" s="2" cm="1">
        <f t="array" ref="C5">ROW() - ROW(tbl_trunks[#Headers])</f>
        <v>1</v>
      </c>
      <c r="D5" s="3" t="s">
        <v>62</v>
      </c>
      <c r="E5" s="3" t="s">
        <v>64</v>
      </c>
      <c r="F5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pp_fc_srv_01;08&lt;~~~&gt;pp_fc_sw_01;08</v>
      </c>
      <c r="G5" s="2">
        <f>COUNTIF(tbl_trunks[edge_id], tbl_trunks[[#This Row],[edge_id]])</f>
        <v>1</v>
      </c>
      <c r="I5" s="13" t="str" cm="1">
        <f t="array" ref="I5:I16">_xlfn.LET(_xlpm.temp_table,             _xlfn.HSTACK(tbl_sns[node_type], tbl_sns[if_id]),
     _xlpm.device_if_ids_removed,  _xlfn._xlws.FILTER(_xlpm.temp_table, _xlfn.CHOOSECOLS(_xlpm.temp_table, 1) = "patch", ""),
     _xlpm.pp_if_ids,              _xlfn.CHOOSECOLS(_xlpm.device_if_ids_removed, 2),
     _xlpm.return,                 _xlfn._xlws.SORT(_xlpm.pp_if_ids),
     _xlpm.return)</f>
        <v>pp_eth_leaf;01</v>
      </c>
      <c r="K5" s="6" t="str" cm="1">
        <f t="array" ref="K5:K16">SUBSTITUTE(CLEAN(TRIM(_xlfn._xlws.SORT(_xlfn.TOCOL(tbl_trunks[[if_id_01]:[if_id_02]])))), " ", "")</f>
        <v>pp_eth_leaf;01</v>
      </c>
      <c r="L5" s="8" cm="1">
        <f t="array" ref="L5:L16">COUNTIF(_xlfn.ANCHORARRAY(K5),_xlfn.ANCHORARRAY( K5))</f>
        <v>1</v>
      </c>
      <c r="M5" s="6" t="str" cm="1">
        <f t="array" ref="M5:M16">_xlfn.LET(_xlpm.src_if_ids,_xlfn.ANCHORARRAY(          K5),
     _xlpm.if_id_01s,           tbl_trunks[if_id_01],
     _xlpm.if_id_02s,           tbl_trunks[if_id_02],
     _xlpm.map_lambda,          _xlfn.LAMBDA(_xlpm.if_id,
                                 _xlfn.LET(_xlpm.lookup_01,          _xlfn.XLOOKUP(_xlpm.if_id, _xlpm.if_id_01s, _xlpm.if_id_02s, _xlpm.if_id, 0),
                                     _xlpm.lookup_02,          _xlfn.XLOOKUP(_xlpm.if_id, _xlpm.if_id_02s, _xlpm.if_id_01s, _xlpm.if_id, 0),
                                     _xlpm.next_hop_if_id,     _xlfn.IFS(_xlpm.if_id = _xlpm.lookup_01,
                                                             _xlpm.lookup_02,
                                                             _xlpm.if_id = _xlpm.lookup_02,
                                                             _xlpm.lookup_01,
                                                             TRUE, "FIXME_from_ifs"),
                                     _xlpm.return,             _xlpm.next_hop_if_id,
                                     _xlpm.return)),
     _xlpm.map_result,           _xlfn.MAP(_xlpm.src_if_ids, _xlpm.map_lambda),
     _xlpm.cleaned_result,       SUBSTITUTE(CLEAN(TRIM(_xlpm.map_result)), " ", ""),
     _xlpm.return,               _xlpm.cleaned_result,
     _xlpm.return)</f>
        <v>pp_eth_spine;01</v>
      </c>
    </row>
    <row r="6" spans="2:13" x14ac:dyDescent="0.25">
      <c r="B6" s="3">
        <v>2</v>
      </c>
      <c r="C6" s="2" cm="1">
        <f t="array" ref="C6">ROW() - ROW(tbl_trunks[#Headers])</f>
        <v>2</v>
      </c>
      <c r="D6" s="3" t="s">
        <v>63</v>
      </c>
      <c r="E6" s="3" t="s">
        <v>65</v>
      </c>
      <c r="F6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pp_fc_srv_02;08&lt;~~~&gt;pp_fc_sw_02;08</v>
      </c>
      <c r="G6" s="2">
        <f>COUNTIF(tbl_trunks[edge_id], tbl_trunks[[#This Row],[edge_id]])</f>
        <v>1</v>
      </c>
      <c r="I6" s="13" t="str">
        <v>pp_eth_leaf;02</v>
      </c>
      <c r="K6" s="6" t="str">
        <v>pp_eth_leaf;02</v>
      </c>
      <c r="L6" s="8">
        <v>1</v>
      </c>
      <c r="M6" s="6" t="str">
        <v>pp_eth_spine;02</v>
      </c>
    </row>
    <row r="7" spans="2:13" x14ac:dyDescent="0.25">
      <c r="B7" s="3">
        <v>3</v>
      </c>
      <c r="C7" s="2" cm="1">
        <f t="array" ref="C7">ROW() - ROW(tbl_trunks[#Headers])</f>
        <v>3</v>
      </c>
      <c r="D7" s="3" t="s">
        <v>58</v>
      </c>
      <c r="E7" s="3" t="s">
        <v>66</v>
      </c>
      <c r="F7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pp_eth_leaf;01&lt;~~~&gt;pp_eth_spine;01</v>
      </c>
      <c r="G7" s="2">
        <f>COUNTIF(tbl_trunks[edge_id], tbl_trunks[[#This Row],[edge_id]])</f>
        <v>1</v>
      </c>
      <c r="I7" s="13" t="str">
        <v>pp_eth_leaf;03</v>
      </c>
      <c r="K7" s="6" t="str">
        <v>pp_eth_leaf;03</v>
      </c>
      <c r="L7" s="8">
        <v>1</v>
      </c>
      <c r="M7" s="6" t="str">
        <v>pp_eth_spine;03</v>
      </c>
    </row>
    <row r="8" spans="2:13" x14ac:dyDescent="0.25">
      <c r="B8" s="3">
        <v>4</v>
      </c>
      <c r="C8" s="2" cm="1">
        <f t="array" ref="C8">ROW() - ROW(tbl_trunks[#Headers])</f>
        <v>4</v>
      </c>
      <c r="D8" s="3" t="s">
        <v>59</v>
      </c>
      <c r="E8" s="3" t="s">
        <v>67</v>
      </c>
      <c r="F8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pp_eth_leaf;02&lt;~~~&gt;pp_eth_spine;02</v>
      </c>
      <c r="G8" s="2">
        <f>COUNTIF(tbl_trunks[edge_id], tbl_trunks[[#This Row],[edge_id]])</f>
        <v>1</v>
      </c>
      <c r="I8" s="13" t="str">
        <v>pp_eth_leaf;04</v>
      </c>
      <c r="K8" s="6" t="str">
        <v>pp_eth_leaf;04</v>
      </c>
      <c r="L8" s="8">
        <v>1</v>
      </c>
      <c r="M8" s="6" t="str">
        <v>pp_eth_spine;04</v>
      </c>
    </row>
    <row r="9" spans="2:13" x14ac:dyDescent="0.25">
      <c r="B9" s="3">
        <v>5</v>
      </c>
      <c r="C9" s="2" cm="1">
        <f t="array" ref="C9">ROW() - ROW(tbl_trunks[#Headers])</f>
        <v>5</v>
      </c>
      <c r="D9" s="3" t="s">
        <v>60</v>
      </c>
      <c r="E9" s="3" t="s">
        <v>68</v>
      </c>
      <c r="F9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pp_eth_leaf;03&lt;~~~&gt;pp_eth_spine;03</v>
      </c>
      <c r="G9" s="2">
        <f>COUNTIF(tbl_trunks[edge_id], tbl_trunks[[#This Row],[edge_id]])</f>
        <v>1</v>
      </c>
      <c r="I9" s="13" t="str">
        <v>pp_eth_spine;01</v>
      </c>
      <c r="K9" s="6" t="str">
        <v>pp_eth_spine;01</v>
      </c>
      <c r="L9" s="8">
        <v>1</v>
      </c>
      <c r="M9" s="6" t="str">
        <v>pp_eth_leaf;01</v>
      </c>
    </row>
    <row r="10" spans="2:13" x14ac:dyDescent="0.25">
      <c r="B10" s="3">
        <v>6</v>
      </c>
      <c r="C10" s="2" cm="1">
        <f t="array" ref="C10">ROW() - ROW(tbl_trunks[#Headers])</f>
        <v>6</v>
      </c>
      <c r="D10" s="3" t="s">
        <v>61</v>
      </c>
      <c r="E10" s="3" t="s">
        <v>69</v>
      </c>
      <c r="F10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pp_eth_leaf;04&lt;~~~&gt;pp_eth_spine;04</v>
      </c>
      <c r="G10" s="2">
        <f>COUNTIF(tbl_trunks[edge_id], tbl_trunks[[#This Row],[edge_id]])</f>
        <v>1</v>
      </c>
      <c r="I10" s="13" t="str">
        <v>pp_eth_spine;02</v>
      </c>
      <c r="K10" s="6" t="str">
        <v>pp_eth_spine;02</v>
      </c>
      <c r="L10" s="8">
        <v>1</v>
      </c>
      <c r="M10" s="6" t="str">
        <v>pp_eth_leaf;02</v>
      </c>
    </row>
    <row r="11" spans="2:13" x14ac:dyDescent="0.25">
      <c r="I11" s="13" t="str">
        <v>pp_eth_spine;03</v>
      </c>
      <c r="K11" s="6" t="str">
        <v>pp_eth_spine;03</v>
      </c>
      <c r="L11" s="8">
        <v>1</v>
      </c>
      <c r="M11" s="6" t="str">
        <v>pp_eth_leaf;03</v>
      </c>
    </row>
    <row r="12" spans="2:13" x14ac:dyDescent="0.25">
      <c r="I12" s="13" t="str">
        <v>pp_eth_spine;04</v>
      </c>
      <c r="K12" s="6" t="str">
        <v>pp_eth_spine;04</v>
      </c>
      <c r="L12" s="8">
        <v>1</v>
      </c>
      <c r="M12" s="6" t="str">
        <v>pp_eth_leaf;04</v>
      </c>
    </row>
    <row r="13" spans="2:13" x14ac:dyDescent="0.25">
      <c r="I13" s="13" t="str">
        <v>pp_fc_srv_01;08</v>
      </c>
      <c r="K13" s="6" t="str">
        <v>pp_fc_srv_01;08</v>
      </c>
      <c r="L13" s="8">
        <v>1</v>
      </c>
      <c r="M13" s="6" t="str">
        <v>pp_fc_sw_01;08</v>
      </c>
    </row>
    <row r="14" spans="2:13" x14ac:dyDescent="0.25">
      <c r="I14" s="13" t="str">
        <v>pp_fc_srv_02;08</v>
      </c>
      <c r="K14" s="6" t="str">
        <v>pp_fc_srv_02;08</v>
      </c>
      <c r="L14" s="8">
        <v>1</v>
      </c>
      <c r="M14" s="6" t="str">
        <v>pp_fc_sw_02;08</v>
      </c>
    </row>
    <row r="15" spans="2:13" x14ac:dyDescent="0.25">
      <c r="I15" s="13" t="str">
        <v>pp_fc_sw_01;08</v>
      </c>
      <c r="K15" s="6" t="str">
        <v>pp_fc_sw_01;08</v>
      </c>
      <c r="L15" s="8">
        <v>1</v>
      </c>
      <c r="M15" s="6" t="str">
        <v>pp_fc_srv_01;08</v>
      </c>
    </row>
    <row r="16" spans="2:13" x14ac:dyDescent="0.25">
      <c r="I16" s="13" t="str">
        <v>pp_fc_sw_02;08</v>
      </c>
      <c r="K16" s="6" t="str">
        <v>pp_fc_sw_02;08</v>
      </c>
      <c r="L16" s="8">
        <v>1</v>
      </c>
      <c r="M16" s="6" t="str">
        <v>pp_fc_srv_02;08</v>
      </c>
    </row>
  </sheetData>
  <conditionalFormatting sqref="L5:L1048576">
    <cfRule type="cellIs" dxfId="2" priority="1" operator="greaterThan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109D-A26D-4FF9-AFD2-BD9FFF234927}">
  <dimension ref="A1:N33"/>
  <sheetViews>
    <sheetView zoomScale="85" zoomScaleNormal="85" workbookViewId="0">
      <selection activeCell="L4" sqref="L4"/>
    </sheetView>
  </sheetViews>
  <sheetFormatPr defaultRowHeight="15" x14ac:dyDescent="0.25"/>
  <cols>
    <col min="1" max="2" width="9.140625" style="9"/>
    <col min="3" max="3" width="90.42578125" style="15" customWidth="1"/>
    <col min="4" max="4" width="9.140625" style="8" customWidth="1"/>
    <col min="5" max="5" width="25.28515625" style="15" customWidth="1"/>
    <col min="6" max="6" width="22" style="15" bestFit="1" customWidth="1"/>
    <col min="7" max="7" width="18.42578125" style="15" bestFit="1" customWidth="1"/>
    <col min="8" max="8" width="22" style="15" bestFit="1" customWidth="1"/>
    <col min="9" max="13" width="2.140625" style="15" bestFit="1" customWidth="1"/>
    <col min="14" max="14" width="3.28515625" style="15" bestFit="1" customWidth="1"/>
    <col min="15" max="15" width="7.28515625" style="9" customWidth="1"/>
    <col min="16" max="16384" width="9.140625" style="9"/>
  </cols>
  <sheetData>
    <row r="1" spans="1:14" x14ac:dyDescent="0.25">
      <c r="C1" s="9"/>
      <c r="D1" s="3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C2" s="9"/>
      <c r="D2" s="3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16" customFormat="1" x14ac:dyDescent="0.25">
      <c r="A3" s="9"/>
      <c r="B3" s="9"/>
      <c r="C3" s="7" t="s">
        <v>75</v>
      </c>
      <c r="D3" s="7" t="s">
        <v>13</v>
      </c>
      <c r="E3" s="7" cm="1">
        <f t="array" ref="E3:N3">_xlfn.LET(_xlpm.hop_count,     _xlfn.XLOOKUP("max_hops_per_path", tbl_GLOBALS[key], tbl_GLOBALS[value], "FIXME"),
     _xlpm.hop_indicies,  _xlfn.SEQUENCE(1, _xlpm.hop_count, 1, 1),
     _xlpm.return,        _xlpm.hop_indicies,
     _xlpm.return)</f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7">
        <v>10</v>
      </c>
    </row>
    <row r="4" spans="1:14" x14ac:dyDescent="0.25">
      <c r="C4" s="15" t="str" cm="1">
        <f t="array" ref="C4:C33">_xlfn._xlws.SORT(tbl_sns[path_as_string])</f>
        <v>fc_sw_01;01&lt;~~~&gt;pp_fc_sw_01;08&lt;~~~&gt;pp_fc_srv_01;08&lt;~~~&gt;srv_01;fc1</v>
      </c>
      <c r="D4" s="8" cm="1">
        <f t="array" ref="D4:D33">_xlfn.SEQUENCE(ROWS(_xlfn.ANCHORARRAY(C4)), 1, 1, 1)</f>
        <v>1</v>
      </c>
      <c r="E4" s="15" t="str" cm="1">
        <f t="array" ref="E4:N33">_xlfn.LET(_xlpm.delimiter_edge,         _xlfn.XLOOKUP("delimiter_edge", tbl_GLOBALS[key], tbl_GLOBALS[value],
                                     "ERROR::::delimiter_edge", 0),
     _xlpm.paths_as_strings,_xlfn.ANCHORARRAY(       $C$4),
     _xlpm.make_array_lambda,      _xlfn.LAMBDA(_xlpm.row_index,_xlpm.column_index,
                                    _xlfn.LET(_xlpm.path_string,      INDEX(_xlpm.paths_as_strings, _xlpm.row_index, 1),
                                        _xlpm.path_as_array,          _xlfn.TEXTSPLIT(_xlpm.path_string, _xlpm.delimiter_edge),
                                        _xlpm.array_length,            COLUMNS(_xlpm.path_as_array),
                                        _xlpm.if_id,                   IF(_xlpm.column_index &gt; _xlpm.array_length,
                                                                 "",
                                                                 INDEX(_xlpm.path_as_array, 1, _xlpm.column_index)),
                                        _xlpm.return,               _xlpm.if_id,
                                        _xlpm.return)),
     _xlpm.hop_count,              MAX(_xlfn.ANCHORARRAY(E3)),
     _xlpm.path_count,             MAX(_xlfn.ANCHORARRAY(D4)),
     _xlpm.return,                 _xlfn.MAKEARRAY(_xlpm.path_count, _xlpm.hop_count, _xlpm.make_array_lambda),
     _xlpm.return)</f>
        <v>fc_sw_01;01</v>
      </c>
      <c r="F4" s="15" t="str">
        <v>pp_fc_sw_01;08</v>
      </c>
      <c r="G4" s="15" t="str">
        <v>pp_fc_srv_01;08</v>
      </c>
      <c r="H4" s="15" t="str">
        <v>srv_01;fc1</v>
      </c>
      <c r="I4" s="15" t="str">
        <v/>
      </c>
      <c r="J4" s="15" t="str">
        <v/>
      </c>
      <c r="K4" s="15" t="str">
        <v/>
      </c>
      <c r="L4" s="15" t="str">
        <v/>
      </c>
      <c r="M4" s="15" t="str">
        <v/>
      </c>
      <c r="N4" s="15" t="str">
        <v/>
      </c>
    </row>
    <row r="5" spans="1:14" x14ac:dyDescent="0.25">
      <c r="C5" s="15" t="str">
        <v>fc_sw_02;01&lt;~~~&gt;pp_fc_sw_02;08&lt;~~~&gt;pp_fc_srv_02;08&lt;~~~&gt;srv_01;fc2</v>
      </c>
      <c r="D5" s="8">
        <v>2</v>
      </c>
      <c r="E5" s="15" t="str">
        <v>fc_sw_02;01</v>
      </c>
      <c r="F5" s="15" t="str">
        <v>pp_fc_sw_02;08</v>
      </c>
      <c r="G5" s="15" t="str">
        <v>pp_fc_srv_02;08</v>
      </c>
      <c r="H5" s="15" t="str">
        <v>srv_01;fc2</v>
      </c>
      <c r="I5" s="15" t="str">
        <v/>
      </c>
      <c r="J5" s="15" t="str">
        <v/>
      </c>
      <c r="K5" s="15" t="str">
        <v/>
      </c>
      <c r="L5" s="15" t="str">
        <v/>
      </c>
      <c r="M5" s="15" t="str">
        <v/>
      </c>
      <c r="N5" s="15" t="str">
        <v/>
      </c>
    </row>
    <row r="6" spans="1:14" x14ac:dyDescent="0.25">
      <c r="C6" s="15" t="str">
        <v>pp_eth_leaf;01&lt;~~~&gt;sw_eth_01;35</v>
      </c>
      <c r="D6" s="8">
        <v>3</v>
      </c>
      <c r="E6" s="15" t="str">
        <v>pp_eth_leaf;01</v>
      </c>
      <c r="F6" s="15" t="str">
        <v>sw_eth_01;35</v>
      </c>
      <c r="G6" s="15" t="str">
        <v/>
      </c>
      <c r="H6" s="15" t="str">
        <v/>
      </c>
      <c r="I6" s="15" t="str">
        <v/>
      </c>
      <c r="J6" s="15" t="str">
        <v/>
      </c>
      <c r="K6" s="15" t="str">
        <v/>
      </c>
      <c r="L6" s="15" t="str">
        <v/>
      </c>
      <c r="M6" s="15" t="str">
        <v/>
      </c>
      <c r="N6" s="15" t="str">
        <v/>
      </c>
    </row>
    <row r="7" spans="1:14" x14ac:dyDescent="0.25">
      <c r="C7" s="15" t="str">
        <v>pp_eth_leaf;02&lt;~~~&gt;sw_eth_01;36</v>
      </c>
      <c r="D7" s="8">
        <v>4</v>
      </c>
      <c r="E7" s="15" t="str">
        <v>pp_eth_leaf;02</v>
      </c>
      <c r="F7" s="15" t="str">
        <v>sw_eth_01;36</v>
      </c>
      <c r="G7" s="15" t="str">
        <v/>
      </c>
      <c r="H7" s="15" t="str">
        <v/>
      </c>
      <c r="I7" s="15" t="str">
        <v/>
      </c>
      <c r="J7" s="15" t="str">
        <v/>
      </c>
      <c r="K7" s="15" t="str">
        <v/>
      </c>
      <c r="L7" s="15" t="str">
        <v/>
      </c>
      <c r="M7" s="15" t="str">
        <v/>
      </c>
      <c r="N7" s="15" t="str">
        <v/>
      </c>
    </row>
    <row r="8" spans="1:14" x14ac:dyDescent="0.25">
      <c r="C8" s="15" t="str">
        <v>pp_eth_leaf;03&lt;~~~&gt;sw_eth_02;35</v>
      </c>
      <c r="D8" s="8">
        <v>5</v>
      </c>
      <c r="E8" s="15" t="str">
        <v>pp_eth_leaf;03</v>
      </c>
      <c r="F8" s="15" t="str">
        <v>sw_eth_02;35</v>
      </c>
      <c r="G8" s="15" t="str">
        <v/>
      </c>
      <c r="H8" s="15" t="str">
        <v/>
      </c>
      <c r="I8" s="15" t="str">
        <v/>
      </c>
      <c r="J8" s="15" t="str">
        <v/>
      </c>
      <c r="K8" s="15" t="str">
        <v/>
      </c>
      <c r="L8" s="15" t="str">
        <v/>
      </c>
      <c r="M8" s="15" t="str">
        <v/>
      </c>
      <c r="N8" s="15" t="str">
        <v/>
      </c>
    </row>
    <row r="9" spans="1:14" x14ac:dyDescent="0.25">
      <c r="C9" s="15" t="str">
        <v>pp_eth_leaf;04&lt;~~~&gt;sw_eth_02;36</v>
      </c>
      <c r="D9" s="8">
        <v>6</v>
      </c>
      <c r="E9" s="15" t="str">
        <v>pp_eth_leaf;04</v>
      </c>
      <c r="F9" s="15" t="str">
        <v>sw_eth_02;36</v>
      </c>
      <c r="G9" s="15" t="str">
        <v/>
      </c>
      <c r="H9" s="15" t="str">
        <v/>
      </c>
      <c r="I9" s="15" t="str">
        <v/>
      </c>
      <c r="J9" s="15" t="str">
        <v/>
      </c>
      <c r="K9" s="15" t="str">
        <v/>
      </c>
      <c r="L9" s="15" t="str">
        <v/>
      </c>
      <c r="M9" s="15" t="str">
        <v/>
      </c>
      <c r="N9" s="15" t="str">
        <v/>
      </c>
    </row>
    <row r="10" spans="1:14" x14ac:dyDescent="0.25">
      <c r="C10" s="15" t="str">
        <v>pp_eth_spine;01&lt;~~~&gt;sw_eth_spine_01;20</v>
      </c>
      <c r="D10" s="8">
        <v>7</v>
      </c>
      <c r="E10" s="15" t="str">
        <v>pp_eth_spine;01</v>
      </c>
      <c r="F10" s="15" t="str">
        <v>sw_eth_spine_01;20</v>
      </c>
      <c r="G10" s="15" t="str">
        <v/>
      </c>
      <c r="H10" s="15" t="str">
        <v/>
      </c>
      <c r="I10" s="15" t="str">
        <v/>
      </c>
      <c r="J10" s="15" t="str">
        <v/>
      </c>
      <c r="K10" s="15" t="str">
        <v/>
      </c>
      <c r="L10" s="15" t="str">
        <v/>
      </c>
      <c r="M10" s="15" t="str">
        <v/>
      </c>
      <c r="N10" s="15" t="str">
        <v/>
      </c>
    </row>
    <row r="11" spans="1:14" x14ac:dyDescent="0.25">
      <c r="C11" s="15" t="str">
        <v>pp_eth_spine;02&lt;~~~&gt;sw_eth_spine_01;21</v>
      </c>
      <c r="D11" s="8">
        <v>8</v>
      </c>
      <c r="E11" s="15" t="str">
        <v>pp_eth_spine;02</v>
      </c>
      <c r="F11" s="15" t="str">
        <v>sw_eth_spine_01;21</v>
      </c>
      <c r="G11" s="15" t="str">
        <v/>
      </c>
      <c r="H11" s="15" t="str">
        <v/>
      </c>
      <c r="I11" s="15" t="str">
        <v/>
      </c>
      <c r="J11" s="15" t="str">
        <v/>
      </c>
      <c r="K11" s="15" t="str">
        <v/>
      </c>
      <c r="L11" s="15" t="str">
        <v/>
      </c>
      <c r="M11" s="15" t="str">
        <v/>
      </c>
      <c r="N11" s="15" t="str">
        <v/>
      </c>
    </row>
    <row r="12" spans="1:14" x14ac:dyDescent="0.25">
      <c r="C12" s="15" t="str">
        <v>pp_eth_spine;03&lt;~~~&gt;sw_eth_spine_02;20</v>
      </c>
      <c r="D12" s="8">
        <v>9</v>
      </c>
      <c r="E12" s="15" t="str">
        <v>pp_eth_spine;03</v>
      </c>
      <c r="F12" s="15" t="str">
        <v>sw_eth_spine_02;20</v>
      </c>
      <c r="G12" s="15" t="str">
        <v/>
      </c>
      <c r="H12" s="15" t="str">
        <v/>
      </c>
      <c r="I12" s="15" t="str">
        <v/>
      </c>
      <c r="J12" s="15" t="str">
        <v/>
      </c>
      <c r="K12" s="15" t="str">
        <v/>
      </c>
      <c r="L12" s="15" t="str">
        <v/>
      </c>
      <c r="M12" s="15" t="str">
        <v/>
      </c>
      <c r="N12" s="15" t="str">
        <v/>
      </c>
    </row>
    <row r="13" spans="1:14" x14ac:dyDescent="0.25">
      <c r="C13" s="15" t="str">
        <v>pp_eth_spine;04&lt;~~~&gt;sw_eth_spine_02;21</v>
      </c>
      <c r="D13" s="8">
        <v>10</v>
      </c>
      <c r="E13" s="15" t="str">
        <v>pp_eth_spine;04</v>
      </c>
      <c r="F13" s="15" t="str">
        <v>sw_eth_spine_02;21</v>
      </c>
      <c r="G13" s="15" t="str">
        <v/>
      </c>
      <c r="H13" s="15" t="str">
        <v/>
      </c>
      <c r="I13" s="15" t="str">
        <v/>
      </c>
      <c r="J13" s="15" t="str">
        <v/>
      </c>
      <c r="K13" s="15" t="str">
        <v/>
      </c>
      <c r="L13" s="15" t="str">
        <v/>
      </c>
      <c r="M13" s="15" t="str">
        <v/>
      </c>
      <c r="N13" s="15" t="str">
        <v/>
      </c>
    </row>
    <row r="14" spans="1:14" x14ac:dyDescent="0.25">
      <c r="C14" s="15" t="str">
        <v>pp_fc_srv_01;08&lt;~~~&gt;srv_01;fc1</v>
      </c>
      <c r="D14" s="8">
        <v>11</v>
      </c>
      <c r="E14" s="15" t="str">
        <v>pp_fc_srv_01;08</v>
      </c>
      <c r="F14" s="15" t="str">
        <v>srv_01;fc1</v>
      </c>
      <c r="G14" s="15" t="str">
        <v/>
      </c>
      <c r="H14" s="15" t="str">
        <v/>
      </c>
      <c r="I14" s="15" t="str">
        <v/>
      </c>
      <c r="J14" s="15" t="str">
        <v/>
      </c>
      <c r="K14" s="15" t="str">
        <v/>
      </c>
      <c r="L14" s="15" t="str">
        <v/>
      </c>
      <c r="M14" s="15" t="str">
        <v/>
      </c>
      <c r="N14" s="15" t="str">
        <v/>
      </c>
    </row>
    <row r="15" spans="1:14" x14ac:dyDescent="0.25">
      <c r="C15" s="15" t="str">
        <v>pp_fc_srv_02;08&lt;~~~&gt;srv_01;fc2</v>
      </c>
      <c r="D15" s="8">
        <v>12</v>
      </c>
      <c r="E15" s="15" t="str">
        <v>pp_fc_srv_02;08</v>
      </c>
      <c r="F15" s="15" t="str">
        <v>srv_01;fc2</v>
      </c>
      <c r="G15" s="15" t="str">
        <v/>
      </c>
      <c r="H15" s="15" t="str">
        <v/>
      </c>
      <c r="I15" s="15" t="str">
        <v/>
      </c>
      <c r="J15" s="15" t="str">
        <v/>
      </c>
      <c r="K15" s="15" t="str">
        <v/>
      </c>
      <c r="L15" s="15" t="str">
        <v/>
      </c>
      <c r="M15" s="15" t="str">
        <v/>
      </c>
      <c r="N15" s="15" t="str">
        <v/>
      </c>
    </row>
    <row r="16" spans="1:14" x14ac:dyDescent="0.25">
      <c r="C16" s="15" t="str">
        <v>pp_fc_sw_01;08&lt;~~~&gt;fc_sw_01;01</v>
      </c>
      <c r="D16" s="8">
        <v>13</v>
      </c>
      <c r="E16" s="15" t="str">
        <v>pp_fc_sw_01;08</v>
      </c>
      <c r="F16" s="15" t="str">
        <v>fc_sw_01;01</v>
      </c>
      <c r="G16" s="15" t="str">
        <v/>
      </c>
      <c r="H16" s="15" t="str">
        <v/>
      </c>
      <c r="I16" s="15" t="str">
        <v/>
      </c>
      <c r="J16" s="15" t="str">
        <v/>
      </c>
      <c r="K16" s="15" t="str">
        <v/>
      </c>
      <c r="L16" s="15" t="str">
        <v/>
      </c>
      <c r="M16" s="15" t="str">
        <v/>
      </c>
      <c r="N16" s="15" t="str">
        <v/>
      </c>
    </row>
    <row r="17" spans="3:14" x14ac:dyDescent="0.25">
      <c r="C17" s="15" t="str">
        <v>pp_fc_sw_02;08&lt;~~~&gt;fc_sw_02;01</v>
      </c>
      <c r="D17" s="8">
        <v>14</v>
      </c>
      <c r="E17" s="15" t="str">
        <v>pp_fc_sw_02;08</v>
      </c>
      <c r="F17" s="15" t="str">
        <v>fc_sw_02;01</v>
      </c>
      <c r="G17" s="15" t="str">
        <v/>
      </c>
      <c r="H17" s="15" t="str">
        <v/>
      </c>
      <c r="I17" s="15" t="str">
        <v/>
      </c>
      <c r="J17" s="15" t="str">
        <v/>
      </c>
      <c r="K17" s="15" t="str">
        <v/>
      </c>
      <c r="L17" s="15" t="str">
        <v/>
      </c>
      <c r="M17" s="15" t="str">
        <v/>
      </c>
      <c r="N17" s="15" t="str">
        <v/>
      </c>
    </row>
    <row r="18" spans="3:14" x14ac:dyDescent="0.25">
      <c r="C18" s="15" t="str">
        <v>srv_01;eth_01&lt;~~~&gt;sw_eth_01;01</v>
      </c>
      <c r="D18" s="8">
        <v>15</v>
      </c>
      <c r="E18" s="15" t="str">
        <v>srv_01;eth_01</v>
      </c>
      <c r="F18" s="15" t="str">
        <v>sw_eth_01;01</v>
      </c>
      <c r="G18" s="15" t="str">
        <v/>
      </c>
      <c r="H18" s="15" t="str">
        <v/>
      </c>
      <c r="I18" s="15" t="str">
        <v/>
      </c>
      <c r="J18" s="15" t="str">
        <v/>
      </c>
      <c r="K18" s="15" t="str">
        <v/>
      </c>
      <c r="L18" s="15" t="str">
        <v/>
      </c>
      <c r="M18" s="15" t="str">
        <v/>
      </c>
      <c r="N18" s="15" t="str">
        <v/>
      </c>
    </row>
    <row r="19" spans="3:14" x14ac:dyDescent="0.25">
      <c r="C19" s="15" t="str">
        <v>srv_01;eth_02&lt;~~~&gt;sw_eth_02;01</v>
      </c>
      <c r="D19" s="8">
        <v>16</v>
      </c>
      <c r="E19" s="15" t="str">
        <v>srv_01;eth_02</v>
      </c>
      <c r="F19" s="15" t="str">
        <v>sw_eth_02;01</v>
      </c>
      <c r="G19" s="15" t="str">
        <v/>
      </c>
      <c r="H19" s="15" t="str">
        <v/>
      </c>
      <c r="I19" s="15" t="str">
        <v/>
      </c>
      <c r="J19" s="15" t="str">
        <v/>
      </c>
      <c r="K19" s="15" t="str">
        <v/>
      </c>
      <c r="L19" s="15" t="str">
        <v/>
      </c>
      <c r="M19" s="15" t="str">
        <v/>
      </c>
      <c r="N19" s="15" t="str">
        <v/>
      </c>
    </row>
    <row r="20" spans="3:14" x14ac:dyDescent="0.25">
      <c r="C20" s="15" t="str">
        <v>srv_01;fc1&lt;~~~&gt;pp_fc_srv_01;08&lt;~~~&gt;pp_fc_sw_01;08&lt;~~~&gt;fc_sw_01;01</v>
      </c>
      <c r="D20" s="8">
        <v>17</v>
      </c>
      <c r="E20" s="15" t="str">
        <v>srv_01;fc1</v>
      </c>
      <c r="F20" s="15" t="str">
        <v>pp_fc_srv_01;08</v>
      </c>
      <c r="G20" s="15" t="str">
        <v>pp_fc_sw_01;08</v>
      </c>
      <c r="H20" s="15" t="str">
        <v>fc_sw_01;01</v>
      </c>
      <c r="I20" s="15" t="str">
        <v/>
      </c>
      <c r="J20" s="15" t="str">
        <v/>
      </c>
      <c r="K20" s="15" t="str">
        <v/>
      </c>
      <c r="L20" s="15" t="str">
        <v/>
      </c>
      <c r="M20" s="15" t="str">
        <v/>
      </c>
      <c r="N20" s="15" t="str">
        <v/>
      </c>
    </row>
    <row r="21" spans="3:14" x14ac:dyDescent="0.25">
      <c r="C21" s="15" t="str">
        <v>srv_01;fc2&lt;~~~&gt;pp_fc_srv_02;08&lt;~~~&gt;pp_fc_sw_02;08&lt;~~~&gt;fc_sw_02;01</v>
      </c>
      <c r="D21" s="8">
        <v>18</v>
      </c>
      <c r="E21" s="15" t="str">
        <v>srv_01;fc2</v>
      </c>
      <c r="F21" s="15" t="str">
        <v>pp_fc_srv_02;08</v>
      </c>
      <c r="G21" s="15" t="str">
        <v>pp_fc_sw_02;08</v>
      </c>
      <c r="H21" s="15" t="str">
        <v>fc_sw_02;01</v>
      </c>
      <c r="I21" s="15" t="str">
        <v/>
      </c>
      <c r="J21" s="15" t="str">
        <v/>
      </c>
      <c r="K21" s="15" t="str">
        <v/>
      </c>
      <c r="L21" s="15" t="str">
        <v/>
      </c>
      <c r="M21" s="15" t="str">
        <v/>
      </c>
      <c r="N21" s="15" t="str">
        <v/>
      </c>
    </row>
    <row r="22" spans="3:14" x14ac:dyDescent="0.25">
      <c r="C22" s="15" t="str">
        <v>srv_01;idrac&lt;~~~&gt;sw_mgt_01;420</v>
      </c>
      <c r="D22" s="8">
        <v>19</v>
      </c>
      <c r="E22" s="15" t="str">
        <v>srv_01;idrac</v>
      </c>
      <c r="F22" s="15" t="str">
        <v>sw_mgt_01;420</v>
      </c>
      <c r="G22" s="15" t="str">
        <v/>
      </c>
      <c r="H22" s="15" t="str">
        <v/>
      </c>
      <c r="I22" s="15" t="str">
        <v/>
      </c>
      <c r="J22" s="15" t="str">
        <v/>
      </c>
      <c r="K22" s="15" t="str">
        <v/>
      </c>
      <c r="L22" s="15" t="str">
        <v/>
      </c>
      <c r="M22" s="15" t="str">
        <v/>
      </c>
      <c r="N22" s="15" t="str">
        <v/>
      </c>
    </row>
    <row r="23" spans="3:14" x14ac:dyDescent="0.25">
      <c r="C23" s="15" t="str">
        <v>sw_eth_01;01&lt;~~~&gt;srv_01;eth_01</v>
      </c>
      <c r="D23" s="8">
        <v>20</v>
      </c>
      <c r="E23" s="15" t="str">
        <v>sw_eth_01;01</v>
      </c>
      <c r="F23" s="15" t="str">
        <v>srv_01;eth_01</v>
      </c>
      <c r="G23" s="15" t="str">
        <v/>
      </c>
      <c r="H23" s="15" t="str">
        <v/>
      </c>
      <c r="I23" s="15" t="str">
        <v/>
      </c>
      <c r="J23" s="15" t="str">
        <v/>
      </c>
      <c r="K23" s="15" t="str">
        <v/>
      </c>
      <c r="L23" s="15" t="str">
        <v/>
      </c>
      <c r="M23" s="15" t="str">
        <v/>
      </c>
      <c r="N23" s="15" t="str">
        <v/>
      </c>
    </row>
    <row r="24" spans="3:14" x14ac:dyDescent="0.25">
      <c r="C24" s="15" t="str">
        <v>sw_eth_01;35&lt;~~~&gt;pp_eth_leaf;01&lt;~~~&gt;pp_eth_spine;01&lt;~~~&gt;sw_eth_spine_01;20</v>
      </c>
      <c r="D24" s="8">
        <v>21</v>
      </c>
      <c r="E24" s="15" t="str">
        <v>sw_eth_01;35</v>
      </c>
      <c r="F24" s="15" t="str">
        <v>pp_eth_leaf;01</v>
      </c>
      <c r="G24" s="15" t="str">
        <v>pp_eth_spine;01</v>
      </c>
      <c r="H24" s="15" t="str">
        <v>sw_eth_spine_01;20</v>
      </c>
      <c r="I24" s="15" t="str">
        <v/>
      </c>
      <c r="J24" s="15" t="str">
        <v/>
      </c>
      <c r="K24" s="15" t="str">
        <v/>
      </c>
      <c r="L24" s="15" t="str">
        <v/>
      </c>
      <c r="M24" s="15" t="str">
        <v/>
      </c>
      <c r="N24" s="15" t="str">
        <v/>
      </c>
    </row>
    <row r="25" spans="3:14" x14ac:dyDescent="0.25">
      <c r="C25" s="15" t="str">
        <v>sw_eth_01;36&lt;~~~&gt;pp_eth_leaf;02&lt;~~~&gt;pp_eth_spine;02&lt;~~~&gt;sw_eth_spine_01;21</v>
      </c>
      <c r="D25" s="8">
        <v>22</v>
      </c>
      <c r="E25" s="15" t="str">
        <v>sw_eth_01;36</v>
      </c>
      <c r="F25" s="15" t="str">
        <v>pp_eth_leaf;02</v>
      </c>
      <c r="G25" s="15" t="str">
        <v>pp_eth_spine;02</v>
      </c>
      <c r="H25" s="15" t="str">
        <v>sw_eth_spine_01;21</v>
      </c>
      <c r="I25" s="15" t="str">
        <v/>
      </c>
      <c r="J25" s="15" t="str">
        <v/>
      </c>
      <c r="K25" s="15" t="str">
        <v/>
      </c>
      <c r="L25" s="15" t="str">
        <v/>
      </c>
      <c r="M25" s="15" t="str">
        <v/>
      </c>
      <c r="N25" s="15" t="str">
        <v/>
      </c>
    </row>
    <row r="26" spans="3:14" x14ac:dyDescent="0.25">
      <c r="C26" s="15" t="str">
        <v>sw_eth_02;01&lt;~~~&gt;srv_01;eth_02</v>
      </c>
      <c r="D26" s="8">
        <v>23</v>
      </c>
      <c r="E26" s="15" t="str">
        <v>sw_eth_02;01</v>
      </c>
      <c r="F26" s="15" t="str">
        <v>srv_01;eth_02</v>
      </c>
      <c r="G26" s="15" t="str">
        <v/>
      </c>
      <c r="H26" s="15" t="str">
        <v/>
      </c>
      <c r="I26" s="15" t="str">
        <v/>
      </c>
      <c r="J26" s="15" t="str">
        <v/>
      </c>
      <c r="K26" s="15" t="str">
        <v/>
      </c>
      <c r="L26" s="15" t="str">
        <v/>
      </c>
      <c r="M26" s="15" t="str">
        <v/>
      </c>
      <c r="N26" s="15" t="str">
        <v/>
      </c>
    </row>
    <row r="27" spans="3:14" x14ac:dyDescent="0.25">
      <c r="C27" s="15" t="str">
        <v>sw_eth_02;35&lt;~~~&gt;pp_eth_leaf;03&lt;~~~&gt;pp_eth_spine;03&lt;~~~&gt;sw_eth_spine_02;20</v>
      </c>
      <c r="D27" s="8">
        <v>24</v>
      </c>
      <c r="E27" s="15" t="str">
        <v>sw_eth_02;35</v>
      </c>
      <c r="F27" s="15" t="str">
        <v>pp_eth_leaf;03</v>
      </c>
      <c r="G27" s="15" t="str">
        <v>pp_eth_spine;03</v>
      </c>
      <c r="H27" s="15" t="str">
        <v>sw_eth_spine_02;20</v>
      </c>
      <c r="I27" s="15" t="str">
        <v/>
      </c>
      <c r="J27" s="15" t="str">
        <v/>
      </c>
      <c r="K27" s="15" t="str">
        <v/>
      </c>
      <c r="L27" s="15" t="str">
        <v/>
      </c>
      <c r="M27" s="15" t="str">
        <v/>
      </c>
      <c r="N27" s="15" t="str">
        <v/>
      </c>
    </row>
    <row r="28" spans="3:14" x14ac:dyDescent="0.25">
      <c r="C28" s="15" t="str">
        <v>sw_eth_02;36&lt;~~~&gt;pp_eth_leaf;04&lt;~~~&gt;pp_eth_spine;04&lt;~~~&gt;sw_eth_spine_02;21</v>
      </c>
      <c r="D28" s="8">
        <v>25</v>
      </c>
      <c r="E28" s="15" t="str">
        <v>sw_eth_02;36</v>
      </c>
      <c r="F28" s="15" t="str">
        <v>pp_eth_leaf;04</v>
      </c>
      <c r="G28" s="15" t="str">
        <v>pp_eth_spine;04</v>
      </c>
      <c r="H28" s="15" t="str">
        <v>sw_eth_spine_02;21</v>
      </c>
      <c r="I28" s="15" t="str">
        <v/>
      </c>
      <c r="J28" s="15" t="str">
        <v/>
      </c>
      <c r="K28" s="15" t="str">
        <v/>
      </c>
      <c r="L28" s="15" t="str">
        <v/>
      </c>
      <c r="M28" s="15" t="str">
        <v/>
      </c>
      <c r="N28" s="15" t="str">
        <v/>
      </c>
    </row>
    <row r="29" spans="3:14" x14ac:dyDescent="0.25">
      <c r="C29" s="15" t="str">
        <v>sw_eth_spine_01;20&lt;~~~&gt;pp_eth_spine;01&lt;~~~&gt;pp_eth_leaf;01&lt;~~~&gt;sw_eth_01;35</v>
      </c>
      <c r="D29" s="8">
        <v>26</v>
      </c>
      <c r="E29" s="15" t="str">
        <v>sw_eth_spine_01;20</v>
      </c>
      <c r="F29" s="15" t="str">
        <v>pp_eth_spine;01</v>
      </c>
      <c r="G29" s="15" t="str">
        <v>pp_eth_leaf;01</v>
      </c>
      <c r="H29" s="15" t="str">
        <v>sw_eth_01;35</v>
      </c>
      <c r="I29" s="15" t="str">
        <v/>
      </c>
      <c r="J29" s="15" t="str">
        <v/>
      </c>
      <c r="K29" s="15" t="str">
        <v/>
      </c>
      <c r="L29" s="15" t="str">
        <v/>
      </c>
      <c r="M29" s="15" t="str">
        <v/>
      </c>
      <c r="N29" s="15" t="str">
        <v/>
      </c>
    </row>
    <row r="30" spans="3:14" x14ac:dyDescent="0.25">
      <c r="C30" s="15" t="str">
        <v>sw_eth_spine_01;21&lt;~~~&gt;pp_eth_spine;02&lt;~~~&gt;pp_eth_leaf;02&lt;~~~&gt;sw_eth_01;36</v>
      </c>
      <c r="D30" s="8">
        <v>27</v>
      </c>
      <c r="E30" s="15" t="str">
        <v>sw_eth_spine_01;21</v>
      </c>
      <c r="F30" s="15" t="str">
        <v>pp_eth_spine;02</v>
      </c>
      <c r="G30" s="15" t="str">
        <v>pp_eth_leaf;02</v>
      </c>
      <c r="H30" s="15" t="str">
        <v>sw_eth_01;36</v>
      </c>
      <c r="I30" s="15" t="str">
        <v/>
      </c>
      <c r="J30" s="15" t="str">
        <v/>
      </c>
      <c r="K30" s="15" t="str">
        <v/>
      </c>
      <c r="L30" s="15" t="str">
        <v/>
      </c>
      <c r="M30" s="15" t="str">
        <v/>
      </c>
      <c r="N30" s="15" t="str">
        <v/>
      </c>
    </row>
    <row r="31" spans="3:14" x14ac:dyDescent="0.25">
      <c r="C31" s="15" t="str">
        <v>sw_eth_spine_02;20&lt;~~~&gt;pp_eth_spine;03&lt;~~~&gt;pp_eth_leaf;03&lt;~~~&gt;sw_eth_02;35</v>
      </c>
      <c r="D31" s="8">
        <v>28</v>
      </c>
      <c r="E31" s="15" t="str">
        <v>sw_eth_spine_02;20</v>
      </c>
      <c r="F31" s="15" t="str">
        <v>pp_eth_spine;03</v>
      </c>
      <c r="G31" s="15" t="str">
        <v>pp_eth_leaf;03</v>
      </c>
      <c r="H31" s="15" t="str">
        <v>sw_eth_02;35</v>
      </c>
      <c r="I31" s="15" t="str">
        <v/>
      </c>
      <c r="J31" s="15" t="str">
        <v/>
      </c>
      <c r="K31" s="15" t="str">
        <v/>
      </c>
      <c r="L31" s="15" t="str">
        <v/>
      </c>
      <c r="M31" s="15" t="str">
        <v/>
      </c>
      <c r="N31" s="15" t="str">
        <v/>
      </c>
    </row>
    <row r="32" spans="3:14" x14ac:dyDescent="0.25">
      <c r="C32" s="15" t="str">
        <v>sw_eth_spine_02;21&lt;~~~&gt;pp_eth_spine;04&lt;~~~&gt;pp_eth_leaf;04&lt;~~~&gt;sw_eth_02;36</v>
      </c>
      <c r="D32" s="8">
        <v>29</v>
      </c>
      <c r="E32" s="15" t="str">
        <v>sw_eth_spine_02;21</v>
      </c>
      <c r="F32" s="15" t="str">
        <v>pp_eth_spine;04</v>
      </c>
      <c r="G32" s="15" t="str">
        <v>pp_eth_leaf;04</v>
      </c>
      <c r="H32" s="15" t="str">
        <v>sw_eth_02;36</v>
      </c>
      <c r="I32" s="15" t="str">
        <v/>
      </c>
      <c r="J32" s="15" t="str">
        <v/>
      </c>
      <c r="K32" s="15" t="str">
        <v/>
      </c>
      <c r="L32" s="15" t="str">
        <v/>
      </c>
      <c r="M32" s="15" t="str">
        <v/>
      </c>
      <c r="N32" s="15" t="str">
        <v/>
      </c>
    </row>
    <row r="33" spans="3:14" x14ac:dyDescent="0.25">
      <c r="C33" s="15" t="str">
        <v>sw_mgt_01;420&lt;~~~&gt;srv_01;idrac</v>
      </c>
      <c r="D33" s="8">
        <v>30</v>
      </c>
      <c r="E33" s="15" t="str">
        <v>sw_mgt_01;420</v>
      </c>
      <c r="F33" s="15" t="str">
        <v>srv_01;idrac</v>
      </c>
      <c r="G33" s="15" t="str">
        <v/>
      </c>
      <c r="H33" s="15" t="str">
        <v/>
      </c>
      <c r="I33" s="15" t="str">
        <v/>
      </c>
      <c r="J33" s="15" t="str">
        <v/>
      </c>
      <c r="K33" s="15" t="str">
        <v/>
      </c>
      <c r="L33" s="15" t="str">
        <v/>
      </c>
      <c r="M33" s="15" t="str">
        <v/>
      </c>
      <c r="N33" s="15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D79-263A-470B-929B-05EB53E6C72F}">
  <dimension ref="C3:F303"/>
  <sheetViews>
    <sheetView topLeftCell="A286" zoomScale="85" zoomScaleNormal="85" workbookViewId="0">
      <selection activeCell="H309" sqref="H309"/>
    </sheetView>
  </sheetViews>
  <sheetFormatPr defaultRowHeight="15" x14ac:dyDescent="0.25"/>
  <cols>
    <col min="1" max="2" width="9.140625" style="1"/>
    <col min="3" max="3" width="20.140625" style="1" customWidth="1"/>
    <col min="4" max="4" width="17.7109375" style="1" customWidth="1"/>
    <col min="5" max="5" width="20.42578125" style="1" customWidth="1"/>
    <col min="6" max="6" width="23.28515625" style="1" customWidth="1"/>
    <col min="7" max="16384" width="9.140625" style="1"/>
  </cols>
  <sheetData>
    <row r="3" spans="3:6" x14ac:dyDescent="0.25">
      <c r="C3" s="7" t="s">
        <v>77</v>
      </c>
      <c r="D3" s="7" t="s">
        <v>78</v>
      </c>
      <c r="E3" s="7" t="s">
        <v>79</v>
      </c>
      <c r="F3" s="7" t="s">
        <v>5</v>
      </c>
    </row>
    <row r="4" spans="3:6" x14ac:dyDescent="0.25">
      <c r="C4" s="1" cm="1">
        <f t="array" ref="C4:C303">_xlfn.LET(_xlpm.hop_count,           _xlfn.XLOOKUP("max_hops_per_path",  tbl_GLOBALS[key], tbl_GLOBALS[value],
                                  "fixme", 0),
     _xlpm.path_count,          MAX(_xlfn.ANCHORARRAY(paths_spilled_to_table!D4)),
     _xlpm.coord_count,         _xlpm.hop_count * _xlpm.path_count,
     _xlpm.entry_indicies,      _xlfn.SEQUENCE(_xlpm.coord_count, 1, 1, 1),
     _xlpm.return,              _xlpm.entry_indicies,
     _xlpm.return)</f>
        <v>1</v>
      </c>
      <c r="D4" s="1" cm="1">
        <f t="array" ref="D4:D303">_xlfn.LET(_xlpm.hop_count,           _xlfn.XLOOKUP("max_hops_per_path",  tbl_GLOBALS[key], tbl_GLOBALS[value],
                                  "fixme", 0),
     _xlpm.entry_indicies,_xlfn.ANCHORARRAY(      C4),
     _xlpm.path_indicies,       QUOTIENT(_xlpm.entry_indicies - 1, _xlpm.hop_count) + 1,
     _xlpm.return,              _xlpm.path_indicies,
     _xlpm.return)</f>
        <v>1</v>
      </c>
      <c r="E4" s="1" cm="1">
        <f t="array" ref="E4:E303">_xlfn.LET(_xlpm.hop_count,           _xlfn.XLOOKUP("max_hops_per_path",  tbl_GLOBALS[key], tbl_GLOBALS[value],
                                  "fixme", 0),
     _xlpm.entry_indicies,_xlfn.ANCHORARRAY(      C4),
     _xlpm.path_indicies,       MOD(_xlpm.entry_indicies - 1, _xlpm.hop_count) + 1,
     _xlpm.return,              _xlpm.path_indicies,
     _xlpm.return)</f>
        <v>1</v>
      </c>
      <c r="F4" s="1" t="str" cm="1">
        <f t="array" ref="F4:F303">_xlfn.LET(_xlpm.path_indicies,_xlfn.ANCHORARRAY(       D4),
     _xlpm.hop_indicies,_xlfn.ANCHORARRAY(        E4),
     _xlpm.lookup_table,_xlfn.ANCHORARRAY(        paths_spilled_to_table!E4),
     _xlpm.map_lambda,          _xlfn.LAMBDA(_xlpm.path_index,_xlpm.hop_index,
                                 INDEX(_xlpm.lookup_table, _xlpm.path_index, _xlpm.hop_index)),
     _xlpm.if_ids,              _xlfn.MAP(_xlpm.path_indicies, _xlpm.hop_indicies, _xlpm.map_lambda),
     _xlpm.return,              _xlpm.if_ids,
     _xlpm.return)</f>
        <v>fc_sw_01;01</v>
      </c>
    </row>
    <row r="5" spans="3:6" x14ac:dyDescent="0.25">
      <c r="C5" s="1">
        <v>2</v>
      </c>
      <c r="D5" s="1">
        <v>1</v>
      </c>
      <c r="E5" s="1">
        <v>2</v>
      </c>
      <c r="F5" s="1" t="str">
        <v>pp_fc_sw_01;08</v>
      </c>
    </row>
    <row r="6" spans="3:6" x14ac:dyDescent="0.25">
      <c r="C6" s="1">
        <v>3</v>
      </c>
      <c r="D6" s="1">
        <v>1</v>
      </c>
      <c r="E6" s="1">
        <v>3</v>
      </c>
      <c r="F6" s="1" t="str">
        <v>pp_fc_srv_01;08</v>
      </c>
    </row>
    <row r="7" spans="3:6" x14ac:dyDescent="0.25">
      <c r="C7" s="1">
        <v>4</v>
      </c>
      <c r="D7" s="1">
        <v>1</v>
      </c>
      <c r="E7" s="1">
        <v>4</v>
      </c>
      <c r="F7" s="1" t="str">
        <v>srv_01;fc1</v>
      </c>
    </row>
    <row r="8" spans="3:6" x14ac:dyDescent="0.25">
      <c r="C8" s="1">
        <v>5</v>
      </c>
      <c r="D8" s="1">
        <v>1</v>
      </c>
      <c r="E8" s="1">
        <v>5</v>
      </c>
      <c r="F8" s="1" t="str">
        <v/>
      </c>
    </row>
    <row r="9" spans="3:6" x14ac:dyDescent="0.25">
      <c r="C9" s="1">
        <v>6</v>
      </c>
      <c r="D9" s="1">
        <v>1</v>
      </c>
      <c r="E9" s="1">
        <v>6</v>
      </c>
      <c r="F9" s="1" t="str">
        <v/>
      </c>
    </row>
    <row r="10" spans="3:6" x14ac:dyDescent="0.25">
      <c r="C10" s="1">
        <v>7</v>
      </c>
      <c r="D10" s="1">
        <v>1</v>
      </c>
      <c r="E10" s="1">
        <v>7</v>
      </c>
      <c r="F10" s="1" t="str">
        <v/>
      </c>
    </row>
    <row r="11" spans="3:6" x14ac:dyDescent="0.25">
      <c r="C11" s="1">
        <v>8</v>
      </c>
      <c r="D11" s="1">
        <v>1</v>
      </c>
      <c r="E11" s="1">
        <v>8</v>
      </c>
      <c r="F11" s="1" t="str">
        <v/>
      </c>
    </row>
    <row r="12" spans="3:6" x14ac:dyDescent="0.25">
      <c r="C12" s="1">
        <v>9</v>
      </c>
      <c r="D12" s="1">
        <v>1</v>
      </c>
      <c r="E12" s="1">
        <v>9</v>
      </c>
      <c r="F12" s="1" t="str">
        <v/>
      </c>
    </row>
    <row r="13" spans="3:6" x14ac:dyDescent="0.25">
      <c r="C13" s="1">
        <v>10</v>
      </c>
      <c r="D13" s="1">
        <v>1</v>
      </c>
      <c r="E13" s="1">
        <v>10</v>
      </c>
      <c r="F13" s="1" t="str">
        <v/>
      </c>
    </row>
    <row r="14" spans="3:6" x14ac:dyDescent="0.25">
      <c r="C14" s="1">
        <v>11</v>
      </c>
      <c r="D14" s="1">
        <v>2</v>
      </c>
      <c r="E14" s="1">
        <v>1</v>
      </c>
      <c r="F14" s="1" t="str">
        <v>fc_sw_02;01</v>
      </c>
    </row>
    <row r="15" spans="3:6" x14ac:dyDescent="0.25">
      <c r="C15" s="1">
        <v>12</v>
      </c>
      <c r="D15" s="1">
        <v>2</v>
      </c>
      <c r="E15" s="1">
        <v>2</v>
      </c>
      <c r="F15" s="1" t="str">
        <v>pp_fc_sw_02;08</v>
      </c>
    </row>
    <row r="16" spans="3:6" x14ac:dyDescent="0.25">
      <c r="C16" s="1">
        <v>13</v>
      </c>
      <c r="D16" s="1">
        <v>2</v>
      </c>
      <c r="E16" s="1">
        <v>3</v>
      </c>
      <c r="F16" s="1" t="str">
        <v>pp_fc_srv_02;08</v>
      </c>
    </row>
    <row r="17" spans="3:6" x14ac:dyDescent="0.25">
      <c r="C17" s="1">
        <v>14</v>
      </c>
      <c r="D17" s="1">
        <v>2</v>
      </c>
      <c r="E17" s="1">
        <v>4</v>
      </c>
      <c r="F17" s="1" t="str">
        <v>srv_01;fc2</v>
      </c>
    </row>
    <row r="18" spans="3:6" x14ac:dyDescent="0.25">
      <c r="C18" s="1">
        <v>15</v>
      </c>
      <c r="D18" s="1">
        <v>2</v>
      </c>
      <c r="E18" s="1">
        <v>5</v>
      </c>
      <c r="F18" s="1" t="str">
        <v/>
      </c>
    </row>
    <row r="19" spans="3:6" x14ac:dyDescent="0.25">
      <c r="C19" s="1">
        <v>16</v>
      </c>
      <c r="D19" s="1">
        <v>2</v>
      </c>
      <c r="E19" s="1">
        <v>6</v>
      </c>
      <c r="F19" s="1" t="str">
        <v/>
      </c>
    </row>
    <row r="20" spans="3:6" x14ac:dyDescent="0.25">
      <c r="C20" s="1">
        <v>17</v>
      </c>
      <c r="D20" s="1">
        <v>2</v>
      </c>
      <c r="E20" s="1">
        <v>7</v>
      </c>
      <c r="F20" s="1" t="str">
        <v/>
      </c>
    </row>
    <row r="21" spans="3:6" x14ac:dyDescent="0.25">
      <c r="C21" s="1">
        <v>18</v>
      </c>
      <c r="D21" s="1">
        <v>2</v>
      </c>
      <c r="E21" s="1">
        <v>8</v>
      </c>
      <c r="F21" s="1" t="str">
        <v/>
      </c>
    </row>
    <row r="22" spans="3:6" x14ac:dyDescent="0.25">
      <c r="C22" s="1">
        <v>19</v>
      </c>
      <c r="D22" s="1">
        <v>2</v>
      </c>
      <c r="E22" s="1">
        <v>9</v>
      </c>
      <c r="F22" s="1" t="str">
        <v/>
      </c>
    </row>
    <row r="23" spans="3:6" x14ac:dyDescent="0.25">
      <c r="C23" s="1">
        <v>20</v>
      </c>
      <c r="D23" s="1">
        <v>2</v>
      </c>
      <c r="E23" s="1">
        <v>10</v>
      </c>
      <c r="F23" s="1" t="str">
        <v/>
      </c>
    </row>
    <row r="24" spans="3:6" x14ac:dyDescent="0.25">
      <c r="C24" s="1">
        <v>21</v>
      </c>
      <c r="D24" s="1">
        <v>3</v>
      </c>
      <c r="E24" s="1">
        <v>1</v>
      </c>
      <c r="F24" s="1" t="str">
        <v>pp_eth_leaf;01</v>
      </c>
    </row>
    <row r="25" spans="3:6" x14ac:dyDescent="0.25">
      <c r="C25" s="1">
        <v>22</v>
      </c>
      <c r="D25" s="1">
        <v>3</v>
      </c>
      <c r="E25" s="1">
        <v>2</v>
      </c>
      <c r="F25" s="1" t="str">
        <v>sw_eth_01;35</v>
      </c>
    </row>
    <row r="26" spans="3:6" x14ac:dyDescent="0.25">
      <c r="C26" s="1">
        <v>23</v>
      </c>
      <c r="D26" s="1">
        <v>3</v>
      </c>
      <c r="E26" s="1">
        <v>3</v>
      </c>
      <c r="F26" s="1" t="str">
        <v/>
      </c>
    </row>
    <row r="27" spans="3:6" x14ac:dyDescent="0.25">
      <c r="C27" s="1">
        <v>24</v>
      </c>
      <c r="D27" s="1">
        <v>3</v>
      </c>
      <c r="E27" s="1">
        <v>4</v>
      </c>
      <c r="F27" s="1" t="str">
        <v/>
      </c>
    </row>
    <row r="28" spans="3:6" x14ac:dyDescent="0.25">
      <c r="C28" s="1">
        <v>25</v>
      </c>
      <c r="D28" s="1">
        <v>3</v>
      </c>
      <c r="E28" s="1">
        <v>5</v>
      </c>
      <c r="F28" s="1" t="str">
        <v/>
      </c>
    </row>
    <row r="29" spans="3:6" x14ac:dyDescent="0.25">
      <c r="C29" s="1">
        <v>26</v>
      </c>
      <c r="D29" s="1">
        <v>3</v>
      </c>
      <c r="E29" s="1">
        <v>6</v>
      </c>
      <c r="F29" s="1" t="str">
        <v/>
      </c>
    </row>
    <row r="30" spans="3:6" x14ac:dyDescent="0.25">
      <c r="C30" s="1">
        <v>27</v>
      </c>
      <c r="D30" s="1">
        <v>3</v>
      </c>
      <c r="E30" s="1">
        <v>7</v>
      </c>
      <c r="F30" s="1" t="str">
        <v/>
      </c>
    </row>
    <row r="31" spans="3:6" x14ac:dyDescent="0.25">
      <c r="C31" s="1">
        <v>28</v>
      </c>
      <c r="D31" s="1">
        <v>3</v>
      </c>
      <c r="E31" s="1">
        <v>8</v>
      </c>
      <c r="F31" s="1" t="str">
        <v/>
      </c>
    </row>
    <row r="32" spans="3:6" x14ac:dyDescent="0.25">
      <c r="C32" s="1">
        <v>29</v>
      </c>
      <c r="D32" s="1">
        <v>3</v>
      </c>
      <c r="E32" s="1">
        <v>9</v>
      </c>
      <c r="F32" s="1" t="str">
        <v/>
      </c>
    </row>
    <row r="33" spans="3:6" x14ac:dyDescent="0.25">
      <c r="C33" s="1">
        <v>30</v>
      </c>
      <c r="D33" s="1">
        <v>3</v>
      </c>
      <c r="E33" s="1">
        <v>10</v>
      </c>
      <c r="F33" s="1" t="str">
        <v/>
      </c>
    </row>
    <row r="34" spans="3:6" x14ac:dyDescent="0.25">
      <c r="C34" s="1">
        <v>31</v>
      </c>
      <c r="D34" s="1">
        <v>4</v>
      </c>
      <c r="E34" s="1">
        <v>1</v>
      </c>
      <c r="F34" s="1" t="str">
        <v>pp_eth_leaf;02</v>
      </c>
    </row>
    <row r="35" spans="3:6" x14ac:dyDescent="0.25">
      <c r="C35" s="1">
        <v>32</v>
      </c>
      <c r="D35" s="1">
        <v>4</v>
      </c>
      <c r="E35" s="1">
        <v>2</v>
      </c>
      <c r="F35" s="1" t="str">
        <v>sw_eth_01;36</v>
      </c>
    </row>
    <row r="36" spans="3:6" x14ac:dyDescent="0.25">
      <c r="C36" s="1">
        <v>33</v>
      </c>
      <c r="D36" s="1">
        <v>4</v>
      </c>
      <c r="E36" s="1">
        <v>3</v>
      </c>
      <c r="F36" s="1" t="str">
        <v/>
      </c>
    </row>
    <row r="37" spans="3:6" x14ac:dyDescent="0.25">
      <c r="C37" s="1">
        <v>34</v>
      </c>
      <c r="D37" s="1">
        <v>4</v>
      </c>
      <c r="E37" s="1">
        <v>4</v>
      </c>
      <c r="F37" s="1" t="str">
        <v/>
      </c>
    </row>
    <row r="38" spans="3:6" x14ac:dyDescent="0.25">
      <c r="C38" s="1">
        <v>35</v>
      </c>
      <c r="D38" s="1">
        <v>4</v>
      </c>
      <c r="E38" s="1">
        <v>5</v>
      </c>
      <c r="F38" s="1" t="str">
        <v/>
      </c>
    </row>
    <row r="39" spans="3:6" x14ac:dyDescent="0.25">
      <c r="C39" s="1">
        <v>36</v>
      </c>
      <c r="D39" s="1">
        <v>4</v>
      </c>
      <c r="E39" s="1">
        <v>6</v>
      </c>
      <c r="F39" s="1" t="str">
        <v/>
      </c>
    </row>
    <row r="40" spans="3:6" x14ac:dyDescent="0.25">
      <c r="C40" s="1">
        <v>37</v>
      </c>
      <c r="D40" s="1">
        <v>4</v>
      </c>
      <c r="E40" s="1">
        <v>7</v>
      </c>
      <c r="F40" s="1" t="str">
        <v/>
      </c>
    </row>
    <row r="41" spans="3:6" x14ac:dyDescent="0.25">
      <c r="C41" s="1">
        <v>38</v>
      </c>
      <c r="D41" s="1">
        <v>4</v>
      </c>
      <c r="E41" s="1">
        <v>8</v>
      </c>
      <c r="F41" s="1" t="str">
        <v/>
      </c>
    </row>
    <row r="42" spans="3:6" x14ac:dyDescent="0.25">
      <c r="C42" s="1">
        <v>39</v>
      </c>
      <c r="D42" s="1">
        <v>4</v>
      </c>
      <c r="E42" s="1">
        <v>9</v>
      </c>
      <c r="F42" s="1" t="str">
        <v/>
      </c>
    </row>
    <row r="43" spans="3:6" x14ac:dyDescent="0.25">
      <c r="C43" s="1">
        <v>40</v>
      </c>
      <c r="D43" s="1">
        <v>4</v>
      </c>
      <c r="E43" s="1">
        <v>10</v>
      </c>
      <c r="F43" s="1" t="str">
        <v/>
      </c>
    </row>
    <row r="44" spans="3:6" x14ac:dyDescent="0.25">
      <c r="C44" s="1">
        <v>41</v>
      </c>
      <c r="D44" s="1">
        <v>5</v>
      </c>
      <c r="E44" s="1">
        <v>1</v>
      </c>
      <c r="F44" s="1" t="str">
        <v>pp_eth_leaf;03</v>
      </c>
    </row>
    <row r="45" spans="3:6" x14ac:dyDescent="0.25">
      <c r="C45" s="1">
        <v>42</v>
      </c>
      <c r="D45" s="1">
        <v>5</v>
      </c>
      <c r="E45" s="1">
        <v>2</v>
      </c>
      <c r="F45" s="1" t="str">
        <v>sw_eth_02;35</v>
      </c>
    </row>
    <row r="46" spans="3:6" x14ac:dyDescent="0.25">
      <c r="C46" s="1">
        <v>43</v>
      </c>
      <c r="D46" s="1">
        <v>5</v>
      </c>
      <c r="E46" s="1">
        <v>3</v>
      </c>
      <c r="F46" s="1" t="str">
        <v/>
      </c>
    </row>
    <row r="47" spans="3:6" x14ac:dyDescent="0.25">
      <c r="C47" s="1">
        <v>44</v>
      </c>
      <c r="D47" s="1">
        <v>5</v>
      </c>
      <c r="E47" s="1">
        <v>4</v>
      </c>
      <c r="F47" s="1" t="str">
        <v/>
      </c>
    </row>
    <row r="48" spans="3:6" x14ac:dyDescent="0.25">
      <c r="C48" s="1">
        <v>45</v>
      </c>
      <c r="D48" s="1">
        <v>5</v>
      </c>
      <c r="E48" s="1">
        <v>5</v>
      </c>
      <c r="F48" s="1" t="str">
        <v/>
      </c>
    </row>
    <row r="49" spans="3:6" x14ac:dyDescent="0.25">
      <c r="C49" s="1">
        <v>46</v>
      </c>
      <c r="D49" s="1">
        <v>5</v>
      </c>
      <c r="E49" s="1">
        <v>6</v>
      </c>
      <c r="F49" s="1" t="str">
        <v/>
      </c>
    </row>
    <row r="50" spans="3:6" x14ac:dyDescent="0.25">
      <c r="C50" s="1">
        <v>47</v>
      </c>
      <c r="D50" s="1">
        <v>5</v>
      </c>
      <c r="E50" s="1">
        <v>7</v>
      </c>
      <c r="F50" s="1" t="str">
        <v/>
      </c>
    </row>
    <row r="51" spans="3:6" x14ac:dyDescent="0.25">
      <c r="C51" s="1">
        <v>48</v>
      </c>
      <c r="D51" s="1">
        <v>5</v>
      </c>
      <c r="E51" s="1">
        <v>8</v>
      </c>
      <c r="F51" s="1" t="str">
        <v/>
      </c>
    </row>
    <row r="52" spans="3:6" x14ac:dyDescent="0.25">
      <c r="C52" s="1">
        <v>49</v>
      </c>
      <c r="D52" s="1">
        <v>5</v>
      </c>
      <c r="E52" s="1">
        <v>9</v>
      </c>
      <c r="F52" s="1" t="str">
        <v/>
      </c>
    </row>
    <row r="53" spans="3:6" x14ac:dyDescent="0.25">
      <c r="C53" s="1">
        <v>50</v>
      </c>
      <c r="D53" s="1">
        <v>5</v>
      </c>
      <c r="E53" s="1">
        <v>10</v>
      </c>
      <c r="F53" s="1" t="str">
        <v/>
      </c>
    </row>
    <row r="54" spans="3:6" x14ac:dyDescent="0.25">
      <c r="C54" s="1">
        <v>51</v>
      </c>
      <c r="D54" s="1">
        <v>6</v>
      </c>
      <c r="E54" s="1">
        <v>1</v>
      </c>
      <c r="F54" s="1" t="str">
        <v>pp_eth_leaf;04</v>
      </c>
    </row>
    <row r="55" spans="3:6" x14ac:dyDescent="0.25">
      <c r="C55" s="1">
        <v>52</v>
      </c>
      <c r="D55" s="1">
        <v>6</v>
      </c>
      <c r="E55" s="1">
        <v>2</v>
      </c>
      <c r="F55" s="1" t="str">
        <v>sw_eth_02;36</v>
      </c>
    </row>
    <row r="56" spans="3:6" x14ac:dyDescent="0.25">
      <c r="C56" s="1">
        <v>53</v>
      </c>
      <c r="D56" s="1">
        <v>6</v>
      </c>
      <c r="E56" s="1">
        <v>3</v>
      </c>
      <c r="F56" s="1" t="str">
        <v/>
      </c>
    </row>
    <row r="57" spans="3:6" x14ac:dyDescent="0.25">
      <c r="C57" s="1">
        <v>54</v>
      </c>
      <c r="D57" s="1">
        <v>6</v>
      </c>
      <c r="E57" s="1">
        <v>4</v>
      </c>
      <c r="F57" s="1" t="str">
        <v/>
      </c>
    </row>
    <row r="58" spans="3:6" x14ac:dyDescent="0.25">
      <c r="C58" s="1">
        <v>55</v>
      </c>
      <c r="D58" s="1">
        <v>6</v>
      </c>
      <c r="E58" s="1">
        <v>5</v>
      </c>
      <c r="F58" s="1" t="str">
        <v/>
      </c>
    </row>
    <row r="59" spans="3:6" x14ac:dyDescent="0.25">
      <c r="C59" s="1">
        <v>56</v>
      </c>
      <c r="D59" s="1">
        <v>6</v>
      </c>
      <c r="E59" s="1">
        <v>6</v>
      </c>
      <c r="F59" s="1" t="str">
        <v/>
      </c>
    </row>
    <row r="60" spans="3:6" x14ac:dyDescent="0.25">
      <c r="C60" s="1">
        <v>57</v>
      </c>
      <c r="D60" s="1">
        <v>6</v>
      </c>
      <c r="E60" s="1">
        <v>7</v>
      </c>
      <c r="F60" s="1" t="str">
        <v/>
      </c>
    </row>
    <row r="61" spans="3:6" x14ac:dyDescent="0.25">
      <c r="C61" s="1">
        <v>58</v>
      </c>
      <c r="D61" s="1">
        <v>6</v>
      </c>
      <c r="E61" s="1">
        <v>8</v>
      </c>
      <c r="F61" s="1" t="str">
        <v/>
      </c>
    </row>
    <row r="62" spans="3:6" x14ac:dyDescent="0.25">
      <c r="C62" s="1">
        <v>59</v>
      </c>
      <c r="D62" s="1">
        <v>6</v>
      </c>
      <c r="E62" s="1">
        <v>9</v>
      </c>
      <c r="F62" s="1" t="str">
        <v/>
      </c>
    </row>
    <row r="63" spans="3:6" x14ac:dyDescent="0.25">
      <c r="C63" s="1">
        <v>60</v>
      </c>
      <c r="D63" s="1">
        <v>6</v>
      </c>
      <c r="E63" s="1">
        <v>10</v>
      </c>
      <c r="F63" s="1" t="str">
        <v/>
      </c>
    </row>
    <row r="64" spans="3:6" x14ac:dyDescent="0.25">
      <c r="C64" s="1">
        <v>61</v>
      </c>
      <c r="D64" s="1">
        <v>7</v>
      </c>
      <c r="E64" s="1">
        <v>1</v>
      </c>
      <c r="F64" s="1" t="str">
        <v>pp_eth_spine;01</v>
      </c>
    </row>
    <row r="65" spans="3:6" x14ac:dyDescent="0.25">
      <c r="C65" s="1">
        <v>62</v>
      </c>
      <c r="D65" s="1">
        <v>7</v>
      </c>
      <c r="E65" s="1">
        <v>2</v>
      </c>
      <c r="F65" s="1" t="str">
        <v>sw_eth_spine_01;20</v>
      </c>
    </row>
    <row r="66" spans="3:6" x14ac:dyDescent="0.25">
      <c r="C66" s="1">
        <v>63</v>
      </c>
      <c r="D66" s="1">
        <v>7</v>
      </c>
      <c r="E66" s="1">
        <v>3</v>
      </c>
      <c r="F66" s="1" t="str">
        <v/>
      </c>
    </row>
    <row r="67" spans="3:6" x14ac:dyDescent="0.25">
      <c r="C67" s="1">
        <v>64</v>
      </c>
      <c r="D67" s="1">
        <v>7</v>
      </c>
      <c r="E67" s="1">
        <v>4</v>
      </c>
      <c r="F67" s="1" t="str">
        <v/>
      </c>
    </row>
    <row r="68" spans="3:6" x14ac:dyDescent="0.25">
      <c r="C68" s="1">
        <v>65</v>
      </c>
      <c r="D68" s="1">
        <v>7</v>
      </c>
      <c r="E68" s="1">
        <v>5</v>
      </c>
      <c r="F68" s="1" t="str">
        <v/>
      </c>
    </row>
    <row r="69" spans="3:6" x14ac:dyDescent="0.25">
      <c r="C69" s="1">
        <v>66</v>
      </c>
      <c r="D69" s="1">
        <v>7</v>
      </c>
      <c r="E69" s="1">
        <v>6</v>
      </c>
      <c r="F69" s="1" t="str">
        <v/>
      </c>
    </row>
    <row r="70" spans="3:6" x14ac:dyDescent="0.25">
      <c r="C70" s="1">
        <v>67</v>
      </c>
      <c r="D70" s="1">
        <v>7</v>
      </c>
      <c r="E70" s="1">
        <v>7</v>
      </c>
      <c r="F70" s="1" t="str">
        <v/>
      </c>
    </row>
    <row r="71" spans="3:6" x14ac:dyDescent="0.25">
      <c r="C71" s="1">
        <v>68</v>
      </c>
      <c r="D71" s="1">
        <v>7</v>
      </c>
      <c r="E71" s="1">
        <v>8</v>
      </c>
      <c r="F71" s="1" t="str">
        <v/>
      </c>
    </row>
    <row r="72" spans="3:6" x14ac:dyDescent="0.25">
      <c r="C72" s="1">
        <v>69</v>
      </c>
      <c r="D72" s="1">
        <v>7</v>
      </c>
      <c r="E72" s="1">
        <v>9</v>
      </c>
      <c r="F72" s="1" t="str">
        <v/>
      </c>
    </row>
    <row r="73" spans="3:6" x14ac:dyDescent="0.25">
      <c r="C73" s="1">
        <v>70</v>
      </c>
      <c r="D73" s="1">
        <v>7</v>
      </c>
      <c r="E73" s="1">
        <v>10</v>
      </c>
      <c r="F73" s="1" t="str">
        <v/>
      </c>
    </row>
    <row r="74" spans="3:6" x14ac:dyDescent="0.25">
      <c r="C74" s="1">
        <v>71</v>
      </c>
      <c r="D74" s="1">
        <v>8</v>
      </c>
      <c r="E74" s="1">
        <v>1</v>
      </c>
      <c r="F74" s="1" t="str">
        <v>pp_eth_spine;02</v>
      </c>
    </row>
    <row r="75" spans="3:6" x14ac:dyDescent="0.25">
      <c r="C75" s="1">
        <v>72</v>
      </c>
      <c r="D75" s="1">
        <v>8</v>
      </c>
      <c r="E75" s="1">
        <v>2</v>
      </c>
      <c r="F75" s="1" t="str">
        <v>sw_eth_spine_01;21</v>
      </c>
    </row>
    <row r="76" spans="3:6" x14ac:dyDescent="0.25">
      <c r="C76" s="1">
        <v>73</v>
      </c>
      <c r="D76" s="1">
        <v>8</v>
      </c>
      <c r="E76" s="1">
        <v>3</v>
      </c>
      <c r="F76" s="1" t="str">
        <v/>
      </c>
    </row>
    <row r="77" spans="3:6" x14ac:dyDescent="0.25">
      <c r="C77" s="1">
        <v>74</v>
      </c>
      <c r="D77" s="1">
        <v>8</v>
      </c>
      <c r="E77" s="1">
        <v>4</v>
      </c>
      <c r="F77" s="1" t="str">
        <v/>
      </c>
    </row>
    <row r="78" spans="3:6" x14ac:dyDescent="0.25">
      <c r="C78" s="1">
        <v>75</v>
      </c>
      <c r="D78" s="1">
        <v>8</v>
      </c>
      <c r="E78" s="1">
        <v>5</v>
      </c>
      <c r="F78" s="1" t="str">
        <v/>
      </c>
    </row>
    <row r="79" spans="3:6" x14ac:dyDescent="0.25">
      <c r="C79" s="1">
        <v>76</v>
      </c>
      <c r="D79" s="1">
        <v>8</v>
      </c>
      <c r="E79" s="1">
        <v>6</v>
      </c>
      <c r="F79" s="1" t="str">
        <v/>
      </c>
    </row>
    <row r="80" spans="3:6" x14ac:dyDescent="0.25">
      <c r="C80" s="1">
        <v>77</v>
      </c>
      <c r="D80" s="1">
        <v>8</v>
      </c>
      <c r="E80" s="1">
        <v>7</v>
      </c>
      <c r="F80" s="1" t="str">
        <v/>
      </c>
    </row>
    <row r="81" spans="3:6" x14ac:dyDescent="0.25">
      <c r="C81" s="1">
        <v>78</v>
      </c>
      <c r="D81" s="1">
        <v>8</v>
      </c>
      <c r="E81" s="1">
        <v>8</v>
      </c>
      <c r="F81" s="1" t="str">
        <v/>
      </c>
    </row>
    <row r="82" spans="3:6" x14ac:dyDescent="0.25">
      <c r="C82" s="1">
        <v>79</v>
      </c>
      <c r="D82" s="1">
        <v>8</v>
      </c>
      <c r="E82" s="1">
        <v>9</v>
      </c>
      <c r="F82" s="1" t="str">
        <v/>
      </c>
    </row>
    <row r="83" spans="3:6" x14ac:dyDescent="0.25">
      <c r="C83" s="1">
        <v>80</v>
      </c>
      <c r="D83" s="1">
        <v>8</v>
      </c>
      <c r="E83" s="1">
        <v>10</v>
      </c>
      <c r="F83" s="1" t="str">
        <v/>
      </c>
    </row>
    <row r="84" spans="3:6" x14ac:dyDescent="0.25">
      <c r="C84" s="1">
        <v>81</v>
      </c>
      <c r="D84" s="1">
        <v>9</v>
      </c>
      <c r="E84" s="1">
        <v>1</v>
      </c>
      <c r="F84" s="1" t="str">
        <v>pp_eth_spine;03</v>
      </c>
    </row>
    <row r="85" spans="3:6" x14ac:dyDescent="0.25">
      <c r="C85" s="1">
        <v>82</v>
      </c>
      <c r="D85" s="1">
        <v>9</v>
      </c>
      <c r="E85" s="1">
        <v>2</v>
      </c>
      <c r="F85" s="1" t="str">
        <v>sw_eth_spine_02;20</v>
      </c>
    </row>
    <row r="86" spans="3:6" x14ac:dyDescent="0.25">
      <c r="C86" s="1">
        <v>83</v>
      </c>
      <c r="D86" s="1">
        <v>9</v>
      </c>
      <c r="E86" s="1">
        <v>3</v>
      </c>
      <c r="F86" s="1" t="str">
        <v/>
      </c>
    </row>
    <row r="87" spans="3:6" x14ac:dyDescent="0.25">
      <c r="C87" s="1">
        <v>84</v>
      </c>
      <c r="D87" s="1">
        <v>9</v>
      </c>
      <c r="E87" s="1">
        <v>4</v>
      </c>
      <c r="F87" s="1" t="str">
        <v/>
      </c>
    </row>
    <row r="88" spans="3:6" x14ac:dyDescent="0.25">
      <c r="C88" s="1">
        <v>85</v>
      </c>
      <c r="D88" s="1">
        <v>9</v>
      </c>
      <c r="E88" s="1">
        <v>5</v>
      </c>
      <c r="F88" s="1" t="str">
        <v/>
      </c>
    </row>
    <row r="89" spans="3:6" x14ac:dyDescent="0.25">
      <c r="C89" s="1">
        <v>86</v>
      </c>
      <c r="D89" s="1">
        <v>9</v>
      </c>
      <c r="E89" s="1">
        <v>6</v>
      </c>
      <c r="F89" s="1" t="str">
        <v/>
      </c>
    </row>
    <row r="90" spans="3:6" x14ac:dyDescent="0.25">
      <c r="C90" s="1">
        <v>87</v>
      </c>
      <c r="D90" s="1">
        <v>9</v>
      </c>
      <c r="E90" s="1">
        <v>7</v>
      </c>
      <c r="F90" s="1" t="str">
        <v/>
      </c>
    </row>
    <row r="91" spans="3:6" x14ac:dyDescent="0.25">
      <c r="C91" s="1">
        <v>88</v>
      </c>
      <c r="D91" s="1">
        <v>9</v>
      </c>
      <c r="E91" s="1">
        <v>8</v>
      </c>
      <c r="F91" s="1" t="str">
        <v/>
      </c>
    </row>
    <row r="92" spans="3:6" x14ac:dyDescent="0.25">
      <c r="C92" s="1">
        <v>89</v>
      </c>
      <c r="D92" s="1">
        <v>9</v>
      </c>
      <c r="E92" s="1">
        <v>9</v>
      </c>
      <c r="F92" s="1" t="str">
        <v/>
      </c>
    </row>
    <row r="93" spans="3:6" x14ac:dyDescent="0.25">
      <c r="C93" s="1">
        <v>90</v>
      </c>
      <c r="D93" s="1">
        <v>9</v>
      </c>
      <c r="E93" s="1">
        <v>10</v>
      </c>
      <c r="F93" s="1" t="str">
        <v/>
      </c>
    </row>
    <row r="94" spans="3:6" x14ac:dyDescent="0.25">
      <c r="C94" s="1">
        <v>91</v>
      </c>
      <c r="D94" s="1">
        <v>10</v>
      </c>
      <c r="E94" s="1">
        <v>1</v>
      </c>
      <c r="F94" s="1" t="str">
        <v>pp_eth_spine;04</v>
      </c>
    </row>
    <row r="95" spans="3:6" x14ac:dyDescent="0.25">
      <c r="C95" s="1">
        <v>92</v>
      </c>
      <c r="D95" s="1">
        <v>10</v>
      </c>
      <c r="E95" s="1">
        <v>2</v>
      </c>
      <c r="F95" s="1" t="str">
        <v>sw_eth_spine_02;21</v>
      </c>
    </row>
    <row r="96" spans="3:6" x14ac:dyDescent="0.25">
      <c r="C96" s="1">
        <v>93</v>
      </c>
      <c r="D96" s="1">
        <v>10</v>
      </c>
      <c r="E96" s="1">
        <v>3</v>
      </c>
      <c r="F96" s="1" t="str">
        <v/>
      </c>
    </row>
    <row r="97" spans="3:6" x14ac:dyDescent="0.25">
      <c r="C97" s="1">
        <v>94</v>
      </c>
      <c r="D97" s="1">
        <v>10</v>
      </c>
      <c r="E97" s="1">
        <v>4</v>
      </c>
      <c r="F97" s="1" t="str">
        <v/>
      </c>
    </row>
    <row r="98" spans="3:6" x14ac:dyDescent="0.25">
      <c r="C98" s="1">
        <v>95</v>
      </c>
      <c r="D98" s="1">
        <v>10</v>
      </c>
      <c r="E98" s="1">
        <v>5</v>
      </c>
      <c r="F98" s="1" t="str">
        <v/>
      </c>
    </row>
    <row r="99" spans="3:6" x14ac:dyDescent="0.25">
      <c r="C99" s="1">
        <v>96</v>
      </c>
      <c r="D99" s="1">
        <v>10</v>
      </c>
      <c r="E99" s="1">
        <v>6</v>
      </c>
      <c r="F99" s="1" t="str">
        <v/>
      </c>
    </row>
    <row r="100" spans="3:6" x14ac:dyDescent="0.25">
      <c r="C100" s="1">
        <v>97</v>
      </c>
      <c r="D100" s="1">
        <v>10</v>
      </c>
      <c r="E100" s="1">
        <v>7</v>
      </c>
      <c r="F100" s="1" t="str">
        <v/>
      </c>
    </row>
    <row r="101" spans="3:6" x14ac:dyDescent="0.25">
      <c r="C101" s="1">
        <v>98</v>
      </c>
      <c r="D101" s="1">
        <v>10</v>
      </c>
      <c r="E101" s="1">
        <v>8</v>
      </c>
      <c r="F101" s="1" t="str">
        <v/>
      </c>
    </row>
    <row r="102" spans="3:6" x14ac:dyDescent="0.25">
      <c r="C102" s="1">
        <v>99</v>
      </c>
      <c r="D102" s="1">
        <v>10</v>
      </c>
      <c r="E102" s="1">
        <v>9</v>
      </c>
      <c r="F102" s="1" t="str">
        <v/>
      </c>
    </row>
    <row r="103" spans="3:6" x14ac:dyDescent="0.25">
      <c r="C103" s="1">
        <v>100</v>
      </c>
      <c r="D103" s="1">
        <v>10</v>
      </c>
      <c r="E103" s="1">
        <v>10</v>
      </c>
      <c r="F103" s="1" t="str">
        <v/>
      </c>
    </row>
    <row r="104" spans="3:6" x14ac:dyDescent="0.25">
      <c r="C104" s="1">
        <v>101</v>
      </c>
      <c r="D104" s="1">
        <v>11</v>
      </c>
      <c r="E104" s="1">
        <v>1</v>
      </c>
      <c r="F104" s="1" t="str">
        <v>pp_fc_srv_01;08</v>
      </c>
    </row>
    <row r="105" spans="3:6" x14ac:dyDescent="0.25">
      <c r="C105" s="1">
        <v>102</v>
      </c>
      <c r="D105" s="1">
        <v>11</v>
      </c>
      <c r="E105" s="1">
        <v>2</v>
      </c>
      <c r="F105" s="1" t="str">
        <v>srv_01;fc1</v>
      </c>
    </row>
    <row r="106" spans="3:6" x14ac:dyDescent="0.25">
      <c r="C106" s="1">
        <v>103</v>
      </c>
      <c r="D106" s="1">
        <v>11</v>
      </c>
      <c r="E106" s="1">
        <v>3</v>
      </c>
      <c r="F106" s="1" t="str">
        <v/>
      </c>
    </row>
    <row r="107" spans="3:6" x14ac:dyDescent="0.25">
      <c r="C107" s="1">
        <v>104</v>
      </c>
      <c r="D107" s="1">
        <v>11</v>
      </c>
      <c r="E107" s="1">
        <v>4</v>
      </c>
      <c r="F107" s="1" t="str">
        <v/>
      </c>
    </row>
    <row r="108" spans="3:6" x14ac:dyDescent="0.25">
      <c r="C108" s="1">
        <v>105</v>
      </c>
      <c r="D108" s="1">
        <v>11</v>
      </c>
      <c r="E108" s="1">
        <v>5</v>
      </c>
      <c r="F108" s="1" t="str">
        <v/>
      </c>
    </row>
    <row r="109" spans="3:6" x14ac:dyDescent="0.25">
      <c r="C109" s="1">
        <v>106</v>
      </c>
      <c r="D109" s="1">
        <v>11</v>
      </c>
      <c r="E109" s="1">
        <v>6</v>
      </c>
      <c r="F109" s="1" t="str">
        <v/>
      </c>
    </row>
    <row r="110" spans="3:6" x14ac:dyDescent="0.25">
      <c r="C110" s="1">
        <v>107</v>
      </c>
      <c r="D110" s="1">
        <v>11</v>
      </c>
      <c r="E110" s="1">
        <v>7</v>
      </c>
      <c r="F110" s="1" t="str">
        <v/>
      </c>
    </row>
    <row r="111" spans="3:6" x14ac:dyDescent="0.25">
      <c r="C111" s="1">
        <v>108</v>
      </c>
      <c r="D111" s="1">
        <v>11</v>
      </c>
      <c r="E111" s="1">
        <v>8</v>
      </c>
      <c r="F111" s="1" t="str">
        <v/>
      </c>
    </row>
    <row r="112" spans="3:6" x14ac:dyDescent="0.25">
      <c r="C112" s="1">
        <v>109</v>
      </c>
      <c r="D112" s="1">
        <v>11</v>
      </c>
      <c r="E112" s="1">
        <v>9</v>
      </c>
      <c r="F112" s="1" t="str">
        <v/>
      </c>
    </row>
    <row r="113" spans="3:6" x14ac:dyDescent="0.25">
      <c r="C113" s="1">
        <v>110</v>
      </c>
      <c r="D113" s="1">
        <v>11</v>
      </c>
      <c r="E113" s="1">
        <v>10</v>
      </c>
      <c r="F113" s="1" t="str">
        <v/>
      </c>
    </row>
    <row r="114" spans="3:6" x14ac:dyDescent="0.25">
      <c r="C114" s="1">
        <v>111</v>
      </c>
      <c r="D114" s="1">
        <v>12</v>
      </c>
      <c r="E114" s="1">
        <v>1</v>
      </c>
      <c r="F114" s="1" t="str">
        <v>pp_fc_srv_02;08</v>
      </c>
    </row>
    <row r="115" spans="3:6" x14ac:dyDescent="0.25">
      <c r="C115" s="1">
        <v>112</v>
      </c>
      <c r="D115" s="1">
        <v>12</v>
      </c>
      <c r="E115" s="1">
        <v>2</v>
      </c>
      <c r="F115" s="1" t="str">
        <v>srv_01;fc2</v>
      </c>
    </row>
    <row r="116" spans="3:6" x14ac:dyDescent="0.25">
      <c r="C116" s="1">
        <v>113</v>
      </c>
      <c r="D116" s="1">
        <v>12</v>
      </c>
      <c r="E116" s="1">
        <v>3</v>
      </c>
      <c r="F116" s="1" t="str">
        <v/>
      </c>
    </row>
    <row r="117" spans="3:6" x14ac:dyDescent="0.25">
      <c r="C117" s="1">
        <v>114</v>
      </c>
      <c r="D117" s="1">
        <v>12</v>
      </c>
      <c r="E117" s="1">
        <v>4</v>
      </c>
      <c r="F117" s="1" t="str">
        <v/>
      </c>
    </row>
    <row r="118" spans="3:6" x14ac:dyDescent="0.25">
      <c r="C118" s="1">
        <v>115</v>
      </c>
      <c r="D118" s="1">
        <v>12</v>
      </c>
      <c r="E118" s="1">
        <v>5</v>
      </c>
      <c r="F118" s="1" t="str">
        <v/>
      </c>
    </row>
    <row r="119" spans="3:6" x14ac:dyDescent="0.25">
      <c r="C119" s="1">
        <v>116</v>
      </c>
      <c r="D119" s="1">
        <v>12</v>
      </c>
      <c r="E119" s="1">
        <v>6</v>
      </c>
      <c r="F119" s="1" t="str">
        <v/>
      </c>
    </row>
    <row r="120" spans="3:6" x14ac:dyDescent="0.25">
      <c r="C120" s="1">
        <v>117</v>
      </c>
      <c r="D120" s="1">
        <v>12</v>
      </c>
      <c r="E120" s="1">
        <v>7</v>
      </c>
      <c r="F120" s="1" t="str">
        <v/>
      </c>
    </row>
    <row r="121" spans="3:6" x14ac:dyDescent="0.25">
      <c r="C121" s="1">
        <v>118</v>
      </c>
      <c r="D121" s="1">
        <v>12</v>
      </c>
      <c r="E121" s="1">
        <v>8</v>
      </c>
      <c r="F121" s="1" t="str">
        <v/>
      </c>
    </row>
    <row r="122" spans="3:6" x14ac:dyDescent="0.25">
      <c r="C122" s="1">
        <v>119</v>
      </c>
      <c r="D122" s="1">
        <v>12</v>
      </c>
      <c r="E122" s="1">
        <v>9</v>
      </c>
      <c r="F122" s="1" t="str">
        <v/>
      </c>
    </row>
    <row r="123" spans="3:6" x14ac:dyDescent="0.25">
      <c r="C123" s="1">
        <v>120</v>
      </c>
      <c r="D123" s="1">
        <v>12</v>
      </c>
      <c r="E123" s="1">
        <v>10</v>
      </c>
      <c r="F123" s="1" t="str">
        <v/>
      </c>
    </row>
    <row r="124" spans="3:6" x14ac:dyDescent="0.25">
      <c r="C124" s="1">
        <v>121</v>
      </c>
      <c r="D124" s="1">
        <v>13</v>
      </c>
      <c r="E124" s="1">
        <v>1</v>
      </c>
      <c r="F124" s="1" t="str">
        <v>pp_fc_sw_01;08</v>
      </c>
    </row>
    <row r="125" spans="3:6" x14ac:dyDescent="0.25">
      <c r="C125" s="1">
        <v>122</v>
      </c>
      <c r="D125" s="1">
        <v>13</v>
      </c>
      <c r="E125" s="1">
        <v>2</v>
      </c>
      <c r="F125" s="1" t="str">
        <v>fc_sw_01;01</v>
      </c>
    </row>
    <row r="126" spans="3:6" x14ac:dyDescent="0.25">
      <c r="C126" s="1">
        <v>123</v>
      </c>
      <c r="D126" s="1">
        <v>13</v>
      </c>
      <c r="E126" s="1">
        <v>3</v>
      </c>
      <c r="F126" s="1" t="str">
        <v/>
      </c>
    </row>
    <row r="127" spans="3:6" x14ac:dyDescent="0.25">
      <c r="C127" s="1">
        <v>124</v>
      </c>
      <c r="D127" s="1">
        <v>13</v>
      </c>
      <c r="E127" s="1">
        <v>4</v>
      </c>
      <c r="F127" s="1" t="str">
        <v/>
      </c>
    </row>
    <row r="128" spans="3:6" x14ac:dyDescent="0.25">
      <c r="C128" s="1">
        <v>125</v>
      </c>
      <c r="D128" s="1">
        <v>13</v>
      </c>
      <c r="E128" s="1">
        <v>5</v>
      </c>
      <c r="F128" s="1" t="str">
        <v/>
      </c>
    </row>
    <row r="129" spans="3:6" x14ac:dyDescent="0.25">
      <c r="C129" s="1">
        <v>126</v>
      </c>
      <c r="D129" s="1">
        <v>13</v>
      </c>
      <c r="E129" s="1">
        <v>6</v>
      </c>
      <c r="F129" s="1" t="str">
        <v/>
      </c>
    </row>
    <row r="130" spans="3:6" x14ac:dyDescent="0.25">
      <c r="C130" s="1">
        <v>127</v>
      </c>
      <c r="D130" s="1">
        <v>13</v>
      </c>
      <c r="E130" s="1">
        <v>7</v>
      </c>
      <c r="F130" s="1" t="str">
        <v/>
      </c>
    </row>
    <row r="131" spans="3:6" x14ac:dyDescent="0.25">
      <c r="C131" s="1">
        <v>128</v>
      </c>
      <c r="D131" s="1">
        <v>13</v>
      </c>
      <c r="E131" s="1">
        <v>8</v>
      </c>
      <c r="F131" s="1" t="str">
        <v/>
      </c>
    </row>
    <row r="132" spans="3:6" x14ac:dyDescent="0.25">
      <c r="C132" s="1">
        <v>129</v>
      </c>
      <c r="D132" s="1">
        <v>13</v>
      </c>
      <c r="E132" s="1">
        <v>9</v>
      </c>
      <c r="F132" s="1" t="str">
        <v/>
      </c>
    </row>
    <row r="133" spans="3:6" x14ac:dyDescent="0.25">
      <c r="C133" s="1">
        <v>130</v>
      </c>
      <c r="D133" s="1">
        <v>13</v>
      </c>
      <c r="E133" s="1">
        <v>10</v>
      </c>
      <c r="F133" s="1" t="str">
        <v/>
      </c>
    </row>
    <row r="134" spans="3:6" x14ac:dyDescent="0.25">
      <c r="C134" s="1">
        <v>131</v>
      </c>
      <c r="D134" s="1">
        <v>14</v>
      </c>
      <c r="E134" s="1">
        <v>1</v>
      </c>
      <c r="F134" s="1" t="str">
        <v>pp_fc_sw_02;08</v>
      </c>
    </row>
    <row r="135" spans="3:6" x14ac:dyDescent="0.25">
      <c r="C135" s="1">
        <v>132</v>
      </c>
      <c r="D135" s="1">
        <v>14</v>
      </c>
      <c r="E135" s="1">
        <v>2</v>
      </c>
      <c r="F135" s="1" t="str">
        <v>fc_sw_02;01</v>
      </c>
    </row>
    <row r="136" spans="3:6" x14ac:dyDescent="0.25">
      <c r="C136" s="1">
        <v>133</v>
      </c>
      <c r="D136" s="1">
        <v>14</v>
      </c>
      <c r="E136" s="1">
        <v>3</v>
      </c>
      <c r="F136" s="1" t="str">
        <v/>
      </c>
    </row>
    <row r="137" spans="3:6" x14ac:dyDescent="0.25">
      <c r="C137" s="1">
        <v>134</v>
      </c>
      <c r="D137" s="1">
        <v>14</v>
      </c>
      <c r="E137" s="1">
        <v>4</v>
      </c>
      <c r="F137" s="1" t="str">
        <v/>
      </c>
    </row>
    <row r="138" spans="3:6" x14ac:dyDescent="0.25">
      <c r="C138" s="1">
        <v>135</v>
      </c>
      <c r="D138" s="1">
        <v>14</v>
      </c>
      <c r="E138" s="1">
        <v>5</v>
      </c>
      <c r="F138" s="1" t="str">
        <v/>
      </c>
    </row>
    <row r="139" spans="3:6" x14ac:dyDescent="0.25">
      <c r="C139" s="1">
        <v>136</v>
      </c>
      <c r="D139" s="1">
        <v>14</v>
      </c>
      <c r="E139" s="1">
        <v>6</v>
      </c>
      <c r="F139" s="1" t="str">
        <v/>
      </c>
    </row>
    <row r="140" spans="3:6" x14ac:dyDescent="0.25">
      <c r="C140" s="1">
        <v>137</v>
      </c>
      <c r="D140" s="1">
        <v>14</v>
      </c>
      <c r="E140" s="1">
        <v>7</v>
      </c>
      <c r="F140" s="1" t="str">
        <v/>
      </c>
    </row>
    <row r="141" spans="3:6" x14ac:dyDescent="0.25">
      <c r="C141" s="1">
        <v>138</v>
      </c>
      <c r="D141" s="1">
        <v>14</v>
      </c>
      <c r="E141" s="1">
        <v>8</v>
      </c>
      <c r="F141" s="1" t="str">
        <v/>
      </c>
    </row>
    <row r="142" spans="3:6" x14ac:dyDescent="0.25">
      <c r="C142" s="1">
        <v>139</v>
      </c>
      <c r="D142" s="1">
        <v>14</v>
      </c>
      <c r="E142" s="1">
        <v>9</v>
      </c>
      <c r="F142" s="1" t="str">
        <v/>
      </c>
    </row>
    <row r="143" spans="3:6" x14ac:dyDescent="0.25">
      <c r="C143" s="1">
        <v>140</v>
      </c>
      <c r="D143" s="1">
        <v>14</v>
      </c>
      <c r="E143" s="1">
        <v>10</v>
      </c>
      <c r="F143" s="1" t="str">
        <v/>
      </c>
    </row>
    <row r="144" spans="3:6" x14ac:dyDescent="0.25">
      <c r="C144" s="1">
        <v>141</v>
      </c>
      <c r="D144" s="1">
        <v>15</v>
      </c>
      <c r="E144" s="1">
        <v>1</v>
      </c>
      <c r="F144" s="1" t="str">
        <v>srv_01;eth_01</v>
      </c>
    </row>
    <row r="145" spans="3:6" x14ac:dyDescent="0.25">
      <c r="C145" s="1">
        <v>142</v>
      </c>
      <c r="D145" s="1">
        <v>15</v>
      </c>
      <c r="E145" s="1">
        <v>2</v>
      </c>
      <c r="F145" s="1" t="str">
        <v>sw_eth_01;01</v>
      </c>
    </row>
    <row r="146" spans="3:6" x14ac:dyDescent="0.25">
      <c r="C146" s="1">
        <v>143</v>
      </c>
      <c r="D146" s="1">
        <v>15</v>
      </c>
      <c r="E146" s="1">
        <v>3</v>
      </c>
      <c r="F146" s="1" t="str">
        <v/>
      </c>
    </row>
    <row r="147" spans="3:6" x14ac:dyDescent="0.25">
      <c r="C147" s="1">
        <v>144</v>
      </c>
      <c r="D147" s="1">
        <v>15</v>
      </c>
      <c r="E147" s="1">
        <v>4</v>
      </c>
      <c r="F147" s="1" t="str">
        <v/>
      </c>
    </row>
    <row r="148" spans="3:6" x14ac:dyDescent="0.25">
      <c r="C148" s="1">
        <v>145</v>
      </c>
      <c r="D148" s="1">
        <v>15</v>
      </c>
      <c r="E148" s="1">
        <v>5</v>
      </c>
      <c r="F148" s="1" t="str">
        <v/>
      </c>
    </row>
    <row r="149" spans="3:6" x14ac:dyDescent="0.25">
      <c r="C149" s="1">
        <v>146</v>
      </c>
      <c r="D149" s="1">
        <v>15</v>
      </c>
      <c r="E149" s="1">
        <v>6</v>
      </c>
      <c r="F149" s="1" t="str">
        <v/>
      </c>
    </row>
    <row r="150" spans="3:6" x14ac:dyDescent="0.25">
      <c r="C150" s="1">
        <v>147</v>
      </c>
      <c r="D150" s="1">
        <v>15</v>
      </c>
      <c r="E150" s="1">
        <v>7</v>
      </c>
      <c r="F150" s="1" t="str">
        <v/>
      </c>
    </row>
    <row r="151" spans="3:6" x14ac:dyDescent="0.25">
      <c r="C151" s="1">
        <v>148</v>
      </c>
      <c r="D151" s="1">
        <v>15</v>
      </c>
      <c r="E151" s="1">
        <v>8</v>
      </c>
      <c r="F151" s="1" t="str">
        <v/>
      </c>
    </row>
    <row r="152" spans="3:6" x14ac:dyDescent="0.25">
      <c r="C152" s="1">
        <v>149</v>
      </c>
      <c r="D152" s="1">
        <v>15</v>
      </c>
      <c r="E152" s="1">
        <v>9</v>
      </c>
      <c r="F152" s="1" t="str">
        <v/>
      </c>
    </row>
    <row r="153" spans="3:6" x14ac:dyDescent="0.25">
      <c r="C153" s="1">
        <v>150</v>
      </c>
      <c r="D153" s="1">
        <v>15</v>
      </c>
      <c r="E153" s="1">
        <v>10</v>
      </c>
      <c r="F153" s="1" t="str">
        <v/>
      </c>
    </row>
    <row r="154" spans="3:6" x14ac:dyDescent="0.25">
      <c r="C154" s="1">
        <v>151</v>
      </c>
      <c r="D154" s="1">
        <v>16</v>
      </c>
      <c r="E154" s="1">
        <v>1</v>
      </c>
      <c r="F154" s="1" t="str">
        <v>srv_01;eth_02</v>
      </c>
    </row>
    <row r="155" spans="3:6" x14ac:dyDescent="0.25">
      <c r="C155" s="1">
        <v>152</v>
      </c>
      <c r="D155" s="1">
        <v>16</v>
      </c>
      <c r="E155" s="1">
        <v>2</v>
      </c>
      <c r="F155" s="1" t="str">
        <v>sw_eth_02;01</v>
      </c>
    </row>
    <row r="156" spans="3:6" x14ac:dyDescent="0.25">
      <c r="C156" s="1">
        <v>153</v>
      </c>
      <c r="D156" s="1">
        <v>16</v>
      </c>
      <c r="E156" s="1">
        <v>3</v>
      </c>
      <c r="F156" s="1" t="str">
        <v/>
      </c>
    </row>
    <row r="157" spans="3:6" x14ac:dyDescent="0.25">
      <c r="C157" s="1">
        <v>154</v>
      </c>
      <c r="D157" s="1">
        <v>16</v>
      </c>
      <c r="E157" s="1">
        <v>4</v>
      </c>
      <c r="F157" s="1" t="str">
        <v/>
      </c>
    </row>
    <row r="158" spans="3:6" x14ac:dyDescent="0.25">
      <c r="C158" s="1">
        <v>155</v>
      </c>
      <c r="D158" s="1">
        <v>16</v>
      </c>
      <c r="E158" s="1">
        <v>5</v>
      </c>
      <c r="F158" s="1" t="str">
        <v/>
      </c>
    </row>
    <row r="159" spans="3:6" x14ac:dyDescent="0.25">
      <c r="C159" s="1">
        <v>156</v>
      </c>
      <c r="D159" s="1">
        <v>16</v>
      </c>
      <c r="E159" s="1">
        <v>6</v>
      </c>
      <c r="F159" s="1" t="str">
        <v/>
      </c>
    </row>
    <row r="160" spans="3:6" x14ac:dyDescent="0.25">
      <c r="C160" s="1">
        <v>157</v>
      </c>
      <c r="D160" s="1">
        <v>16</v>
      </c>
      <c r="E160" s="1">
        <v>7</v>
      </c>
      <c r="F160" s="1" t="str">
        <v/>
      </c>
    </row>
    <row r="161" spans="3:6" x14ac:dyDescent="0.25">
      <c r="C161" s="1">
        <v>158</v>
      </c>
      <c r="D161" s="1">
        <v>16</v>
      </c>
      <c r="E161" s="1">
        <v>8</v>
      </c>
      <c r="F161" s="1" t="str">
        <v/>
      </c>
    </row>
    <row r="162" spans="3:6" x14ac:dyDescent="0.25">
      <c r="C162" s="1">
        <v>159</v>
      </c>
      <c r="D162" s="1">
        <v>16</v>
      </c>
      <c r="E162" s="1">
        <v>9</v>
      </c>
      <c r="F162" s="1" t="str">
        <v/>
      </c>
    </row>
    <row r="163" spans="3:6" x14ac:dyDescent="0.25">
      <c r="C163" s="1">
        <v>160</v>
      </c>
      <c r="D163" s="1">
        <v>16</v>
      </c>
      <c r="E163" s="1">
        <v>10</v>
      </c>
      <c r="F163" s="1" t="str">
        <v/>
      </c>
    </row>
    <row r="164" spans="3:6" x14ac:dyDescent="0.25">
      <c r="C164" s="1">
        <v>161</v>
      </c>
      <c r="D164" s="1">
        <v>17</v>
      </c>
      <c r="E164" s="1">
        <v>1</v>
      </c>
      <c r="F164" s="1" t="str">
        <v>srv_01;fc1</v>
      </c>
    </row>
    <row r="165" spans="3:6" x14ac:dyDescent="0.25">
      <c r="C165" s="1">
        <v>162</v>
      </c>
      <c r="D165" s="1">
        <v>17</v>
      </c>
      <c r="E165" s="1">
        <v>2</v>
      </c>
      <c r="F165" s="1" t="str">
        <v>pp_fc_srv_01;08</v>
      </c>
    </row>
    <row r="166" spans="3:6" x14ac:dyDescent="0.25">
      <c r="C166" s="1">
        <v>163</v>
      </c>
      <c r="D166" s="1">
        <v>17</v>
      </c>
      <c r="E166" s="1">
        <v>3</v>
      </c>
      <c r="F166" s="1" t="str">
        <v>pp_fc_sw_01;08</v>
      </c>
    </row>
    <row r="167" spans="3:6" x14ac:dyDescent="0.25">
      <c r="C167" s="1">
        <v>164</v>
      </c>
      <c r="D167" s="1">
        <v>17</v>
      </c>
      <c r="E167" s="1">
        <v>4</v>
      </c>
      <c r="F167" s="1" t="str">
        <v>fc_sw_01;01</v>
      </c>
    </row>
    <row r="168" spans="3:6" x14ac:dyDescent="0.25">
      <c r="C168" s="1">
        <v>165</v>
      </c>
      <c r="D168" s="1">
        <v>17</v>
      </c>
      <c r="E168" s="1">
        <v>5</v>
      </c>
      <c r="F168" s="1" t="str">
        <v/>
      </c>
    </row>
    <row r="169" spans="3:6" x14ac:dyDescent="0.25">
      <c r="C169" s="1">
        <v>166</v>
      </c>
      <c r="D169" s="1">
        <v>17</v>
      </c>
      <c r="E169" s="1">
        <v>6</v>
      </c>
      <c r="F169" s="1" t="str">
        <v/>
      </c>
    </row>
    <row r="170" spans="3:6" x14ac:dyDescent="0.25">
      <c r="C170" s="1">
        <v>167</v>
      </c>
      <c r="D170" s="1">
        <v>17</v>
      </c>
      <c r="E170" s="1">
        <v>7</v>
      </c>
      <c r="F170" s="1" t="str">
        <v/>
      </c>
    </row>
    <row r="171" spans="3:6" x14ac:dyDescent="0.25">
      <c r="C171" s="1">
        <v>168</v>
      </c>
      <c r="D171" s="1">
        <v>17</v>
      </c>
      <c r="E171" s="1">
        <v>8</v>
      </c>
      <c r="F171" s="1" t="str">
        <v/>
      </c>
    </row>
    <row r="172" spans="3:6" x14ac:dyDescent="0.25">
      <c r="C172" s="1">
        <v>169</v>
      </c>
      <c r="D172" s="1">
        <v>17</v>
      </c>
      <c r="E172" s="1">
        <v>9</v>
      </c>
      <c r="F172" s="1" t="str">
        <v/>
      </c>
    </row>
    <row r="173" spans="3:6" x14ac:dyDescent="0.25">
      <c r="C173" s="1">
        <v>170</v>
      </c>
      <c r="D173" s="1">
        <v>17</v>
      </c>
      <c r="E173" s="1">
        <v>10</v>
      </c>
      <c r="F173" s="1" t="str">
        <v/>
      </c>
    </row>
    <row r="174" spans="3:6" x14ac:dyDescent="0.25">
      <c r="C174" s="1">
        <v>171</v>
      </c>
      <c r="D174" s="1">
        <v>18</v>
      </c>
      <c r="E174" s="1">
        <v>1</v>
      </c>
      <c r="F174" s="1" t="str">
        <v>srv_01;fc2</v>
      </c>
    </row>
    <row r="175" spans="3:6" x14ac:dyDescent="0.25">
      <c r="C175" s="1">
        <v>172</v>
      </c>
      <c r="D175" s="1">
        <v>18</v>
      </c>
      <c r="E175" s="1">
        <v>2</v>
      </c>
      <c r="F175" s="1" t="str">
        <v>pp_fc_srv_02;08</v>
      </c>
    </row>
    <row r="176" spans="3:6" x14ac:dyDescent="0.25">
      <c r="C176" s="1">
        <v>173</v>
      </c>
      <c r="D176" s="1">
        <v>18</v>
      </c>
      <c r="E176" s="1">
        <v>3</v>
      </c>
      <c r="F176" s="1" t="str">
        <v>pp_fc_sw_02;08</v>
      </c>
    </row>
    <row r="177" spans="3:6" x14ac:dyDescent="0.25">
      <c r="C177" s="1">
        <v>174</v>
      </c>
      <c r="D177" s="1">
        <v>18</v>
      </c>
      <c r="E177" s="1">
        <v>4</v>
      </c>
      <c r="F177" s="1" t="str">
        <v>fc_sw_02;01</v>
      </c>
    </row>
    <row r="178" spans="3:6" x14ac:dyDescent="0.25">
      <c r="C178" s="1">
        <v>175</v>
      </c>
      <c r="D178" s="1">
        <v>18</v>
      </c>
      <c r="E178" s="1">
        <v>5</v>
      </c>
      <c r="F178" s="1" t="str">
        <v/>
      </c>
    </row>
    <row r="179" spans="3:6" x14ac:dyDescent="0.25">
      <c r="C179" s="1">
        <v>176</v>
      </c>
      <c r="D179" s="1">
        <v>18</v>
      </c>
      <c r="E179" s="1">
        <v>6</v>
      </c>
      <c r="F179" s="1" t="str">
        <v/>
      </c>
    </row>
    <row r="180" spans="3:6" x14ac:dyDescent="0.25">
      <c r="C180" s="1">
        <v>177</v>
      </c>
      <c r="D180" s="1">
        <v>18</v>
      </c>
      <c r="E180" s="1">
        <v>7</v>
      </c>
      <c r="F180" s="1" t="str">
        <v/>
      </c>
    </row>
    <row r="181" spans="3:6" x14ac:dyDescent="0.25">
      <c r="C181" s="1">
        <v>178</v>
      </c>
      <c r="D181" s="1">
        <v>18</v>
      </c>
      <c r="E181" s="1">
        <v>8</v>
      </c>
      <c r="F181" s="1" t="str">
        <v/>
      </c>
    </row>
    <row r="182" spans="3:6" x14ac:dyDescent="0.25">
      <c r="C182" s="1">
        <v>179</v>
      </c>
      <c r="D182" s="1">
        <v>18</v>
      </c>
      <c r="E182" s="1">
        <v>9</v>
      </c>
      <c r="F182" s="1" t="str">
        <v/>
      </c>
    </row>
    <row r="183" spans="3:6" x14ac:dyDescent="0.25">
      <c r="C183" s="1">
        <v>180</v>
      </c>
      <c r="D183" s="1">
        <v>18</v>
      </c>
      <c r="E183" s="1">
        <v>10</v>
      </c>
      <c r="F183" s="1" t="str">
        <v/>
      </c>
    </row>
    <row r="184" spans="3:6" x14ac:dyDescent="0.25">
      <c r="C184" s="1">
        <v>181</v>
      </c>
      <c r="D184" s="1">
        <v>19</v>
      </c>
      <c r="E184" s="1">
        <v>1</v>
      </c>
      <c r="F184" s="1" t="str">
        <v>srv_01;idrac</v>
      </c>
    </row>
    <row r="185" spans="3:6" x14ac:dyDescent="0.25">
      <c r="C185" s="1">
        <v>182</v>
      </c>
      <c r="D185" s="1">
        <v>19</v>
      </c>
      <c r="E185" s="1">
        <v>2</v>
      </c>
      <c r="F185" s="1" t="str">
        <v>sw_mgt_01;420</v>
      </c>
    </row>
    <row r="186" spans="3:6" x14ac:dyDescent="0.25">
      <c r="C186" s="1">
        <v>183</v>
      </c>
      <c r="D186" s="1">
        <v>19</v>
      </c>
      <c r="E186" s="1">
        <v>3</v>
      </c>
      <c r="F186" s="1" t="str">
        <v/>
      </c>
    </row>
    <row r="187" spans="3:6" x14ac:dyDescent="0.25">
      <c r="C187" s="1">
        <v>184</v>
      </c>
      <c r="D187" s="1">
        <v>19</v>
      </c>
      <c r="E187" s="1">
        <v>4</v>
      </c>
      <c r="F187" s="1" t="str">
        <v/>
      </c>
    </row>
    <row r="188" spans="3:6" x14ac:dyDescent="0.25">
      <c r="C188" s="1">
        <v>185</v>
      </c>
      <c r="D188" s="1">
        <v>19</v>
      </c>
      <c r="E188" s="1">
        <v>5</v>
      </c>
      <c r="F188" s="1" t="str">
        <v/>
      </c>
    </row>
    <row r="189" spans="3:6" x14ac:dyDescent="0.25">
      <c r="C189" s="1">
        <v>186</v>
      </c>
      <c r="D189" s="1">
        <v>19</v>
      </c>
      <c r="E189" s="1">
        <v>6</v>
      </c>
      <c r="F189" s="1" t="str">
        <v/>
      </c>
    </row>
    <row r="190" spans="3:6" x14ac:dyDescent="0.25">
      <c r="C190" s="1">
        <v>187</v>
      </c>
      <c r="D190" s="1">
        <v>19</v>
      </c>
      <c r="E190" s="1">
        <v>7</v>
      </c>
      <c r="F190" s="1" t="str">
        <v/>
      </c>
    </row>
    <row r="191" spans="3:6" x14ac:dyDescent="0.25">
      <c r="C191" s="1">
        <v>188</v>
      </c>
      <c r="D191" s="1">
        <v>19</v>
      </c>
      <c r="E191" s="1">
        <v>8</v>
      </c>
      <c r="F191" s="1" t="str">
        <v/>
      </c>
    </row>
    <row r="192" spans="3:6" x14ac:dyDescent="0.25">
      <c r="C192" s="1">
        <v>189</v>
      </c>
      <c r="D192" s="1">
        <v>19</v>
      </c>
      <c r="E192" s="1">
        <v>9</v>
      </c>
      <c r="F192" s="1" t="str">
        <v/>
      </c>
    </row>
    <row r="193" spans="3:6" x14ac:dyDescent="0.25">
      <c r="C193" s="1">
        <v>190</v>
      </c>
      <c r="D193" s="1">
        <v>19</v>
      </c>
      <c r="E193" s="1">
        <v>10</v>
      </c>
      <c r="F193" s="1" t="str">
        <v/>
      </c>
    </row>
    <row r="194" spans="3:6" x14ac:dyDescent="0.25">
      <c r="C194" s="1">
        <v>191</v>
      </c>
      <c r="D194" s="1">
        <v>20</v>
      </c>
      <c r="E194" s="1">
        <v>1</v>
      </c>
      <c r="F194" s="1" t="str">
        <v>sw_eth_01;01</v>
      </c>
    </row>
    <row r="195" spans="3:6" x14ac:dyDescent="0.25">
      <c r="C195" s="1">
        <v>192</v>
      </c>
      <c r="D195" s="1">
        <v>20</v>
      </c>
      <c r="E195" s="1">
        <v>2</v>
      </c>
      <c r="F195" s="1" t="str">
        <v>srv_01;eth_01</v>
      </c>
    </row>
    <row r="196" spans="3:6" x14ac:dyDescent="0.25">
      <c r="C196" s="1">
        <v>193</v>
      </c>
      <c r="D196" s="1">
        <v>20</v>
      </c>
      <c r="E196" s="1">
        <v>3</v>
      </c>
      <c r="F196" s="1" t="str">
        <v/>
      </c>
    </row>
    <row r="197" spans="3:6" x14ac:dyDescent="0.25">
      <c r="C197" s="1">
        <v>194</v>
      </c>
      <c r="D197" s="1">
        <v>20</v>
      </c>
      <c r="E197" s="1">
        <v>4</v>
      </c>
      <c r="F197" s="1" t="str">
        <v/>
      </c>
    </row>
    <row r="198" spans="3:6" x14ac:dyDescent="0.25">
      <c r="C198" s="1">
        <v>195</v>
      </c>
      <c r="D198" s="1">
        <v>20</v>
      </c>
      <c r="E198" s="1">
        <v>5</v>
      </c>
      <c r="F198" s="1" t="str">
        <v/>
      </c>
    </row>
    <row r="199" spans="3:6" x14ac:dyDescent="0.25">
      <c r="C199" s="1">
        <v>196</v>
      </c>
      <c r="D199" s="1">
        <v>20</v>
      </c>
      <c r="E199" s="1">
        <v>6</v>
      </c>
      <c r="F199" s="1" t="str">
        <v/>
      </c>
    </row>
    <row r="200" spans="3:6" x14ac:dyDescent="0.25">
      <c r="C200" s="1">
        <v>197</v>
      </c>
      <c r="D200" s="1">
        <v>20</v>
      </c>
      <c r="E200" s="1">
        <v>7</v>
      </c>
      <c r="F200" s="1" t="str">
        <v/>
      </c>
    </row>
    <row r="201" spans="3:6" x14ac:dyDescent="0.25">
      <c r="C201" s="1">
        <v>198</v>
      </c>
      <c r="D201" s="1">
        <v>20</v>
      </c>
      <c r="E201" s="1">
        <v>8</v>
      </c>
      <c r="F201" s="1" t="str">
        <v/>
      </c>
    </row>
    <row r="202" spans="3:6" x14ac:dyDescent="0.25">
      <c r="C202" s="1">
        <v>199</v>
      </c>
      <c r="D202" s="1">
        <v>20</v>
      </c>
      <c r="E202" s="1">
        <v>9</v>
      </c>
      <c r="F202" s="1" t="str">
        <v/>
      </c>
    </row>
    <row r="203" spans="3:6" x14ac:dyDescent="0.25">
      <c r="C203" s="1">
        <v>200</v>
      </c>
      <c r="D203" s="1">
        <v>20</v>
      </c>
      <c r="E203" s="1">
        <v>10</v>
      </c>
      <c r="F203" s="1" t="str">
        <v/>
      </c>
    </row>
    <row r="204" spans="3:6" x14ac:dyDescent="0.25">
      <c r="C204" s="1">
        <v>201</v>
      </c>
      <c r="D204" s="1">
        <v>21</v>
      </c>
      <c r="E204" s="1">
        <v>1</v>
      </c>
      <c r="F204" s="1" t="str">
        <v>sw_eth_01;35</v>
      </c>
    </row>
    <row r="205" spans="3:6" x14ac:dyDescent="0.25">
      <c r="C205" s="1">
        <v>202</v>
      </c>
      <c r="D205" s="1">
        <v>21</v>
      </c>
      <c r="E205" s="1">
        <v>2</v>
      </c>
      <c r="F205" s="1" t="str">
        <v>pp_eth_leaf;01</v>
      </c>
    </row>
    <row r="206" spans="3:6" x14ac:dyDescent="0.25">
      <c r="C206" s="1">
        <v>203</v>
      </c>
      <c r="D206" s="1">
        <v>21</v>
      </c>
      <c r="E206" s="1">
        <v>3</v>
      </c>
      <c r="F206" s="1" t="str">
        <v>pp_eth_spine;01</v>
      </c>
    </row>
    <row r="207" spans="3:6" x14ac:dyDescent="0.25">
      <c r="C207" s="1">
        <v>204</v>
      </c>
      <c r="D207" s="1">
        <v>21</v>
      </c>
      <c r="E207" s="1">
        <v>4</v>
      </c>
      <c r="F207" s="1" t="str">
        <v>sw_eth_spine_01;20</v>
      </c>
    </row>
    <row r="208" spans="3:6" x14ac:dyDescent="0.25">
      <c r="C208" s="1">
        <v>205</v>
      </c>
      <c r="D208" s="1">
        <v>21</v>
      </c>
      <c r="E208" s="1">
        <v>5</v>
      </c>
      <c r="F208" s="1" t="str">
        <v/>
      </c>
    </row>
    <row r="209" spans="3:6" x14ac:dyDescent="0.25">
      <c r="C209" s="1">
        <v>206</v>
      </c>
      <c r="D209" s="1">
        <v>21</v>
      </c>
      <c r="E209" s="1">
        <v>6</v>
      </c>
      <c r="F209" s="1" t="str">
        <v/>
      </c>
    </row>
    <row r="210" spans="3:6" x14ac:dyDescent="0.25">
      <c r="C210" s="1">
        <v>207</v>
      </c>
      <c r="D210" s="1">
        <v>21</v>
      </c>
      <c r="E210" s="1">
        <v>7</v>
      </c>
      <c r="F210" s="1" t="str">
        <v/>
      </c>
    </row>
    <row r="211" spans="3:6" x14ac:dyDescent="0.25">
      <c r="C211" s="1">
        <v>208</v>
      </c>
      <c r="D211" s="1">
        <v>21</v>
      </c>
      <c r="E211" s="1">
        <v>8</v>
      </c>
      <c r="F211" s="1" t="str">
        <v/>
      </c>
    </row>
    <row r="212" spans="3:6" x14ac:dyDescent="0.25">
      <c r="C212" s="1">
        <v>209</v>
      </c>
      <c r="D212" s="1">
        <v>21</v>
      </c>
      <c r="E212" s="1">
        <v>9</v>
      </c>
      <c r="F212" s="1" t="str">
        <v/>
      </c>
    </row>
    <row r="213" spans="3:6" x14ac:dyDescent="0.25">
      <c r="C213" s="1">
        <v>210</v>
      </c>
      <c r="D213" s="1">
        <v>21</v>
      </c>
      <c r="E213" s="1">
        <v>10</v>
      </c>
      <c r="F213" s="1" t="str">
        <v/>
      </c>
    </row>
    <row r="214" spans="3:6" x14ac:dyDescent="0.25">
      <c r="C214" s="1">
        <v>211</v>
      </c>
      <c r="D214" s="1">
        <v>22</v>
      </c>
      <c r="E214" s="1">
        <v>1</v>
      </c>
      <c r="F214" s="1" t="str">
        <v>sw_eth_01;36</v>
      </c>
    </row>
    <row r="215" spans="3:6" x14ac:dyDescent="0.25">
      <c r="C215" s="1">
        <v>212</v>
      </c>
      <c r="D215" s="1">
        <v>22</v>
      </c>
      <c r="E215" s="1">
        <v>2</v>
      </c>
      <c r="F215" s="1" t="str">
        <v>pp_eth_leaf;02</v>
      </c>
    </row>
    <row r="216" spans="3:6" x14ac:dyDescent="0.25">
      <c r="C216" s="1">
        <v>213</v>
      </c>
      <c r="D216" s="1">
        <v>22</v>
      </c>
      <c r="E216" s="1">
        <v>3</v>
      </c>
      <c r="F216" s="1" t="str">
        <v>pp_eth_spine;02</v>
      </c>
    </row>
    <row r="217" spans="3:6" x14ac:dyDescent="0.25">
      <c r="C217" s="1">
        <v>214</v>
      </c>
      <c r="D217" s="1">
        <v>22</v>
      </c>
      <c r="E217" s="1">
        <v>4</v>
      </c>
      <c r="F217" s="1" t="str">
        <v>sw_eth_spine_01;21</v>
      </c>
    </row>
    <row r="218" spans="3:6" x14ac:dyDescent="0.25">
      <c r="C218" s="1">
        <v>215</v>
      </c>
      <c r="D218" s="1">
        <v>22</v>
      </c>
      <c r="E218" s="1">
        <v>5</v>
      </c>
      <c r="F218" s="1" t="str">
        <v/>
      </c>
    </row>
    <row r="219" spans="3:6" x14ac:dyDescent="0.25">
      <c r="C219" s="1">
        <v>216</v>
      </c>
      <c r="D219" s="1">
        <v>22</v>
      </c>
      <c r="E219" s="1">
        <v>6</v>
      </c>
      <c r="F219" s="1" t="str">
        <v/>
      </c>
    </row>
    <row r="220" spans="3:6" x14ac:dyDescent="0.25">
      <c r="C220" s="1">
        <v>217</v>
      </c>
      <c r="D220" s="1">
        <v>22</v>
      </c>
      <c r="E220" s="1">
        <v>7</v>
      </c>
      <c r="F220" s="1" t="str">
        <v/>
      </c>
    </row>
    <row r="221" spans="3:6" x14ac:dyDescent="0.25">
      <c r="C221" s="1">
        <v>218</v>
      </c>
      <c r="D221" s="1">
        <v>22</v>
      </c>
      <c r="E221" s="1">
        <v>8</v>
      </c>
      <c r="F221" s="1" t="str">
        <v/>
      </c>
    </row>
    <row r="222" spans="3:6" x14ac:dyDescent="0.25">
      <c r="C222" s="1">
        <v>219</v>
      </c>
      <c r="D222" s="1">
        <v>22</v>
      </c>
      <c r="E222" s="1">
        <v>9</v>
      </c>
      <c r="F222" s="1" t="str">
        <v/>
      </c>
    </row>
    <row r="223" spans="3:6" x14ac:dyDescent="0.25">
      <c r="C223" s="1">
        <v>220</v>
      </c>
      <c r="D223" s="1">
        <v>22</v>
      </c>
      <c r="E223" s="1">
        <v>10</v>
      </c>
      <c r="F223" s="1" t="str">
        <v/>
      </c>
    </row>
    <row r="224" spans="3:6" x14ac:dyDescent="0.25">
      <c r="C224" s="1">
        <v>221</v>
      </c>
      <c r="D224" s="1">
        <v>23</v>
      </c>
      <c r="E224" s="1">
        <v>1</v>
      </c>
      <c r="F224" s="1" t="str">
        <v>sw_eth_02;01</v>
      </c>
    </row>
    <row r="225" spans="3:6" x14ac:dyDescent="0.25">
      <c r="C225" s="1">
        <v>222</v>
      </c>
      <c r="D225" s="1">
        <v>23</v>
      </c>
      <c r="E225" s="1">
        <v>2</v>
      </c>
      <c r="F225" s="1" t="str">
        <v>srv_01;eth_02</v>
      </c>
    </row>
    <row r="226" spans="3:6" x14ac:dyDescent="0.25">
      <c r="C226" s="1">
        <v>223</v>
      </c>
      <c r="D226" s="1">
        <v>23</v>
      </c>
      <c r="E226" s="1">
        <v>3</v>
      </c>
      <c r="F226" s="1" t="str">
        <v/>
      </c>
    </row>
    <row r="227" spans="3:6" x14ac:dyDescent="0.25">
      <c r="C227" s="1">
        <v>224</v>
      </c>
      <c r="D227" s="1">
        <v>23</v>
      </c>
      <c r="E227" s="1">
        <v>4</v>
      </c>
      <c r="F227" s="1" t="str">
        <v/>
      </c>
    </row>
    <row r="228" spans="3:6" x14ac:dyDescent="0.25">
      <c r="C228" s="1">
        <v>225</v>
      </c>
      <c r="D228" s="1">
        <v>23</v>
      </c>
      <c r="E228" s="1">
        <v>5</v>
      </c>
      <c r="F228" s="1" t="str">
        <v/>
      </c>
    </row>
    <row r="229" spans="3:6" x14ac:dyDescent="0.25">
      <c r="C229" s="1">
        <v>226</v>
      </c>
      <c r="D229" s="1">
        <v>23</v>
      </c>
      <c r="E229" s="1">
        <v>6</v>
      </c>
      <c r="F229" s="1" t="str">
        <v/>
      </c>
    </row>
    <row r="230" spans="3:6" x14ac:dyDescent="0.25">
      <c r="C230" s="1">
        <v>227</v>
      </c>
      <c r="D230" s="1">
        <v>23</v>
      </c>
      <c r="E230" s="1">
        <v>7</v>
      </c>
      <c r="F230" s="1" t="str">
        <v/>
      </c>
    </row>
    <row r="231" spans="3:6" x14ac:dyDescent="0.25">
      <c r="C231" s="1">
        <v>228</v>
      </c>
      <c r="D231" s="1">
        <v>23</v>
      </c>
      <c r="E231" s="1">
        <v>8</v>
      </c>
      <c r="F231" s="1" t="str">
        <v/>
      </c>
    </row>
    <row r="232" spans="3:6" x14ac:dyDescent="0.25">
      <c r="C232" s="1">
        <v>229</v>
      </c>
      <c r="D232" s="1">
        <v>23</v>
      </c>
      <c r="E232" s="1">
        <v>9</v>
      </c>
      <c r="F232" s="1" t="str">
        <v/>
      </c>
    </row>
    <row r="233" spans="3:6" x14ac:dyDescent="0.25">
      <c r="C233" s="1">
        <v>230</v>
      </c>
      <c r="D233" s="1">
        <v>23</v>
      </c>
      <c r="E233" s="1">
        <v>10</v>
      </c>
      <c r="F233" s="1" t="str">
        <v/>
      </c>
    </row>
    <row r="234" spans="3:6" x14ac:dyDescent="0.25">
      <c r="C234" s="1">
        <v>231</v>
      </c>
      <c r="D234" s="1">
        <v>24</v>
      </c>
      <c r="E234" s="1">
        <v>1</v>
      </c>
      <c r="F234" s="1" t="str">
        <v>sw_eth_02;35</v>
      </c>
    </row>
    <row r="235" spans="3:6" x14ac:dyDescent="0.25">
      <c r="C235" s="1">
        <v>232</v>
      </c>
      <c r="D235" s="1">
        <v>24</v>
      </c>
      <c r="E235" s="1">
        <v>2</v>
      </c>
      <c r="F235" s="1" t="str">
        <v>pp_eth_leaf;03</v>
      </c>
    </row>
    <row r="236" spans="3:6" x14ac:dyDescent="0.25">
      <c r="C236" s="1">
        <v>233</v>
      </c>
      <c r="D236" s="1">
        <v>24</v>
      </c>
      <c r="E236" s="1">
        <v>3</v>
      </c>
      <c r="F236" s="1" t="str">
        <v>pp_eth_spine;03</v>
      </c>
    </row>
    <row r="237" spans="3:6" x14ac:dyDescent="0.25">
      <c r="C237" s="1">
        <v>234</v>
      </c>
      <c r="D237" s="1">
        <v>24</v>
      </c>
      <c r="E237" s="1">
        <v>4</v>
      </c>
      <c r="F237" s="1" t="str">
        <v>sw_eth_spine_02;20</v>
      </c>
    </row>
    <row r="238" spans="3:6" x14ac:dyDescent="0.25">
      <c r="C238" s="1">
        <v>235</v>
      </c>
      <c r="D238" s="1">
        <v>24</v>
      </c>
      <c r="E238" s="1">
        <v>5</v>
      </c>
      <c r="F238" s="1" t="str">
        <v/>
      </c>
    </row>
    <row r="239" spans="3:6" x14ac:dyDescent="0.25">
      <c r="C239" s="1">
        <v>236</v>
      </c>
      <c r="D239" s="1">
        <v>24</v>
      </c>
      <c r="E239" s="1">
        <v>6</v>
      </c>
      <c r="F239" s="1" t="str">
        <v/>
      </c>
    </row>
    <row r="240" spans="3:6" x14ac:dyDescent="0.25">
      <c r="C240" s="1">
        <v>237</v>
      </c>
      <c r="D240" s="1">
        <v>24</v>
      </c>
      <c r="E240" s="1">
        <v>7</v>
      </c>
      <c r="F240" s="1" t="str">
        <v/>
      </c>
    </row>
    <row r="241" spans="3:6" x14ac:dyDescent="0.25">
      <c r="C241" s="1">
        <v>238</v>
      </c>
      <c r="D241" s="1">
        <v>24</v>
      </c>
      <c r="E241" s="1">
        <v>8</v>
      </c>
      <c r="F241" s="1" t="str">
        <v/>
      </c>
    </row>
    <row r="242" spans="3:6" x14ac:dyDescent="0.25">
      <c r="C242" s="1">
        <v>239</v>
      </c>
      <c r="D242" s="1">
        <v>24</v>
      </c>
      <c r="E242" s="1">
        <v>9</v>
      </c>
      <c r="F242" s="1" t="str">
        <v/>
      </c>
    </row>
    <row r="243" spans="3:6" x14ac:dyDescent="0.25">
      <c r="C243" s="1">
        <v>240</v>
      </c>
      <c r="D243" s="1">
        <v>24</v>
      </c>
      <c r="E243" s="1">
        <v>10</v>
      </c>
      <c r="F243" s="1" t="str">
        <v/>
      </c>
    </row>
    <row r="244" spans="3:6" x14ac:dyDescent="0.25">
      <c r="C244" s="1">
        <v>241</v>
      </c>
      <c r="D244" s="1">
        <v>25</v>
      </c>
      <c r="E244" s="1">
        <v>1</v>
      </c>
      <c r="F244" s="1" t="str">
        <v>sw_eth_02;36</v>
      </c>
    </row>
    <row r="245" spans="3:6" x14ac:dyDescent="0.25">
      <c r="C245" s="1">
        <v>242</v>
      </c>
      <c r="D245" s="1">
        <v>25</v>
      </c>
      <c r="E245" s="1">
        <v>2</v>
      </c>
      <c r="F245" s="1" t="str">
        <v>pp_eth_leaf;04</v>
      </c>
    </row>
    <row r="246" spans="3:6" x14ac:dyDescent="0.25">
      <c r="C246" s="1">
        <v>243</v>
      </c>
      <c r="D246" s="1">
        <v>25</v>
      </c>
      <c r="E246" s="1">
        <v>3</v>
      </c>
      <c r="F246" s="1" t="str">
        <v>pp_eth_spine;04</v>
      </c>
    </row>
    <row r="247" spans="3:6" x14ac:dyDescent="0.25">
      <c r="C247" s="1">
        <v>244</v>
      </c>
      <c r="D247" s="1">
        <v>25</v>
      </c>
      <c r="E247" s="1">
        <v>4</v>
      </c>
      <c r="F247" s="1" t="str">
        <v>sw_eth_spine_02;21</v>
      </c>
    </row>
    <row r="248" spans="3:6" x14ac:dyDescent="0.25">
      <c r="C248" s="1">
        <v>245</v>
      </c>
      <c r="D248" s="1">
        <v>25</v>
      </c>
      <c r="E248" s="1">
        <v>5</v>
      </c>
      <c r="F248" s="1" t="str">
        <v/>
      </c>
    </row>
    <row r="249" spans="3:6" x14ac:dyDescent="0.25">
      <c r="C249" s="1">
        <v>246</v>
      </c>
      <c r="D249" s="1">
        <v>25</v>
      </c>
      <c r="E249" s="1">
        <v>6</v>
      </c>
      <c r="F249" s="1" t="str">
        <v/>
      </c>
    </row>
    <row r="250" spans="3:6" x14ac:dyDescent="0.25">
      <c r="C250" s="1">
        <v>247</v>
      </c>
      <c r="D250" s="1">
        <v>25</v>
      </c>
      <c r="E250" s="1">
        <v>7</v>
      </c>
      <c r="F250" s="1" t="str">
        <v/>
      </c>
    </row>
    <row r="251" spans="3:6" x14ac:dyDescent="0.25">
      <c r="C251" s="1">
        <v>248</v>
      </c>
      <c r="D251" s="1">
        <v>25</v>
      </c>
      <c r="E251" s="1">
        <v>8</v>
      </c>
      <c r="F251" s="1" t="str">
        <v/>
      </c>
    </row>
    <row r="252" spans="3:6" x14ac:dyDescent="0.25">
      <c r="C252" s="1">
        <v>249</v>
      </c>
      <c r="D252" s="1">
        <v>25</v>
      </c>
      <c r="E252" s="1">
        <v>9</v>
      </c>
      <c r="F252" s="1" t="str">
        <v/>
      </c>
    </row>
    <row r="253" spans="3:6" x14ac:dyDescent="0.25">
      <c r="C253" s="1">
        <v>250</v>
      </c>
      <c r="D253" s="1">
        <v>25</v>
      </c>
      <c r="E253" s="1">
        <v>10</v>
      </c>
      <c r="F253" s="1" t="str">
        <v/>
      </c>
    </row>
    <row r="254" spans="3:6" x14ac:dyDescent="0.25">
      <c r="C254" s="1">
        <v>251</v>
      </c>
      <c r="D254" s="1">
        <v>26</v>
      </c>
      <c r="E254" s="1">
        <v>1</v>
      </c>
      <c r="F254" s="1" t="str">
        <v>sw_eth_spine_01;20</v>
      </c>
    </row>
    <row r="255" spans="3:6" x14ac:dyDescent="0.25">
      <c r="C255" s="1">
        <v>252</v>
      </c>
      <c r="D255" s="1">
        <v>26</v>
      </c>
      <c r="E255" s="1">
        <v>2</v>
      </c>
      <c r="F255" s="1" t="str">
        <v>pp_eth_spine;01</v>
      </c>
    </row>
    <row r="256" spans="3:6" x14ac:dyDescent="0.25">
      <c r="C256" s="1">
        <v>253</v>
      </c>
      <c r="D256" s="1">
        <v>26</v>
      </c>
      <c r="E256" s="1">
        <v>3</v>
      </c>
      <c r="F256" s="1" t="str">
        <v>pp_eth_leaf;01</v>
      </c>
    </row>
    <row r="257" spans="3:6" x14ac:dyDescent="0.25">
      <c r="C257" s="1">
        <v>254</v>
      </c>
      <c r="D257" s="1">
        <v>26</v>
      </c>
      <c r="E257" s="1">
        <v>4</v>
      </c>
      <c r="F257" s="1" t="str">
        <v>sw_eth_01;35</v>
      </c>
    </row>
    <row r="258" spans="3:6" x14ac:dyDescent="0.25">
      <c r="C258" s="1">
        <v>255</v>
      </c>
      <c r="D258" s="1">
        <v>26</v>
      </c>
      <c r="E258" s="1">
        <v>5</v>
      </c>
      <c r="F258" s="1" t="str">
        <v/>
      </c>
    </row>
    <row r="259" spans="3:6" x14ac:dyDescent="0.25">
      <c r="C259" s="1">
        <v>256</v>
      </c>
      <c r="D259" s="1">
        <v>26</v>
      </c>
      <c r="E259" s="1">
        <v>6</v>
      </c>
      <c r="F259" s="1" t="str">
        <v/>
      </c>
    </row>
    <row r="260" spans="3:6" x14ac:dyDescent="0.25">
      <c r="C260" s="1">
        <v>257</v>
      </c>
      <c r="D260" s="1">
        <v>26</v>
      </c>
      <c r="E260" s="1">
        <v>7</v>
      </c>
      <c r="F260" s="1" t="str">
        <v/>
      </c>
    </row>
    <row r="261" spans="3:6" x14ac:dyDescent="0.25">
      <c r="C261" s="1">
        <v>258</v>
      </c>
      <c r="D261" s="1">
        <v>26</v>
      </c>
      <c r="E261" s="1">
        <v>8</v>
      </c>
      <c r="F261" s="1" t="str">
        <v/>
      </c>
    </row>
    <row r="262" spans="3:6" x14ac:dyDescent="0.25">
      <c r="C262" s="1">
        <v>259</v>
      </c>
      <c r="D262" s="1">
        <v>26</v>
      </c>
      <c r="E262" s="1">
        <v>9</v>
      </c>
      <c r="F262" s="1" t="str">
        <v/>
      </c>
    </row>
    <row r="263" spans="3:6" x14ac:dyDescent="0.25">
      <c r="C263" s="1">
        <v>260</v>
      </c>
      <c r="D263" s="1">
        <v>26</v>
      </c>
      <c r="E263" s="1">
        <v>10</v>
      </c>
      <c r="F263" s="1" t="str">
        <v/>
      </c>
    </row>
    <row r="264" spans="3:6" x14ac:dyDescent="0.25">
      <c r="C264" s="1">
        <v>261</v>
      </c>
      <c r="D264" s="1">
        <v>27</v>
      </c>
      <c r="E264" s="1">
        <v>1</v>
      </c>
      <c r="F264" s="1" t="str">
        <v>sw_eth_spine_01;21</v>
      </c>
    </row>
    <row r="265" spans="3:6" x14ac:dyDescent="0.25">
      <c r="C265" s="1">
        <v>262</v>
      </c>
      <c r="D265" s="1">
        <v>27</v>
      </c>
      <c r="E265" s="1">
        <v>2</v>
      </c>
      <c r="F265" s="1" t="str">
        <v>pp_eth_spine;02</v>
      </c>
    </row>
    <row r="266" spans="3:6" x14ac:dyDescent="0.25">
      <c r="C266" s="1">
        <v>263</v>
      </c>
      <c r="D266" s="1">
        <v>27</v>
      </c>
      <c r="E266" s="1">
        <v>3</v>
      </c>
      <c r="F266" s="1" t="str">
        <v>pp_eth_leaf;02</v>
      </c>
    </row>
    <row r="267" spans="3:6" x14ac:dyDescent="0.25">
      <c r="C267" s="1">
        <v>264</v>
      </c>
      <c r="D267" s="1">
        <v>27</v>
      </c>
      <c r="E267" s="1">
        <v>4</v>
      </c>
      <c r="F267" s="1" t="str">
        <v>sw_eth_01;36</v>
      </c>
    </row>
    <row r="268" spans="3:6" x14ac:dyDescent="0.25">
      <c r="C268" s="1">
        <v>265</v>
      </c>
      <c r="D268" s="1">
        <v>27</v>
      </c>
      <c r="E268" s="1">
        <v>5</v>
      </c>
      <c r="F268" s="1" t="str">
        <v/>
      </c>
    </row>
    <row r="269" spans="3:6" x14ac:dyDescent="0.25">
      <c r="C269" s="1">
        <v>266</v>
      </c>
      <c r="D269" s="1">
        <v>27</v>
      </c>
      <c r="E269" s="1">
        <v>6</v>
      </c>
      <c r="F269" s="1" t="str">
        <v/>
      </c>
    </row>
    <row r="270" spans="3:6" x14ac:dyDescent="0.25">
      <c r="C270" s="1">
        <v>267</v>
      </c>
      <c r="D270" s="1">
        <v>27</v>
      </c>
      <c r="E270" s="1">
        <v>7</v>
      </c>
      <c r="F270" s="1" t="str">
        <v/>
      </c>
    </row>
    <row r="271" spans="3:6" x14ac:dyDescent="0.25">
      <c r="C271" s="1">
        <v>268</v>
      </c>
      <c r="D271" s="1">
        <v>27</v>
      </c>
      <c r="E271" s="1">
        <v>8</v>
      </c>
      <c r="F271" s="1" t="str">
        <v/>
      </c>
    </row>
    <row r="272" spans="3:6" x14ac:dyDescent="0.25">
      <c r="C272" s="1">
        <v>269</v>
      </c>
      <c r="D272" s="1">
        <v>27</v>
      </c>
      <c r="E272" s="1">
        <v>9</v>
      </c>
      <c r="F272" s="1" t="str">
        <v/>
      </c>
    </row>
    <row r="273" spans="3:6" x14ac:dyDescent="0.25">
      <c r="C273" s="1">
        <v>270</v>
      </c>
      <c r="D273" s="1">
        <v>27</v>
      </c>
      <c r="E273" s="1">
        <v>10</v>
      </c>
      <c r="F273" s="1" t="str">
        <v/>
      </c>
    </row>
    <row r="274" spans="3:6" x14ac:dyDescent="0.25">
      <c r="C274" s="1">
        <v>271</v>
      </c>
      <c r="D274" s="1">
        <v>28</v>
      </c>
      <c r="E274" s="1">
        <v>1</v>
      </c>
      <c r="F274" s="1" t="str">
        <v>sw_eth_spine_02;20</v>
      </c>
    </row>
    <row r="275" spans="3:6" x14ac:dyDescent="0.25">
      <c r="C275" s="1">
        <v>272</v>
      </c>
      <c r="D275" s="1">
        <v>28</v>
      </c>
      <c r="E275" s="1">
        <v>2</v>
      </c>
      <c r="F275" s="1" t="str">
        <v>pp_eth_spine;03</v>
      </c>
    </row>
    <row r="276" spans="3:6" x14ac:dyDescent="0.25">
      <c r="C276" s="1">
        <v>273</v>
      </c>
      <c r="D276" s="1">
        <v>28</v>
      </c>
      <c r="E276" s="1">
        <v>3</v>
      </c>
      <c r="F276" s="1" t="str">
        <v>pp_eth_leaf;03</v>
      </c>
    </row>
    <row r="277" spans="3:6" x14ac:dyDescent="0.25">
      <c r="C277" s="1">
        <v>274</v>
      </c>
      <c r="D277" s="1">
        <v>28</v>
      </c>
      <c r="E277" s="1">
        <v>4</v>
      </c>
      <c r="F277" s="1" t="str">
        <v>sw_eth_02;35</v>
      </c>
    </row>
    <row r="278" spans="3:6" x14ac:dyDescent="0.25">
      <c r="C278" s="1">
        <v>275</v>
      </c>
      <c r="D278" s="1">
        <v>28</v>
      </c>
      <c r="E278" s="1">
        <v>5</v>
      </c>
      <c r="F278" s="1" t="str">
        <v/>
      </c>
    </row>
    <row r="279" spans="3:6" x14ac:dyDescent="0.25">
      <c r="C279" s="1">
        <v>276</v>
      </c>
      <c r="D279" s="1">
        <v>28</v>
      </c>
      <c r="E279" s="1">
        <v>6</v>
      </c>
      <c r="F279" s="1" t="str">
        <v/>
      </c>
    </row>
    <row r="280" spans="3:6" x14ac:dyDescent="0.25">
      <c r="C280" s="1">
        <v>277</v>
      </c>
      <c r="D280" s="1">
        <v>28</v>
      </c>
      <c r="E280" s="1">
        <v>7</v>
      </c>
      <c r="F280" s="1" t="str">
        <v/>
      </c>
    </row>
    <row r="281" spans="3:6" x14ac:dyDescent="0.25">
      <c r="C281" s="1">
        <v>278</v>
      </c>
      <c r="D281" s="1">
        <v>28</v>
      </c>
      <c r="E281" s="1">
        <v>8</v>
      </c>
      <c r="F281" s="1" t="str">
        <v/>
      </c>
    </row>
    <row r="282" spans="3:6" x14ac:dyDescent="0.25">
      <c r="C282" s="1">
        <v>279</v>
      </c>
      <c r="D282" s="1">
        <v>28</v>
      </c>
      <c r="E282" s="1">
        <v>9</v>
      </c>
      <c r="F282" s="1" t="str">
        <v/>
      </c>
    </row>
    <row r="283" spans="3:6" x14ac:dyDescent="0.25">
      <c r="C283" s="1">
        <v>280</v>
      </c>
      <c r="D283" s="1">
        <v>28</v>
      </c>
      <c r="E283" s="1">
        <v>10</v>
      </c>
      <c r="F283" s="1" t="str">
        <v/>
      </c>
    </row>
    <row r="284" spans="3:6" x14ac:dyDescent="0.25">
      <c r="C284" s="1">
        <v>281</v>
      </c>
      <c r="D284" s="1">
        <v>29</v>
      </c>
      <c r="E284" s="1">
        <v>1</v>
      </c>
      <c r="F284" s="1" t="str">
        <v>sw_eth_spine_02;21</v>
      </c>
    </row>
    <row r="285" spans="3:6" x14ac:dyDescent="0.25">
      <c r="C285" s="1">
        <v>282</v>
      </c>
      <c r="D285" s="1">
        <v>29</v>
      </c>
      <c r="E285" s="1">
        <v>2</v>
      </c>
      <c r="F285" s="1" t="str">
        <v>pp_eth_spine;04</v>
      </c>
    </row>
    <row r="286" spans="3:6" x14ac:dyDescent="0.25">
      <c r="C286" s="1">
        <v>283</v>
      </c>
      <c r="D286" s="1">
        <v>29</v>
      </c>
      <c r="E286" s="1">
        <v>3</v>
      </c>
      <c r="F286" s="1" t="str">
        <v>pp_eth_leaf;04</v>
      </c>
    </row>
    <row r="287" spans="3:6" x14ac:dyDescent="0.25">
      <c r="C287" s="1">
        <v>284</v>
      </c>
      <c r="D287" s="1">
        <v>29</v>
      </c>
      <c r="E287" s="1">
        <v>4</v>
      </c>
      <c r="F287" s="1" t="str">
        <v>sw_eth_02;36</v>
      </c>
    </row>
    <row r="288" spans="3:6" x14ac:dyDescent="0.25">
      <c r="C288" s="1">
        <v>285</v>
      </c>
      <c r="D288" s="1">
        <v>29</v>
      </c>
      <c r="E288" s="1">
        <v>5</v>
      </c>
      <c r="F288" s="1" t="str">
        <v/>
      </c>
    </row>
    <row r="289" spans="3:6" x14ac:dyDescent="0.25">
      <c r="C289" s="1">
        <v>286</v>
      </c>
      <c r="D289" s="1">
        <v>29</v>
      </c>
      <c r="E289" s="1">
        <v>6</v>
      </c>
      <c r="F289" s="1" t="str">
        <v/>
      </c>
    </row>
    <row r="290" spans="3:6" x14ac:dyDescent="0.25">
      <c r="C290" s="1">
        <v>287</v>
      </c>
      <c r="D290" s="1">
        <v>29</v>
      </c>
      <c r="E290" s="1">
        <v>7</v>
      </c>
      <c r="F290" s="1" t="str">
        <v/>
      </c>
    </row>
    <row r="291" spans="3:6" x14ac:dyDescent="0.25">
      <c r="C291" s="1">
        <v>288</v>
      </c>
      <c r="D291" s="1">
        <v>29</v>
      </c>
      <c r="E291" s="1">
        <v>8</v>
      </c>
      <c r="F291" s="1" t="str">
        <v/>
      </c>
    </row>
    <row r="292" spans="3:6" x14ac:dyDescent="0.25">
      <c r="C292" s="1">
        <v>289</v>
      </c>
      <c r="D292" s="1">
        <v>29</v>
      </c>
      <c r="E292" s="1">
        <v>9</v>
      </c>
      <c r="F292" s="1" t="str">
        <v/>
      </c>
    </row>
    <row r="293" spans="3:6" x14ac:dyDescent="0.25">
      <c r="C293" s="1">
        <v>290</v>
      </c>
      <c r="D293" s="1">
        <v>29</v>
      </c>
      <c r="E293" s="1">
        <v>10</v>
      </c>
      <c r="F293" s="1" t="str">
        <v/>
      </c>
    </row>
    <row r="294" spans="3:6" x14ac:dyDescent="0.25">
      <c r="C294" s="1">
        <v>291</v>
      </c>
      <c r="D294" s="1">
        <v>30</v>
      </c>
      <c r="E294" s="1">
        <v>1</v>
      </c>
      <c r="F294" s="1" t="str">
        <v>sw_mgt_01;420</v>
      </c>
    </row>
    <row r="295" spans="3:6" x14ac:dyDescent="0.25">
      <c r="C295" s="1">
        <v>292</v>
      </c>
      <c r="D295" s="1">
        <v>30</v>
      </c>
      <c r="E295" s="1">
        <v>2</v>
      </c>
      <c r="F295" s="1" t="str">
        <v>srv_01;idrac</v>
      </c>
    </row>
    <row r="296" spans="3:6" x14ac:dyDescent="0.25">
      <c r="C296" s="1">
        <v>293</v>
      </c>
      <c r="D296" s="1">
        <v>30</v>
      </c>
      <c r="E296" s="1">
        <v>3</v>
      </c>
      <c r="F296" s="1" t="str">
        <v/>
      </c>
    </row>
    <row r="297" spans="3:6" x14ac:dyDescent="0.25">
      <c r="C297" s="1">
        <v>294</v>
      </c>
      <c r="D297" s="1">
        <v>30</v>
      </c>
      <c r="E297" s="1">
        <v>4</v>
      </c>
      <c r="F297" s="1" t="str">
        <v/>
      </c>
    </row>
    <row r="298" spans="3:6" x14ac:dyDescent="0.25">
      <c r="C298" s="1">
        <v>295</v>
      </c>
      <c r="D298" s="1">
        <v>30</v>
      </c>
      <c r="E298" s="1">
        <v>5</v>
      </c>
      <c r="F298" s="1" t="str">
        <v/>
      </c>
    </row>
    <row r="299" spans="3:6" x14ac:dyDescent="0.25">
      <c r="C299" s="1">
        <v>296</v>
      </c>
      <c r="D299" s="1">
        <v>30</v>
      </c>
      <c r="E299" s="1">
        <v>6</v>
      </c>
      <c r="F299" s="1" t="str">
        <v/>
      </c>
    </row>
    <row r="300" spans="3:6" x14ac:dyDescent="0.25">
      <c r="C300" s="1">
        <v>297</v>
      </c>
      <c r="D300" s="1">
        <v>30</v>
      </c>
      <c r="E300" s="1">
        <v>7</v>
      </c>
      <c r="F300" s="1" t="str">
        <v/>
      </c>
    </row>
    <row r="301" spans="3:6" x14ac:dyDescent="0.25">
      <c r="C301" s="1">
        <v>298</v>
      </c>
      <c r="D301" s="1">
        <v>30</v>
      </c>
      <c r="E301" s="1">
        <v>8</v>
      </c>
      <c r="F301" s="1" t="str">
        <v/>
      </c>
    </row>
    <row r="302" spans="3:6" x14ac:dyDescent="0.25">
      <c r="C302" s="1">
        <v>299</v>
      </c>
      <c r="D302" s="1">
        <v>30</v>
      </c>
      <c r="E302" s="1">
        <v>9</v>
      </c>
      <c r="F302" s="1" t="str">
        <v/>
      </c>
    </row>
    <row r="303" spans="3:6" x14ac:dyDescent="0.25">
      <c r="C303" s="1">
        <v>300</v>
      </c>
      <c r="D303" s="1">
        <v>30</v>
      </c>
      <c r="E303" s="1">
        <v>10</v>
      </c>
      <c r="F303" s="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6972-1A33-488B-9223-E72B68952032}">
  <dimension ref="C1:E24"/>
  <sheetViews>
    <sheetView zoomScale="85" zoomScaleNormal="85" workbookViewId="0">
      <selection activeCell="I19" sqref="I19"/>
    </sheetView>
  </sheetViews>
  <sheetFormatPr defaultRowHeight="15" x14ac:dyDescent="0.25"/>
  <cols>
    <col min="1" max="2" width="9.140625" style="9"/>
    <col min="3" max="3" width="50.140625" style="18" customWidth="1"/>
    <col min="4" max="4" width="36.7109375" style="18" customWidth="1"/>
    <col min="5" max="5" width="35.42578125" style="18" customWidth="1"/>
    <col min="6" max="16384" width="9.140625" style="9"/>
  </cols>
  <sheetData>
    <row r="1" spans="3:5" x14ac:dyDescent="0.25">
      <c r="C1" s="9"/>
      <c r="D1" s="9"/>
      <c r="E1" s="9"/>
    </row>
    <row r="2" spans="3:5" x14ac:dyDescent="0.25">
      <c r="C2" s="9"/>
      <c r="D2" s="9"/>
      <c r="E2" s="9"/>
    </row>
    <row r="3" spans="3:5" x14ac:dyDescent="0.25">
      <c r="C3" s="16" t="s">
        <v>88</v>
      </c>
      <c r="D3" s="16" t="s">
        <v>89</v>
      </c>
      <c r="E3" s="16" t="s">
        <v>90</v>
      </c>
    </row>
    <row r="4" spans="3:5" x14ac:dyDescent="0.25">
      <c r="C4" s="18" t="str" cm="1">
        <f t="array" ref="C4:C24">_xlfn._xlws.SORT(_xlfn.ANCHORARRAY(coordinates_2padded!M4))</f>
        <v>fc_sw_01;01&lt;~~~&gt;pp_fc_sw_01;08</v>
      </c>
      <c r="D4" s="18" t="str" cm="1">
        <f t="array" ref="D4:D24">_xlfn.LET(_xlpm.delimiter_edge,        _xlfn.XLOOKUP("delimiter_edge", tbl_GLOBALS[key], tbl_GLOBALS[value],
                                    "ERROR::::delimiter_edge", 0),
     _xlpm.edge_literals,_xlfn.ANCHORARRAY(         C4),
     _xlpm.if_id,                 _xlfn.TEXTBEFORE(_xlpm.edge_literals, _xlpm.delimiter_edge),
     _xlpm.return,                _xlpm.if_id,
     _xlpm.return)</f>
        <v>fc_sw_01;01</v>
      </c>
      <c r="E4" s="18" t="str" cm="1">
        <f t="array" ref="E4:E24">_xlfn.LET(_xlpm.delimiter_edge,        _xlfn.XLOOKUP("delimiter_edge", tbl_GLOBALS[key], tbl_GLOBALS[value],
                                    "ERROR::::delimiter_edge", 0),
     _xlpm.edge_literals,_xlfn.ANCHORARRAY(         C4),
     _xlpm.if_id,                 _xlfn.TEXTAFTER(_xlpm.edge_literals, _xlpm.delimiter_edge),
     _xlpm.return,                _xlpm.if_id,
     _xlpm.return)</f>
        <v>pp_fc_sw_01;08</v>
      </c>
    </row>
    <row r="5" spans="3:5" x14ac:dyDescent="0.25">
      <c r="C5" s="18" t="str">
        <v>fc_sw_02;01&lt;~~~&gt;pp_fc_sw_02;08</v>
      </c>
      <c r="D5" s="18" t="str">
        <v>fc_sw_02;01</v>
      </c>
      <c r="E5" s="18" t="str">
        <v>pp_fc_sw_02;08</v>
      </c>
    </row>
    <row r="6" spans="3:5" x14ac:dyDescent="0.25">
      <c r="C6" s="18" t="str">
        <v>pp_eth_leaf;01&lt;~~~&gt;pp_eth_spine;01</v>
      </c>
      <c r="D6" s="18" t="str">
        <v>pp_eth_leaf;01</v>
      </c>
      <c r="E6" s="18" t="str">
        <v>pp_eth_spine;01</v>
      </c>
    </row>
    <row r="7" spans="3:5" x14ac:dyDescent="0.25">
      <c r="C7" s="18" t="str">
        <v>pp_eth_leaf;01&lt;~~~&gt;sw_eth_01;35</v>
      </c>
      <c r="D7" s="18" t="str">
        <v>pp_eth_leaf;01</v>
      </c>
      <c r="E7" s="18" t="str">
        <v>sw_eth_01;35</v>
      </c>
    </row>
    <row r="8" spans="3:5" x14ac:dyDescent="0.25">
      <c r="C8" s="18" t="str">
        <v>pp_eth_leaf;02&lt;~~~&gt;pp_eth_spine;02</v>
      </c>
      <c r="D8" s="18" t="str">
        <v>pp_eth_leaf;02</v>
      </c>
      <c r="E8" s="18" t="str">
        <v>pp_eth_spine;02</v>
      </c>
    </row>
    <row r="9" spans="3:5" x14ac:dyDescent="0.25">
      <c r="C9" s="18" t="str">
        <v>pp_eth_leaf;02&lt;~~~&gt;sw_eth_01;36</v>
      </c>
      <c r="D9" s="18" t="str">
        <v>pp_eth_leaf;02</v>
      </c>
      <c r="E9" s="18" t="str">
        <v>sw_eth_01;36</v>
      </c>
    </row>
    <row r="10" spans="3:5" x14ac:dyDescent="0.25">
      <c r="C10" s="18" t="str">
        <v>pp_eth_leaf;03&lt;~~~&gt;pp_eth_spine;03</v>
      </c>
      <c r="D10" s="18" t="str">
        <v>pp_eth_leaf;03</v>
      </c>
      <c r="E10" s="18" t="str">
        <v>pp_eth_spine;03</v>
      </c>
    </row>
    <row r="11" spans="3:5" x14ac:dyDescent="0.25">
      <c r="C11" s="18" t="str">
        <v>pp_eth_leaf;03&lt;~~~&gt;sw_eth_02;35</v>
      </c>
      <c r="D11" s="18" t="str">
        <v>pp_eth_leaf;03</v>
      </c>
      <c r="E11" s="18" t="str">
        <v>sw_eth_02;35</v>
      </c>
    </row>
    <row r="12" spans="3:5" x14ac:dyDescent="0.25">
      <c r="C12" s="18" t="str">
        <v>pp_eth_leaf;04&lt;~~~&gt;pp_eth_spine;04</v>
      </c>
      <c r="D12" s="18" t="str">
        <v>pp_eth_leaf;04</v>
      </c>
      <c r="E12" s="18" t="str">
        <v>pp_eth_spine;04</v>
      </c>
    </row>
    <row r="13" spans="3:5" x14ac:dyDescent="0.25">
      <c r="C13" s="18" t="str">
        <v>pp_eth_leaf;04&lt;~~~&gt;sw_eth_02;36</v>
      </c>
      <c r="D13" s="18" t="str">
        <v>pp_eth_leaf;04</v>
      </c>
      <c r="E13" s="18" t="str">
        <v>sw_eth_02;36</v>
      </c>
    </row>
    <row r="14" spans="3:5" x14ac:dyDescent="0.25">
      <c r="C14" s="18" t="str">
        <v>pp_eth_spine;01&lt;~~~&gt;sw_eth_spine_01;20</v>
      </c>
      <c r="D14" s="18" t="str">
        <v>pp_eth_spine;01</v>
      </c>
      <c r="E14" s="18" t="str">
        <v>sw_eth_spine_01;20</v>
      </c>
    </row>
    <row r="15" spans="3:5" x14ac:dyDescent="0.25">
      <c r="C15" s="18" t="str">
        <v>pp_eth_spine;02&lt;~~~&gt;sw_eth_spine_01;21</v>
      </c>
      <c r="D15" s="18" t="str">
        <v>pp_eth_spine;02</v>
      </c>
      <c r="E15" s="18" t="str">
        <v>sw_eth_spine_01;21</v>
      </c>
    </row>
    <row r="16" spans="3:5" x14ac:dyDescent="0.25">
      <c r="C16" s="18" t="str">
        <v>pp_eth_spine;03&lt;~~~&gt;sw_eth_spine_02;20</v>
      </c>
      <c r="D16" s="18" t="str">
        <v>pp_eth_spine;03</v>
      </c>
      <c r="E16" s="18" t="str">
        <v>sw_eth_spine_02;20</v>
      </c>
    </row>
    <row r="17" spans="3:5" x14ac:dyDescent="0.25">
      <c r="C17" s="18" t="str">
        <v>pp_eth_spine;04&lt;~~~&gt;sw_eth_spine_02;21</v>
      </c>
      <c r="D17" s="18" t="str">
        <v>pp_eth_spine;04</v>
      </c>
      <c r="E17" s="18" t="str">
        <v>sw_eth_spine_02;21</v>
      </c>
    </row>
    <row r="18" spans="3:5" x14ac:dyDescent="0.25">
      <c r="C18" s="18" t="str">
        <v>pp_fc_srv_01;08&lt;~~~&gt;pp_fc_sw_01;08</v>
      </c>
      <c r="D18" s="18" t="str">
        <v>pp_fc_srv_01;08</v>
      </c>
      <c r="E18" s="18" t="str">
        <v>pp_fc_sw_01;08</v>
      </c>
    </row>
    <row r="19" spans="3:5" x14ac:dyDescent="0.25">
      <c r="C19" s="18" t="str">
        <v>pp_fc_srv_01;08&lt;~~~&gt;srv_01;fc1</v>
      </c>
      <c r="D19" s="18" t="str">
        <v>pp_fc_srv_01;08</v>
      </c>
      <c r="E19" s="18" t="str">
        <v>srv_01;fc1</v>
      </c>
    </row>
    <row r="20" spans="3:5" x14ac:dyDescent="0.25">
      <c r="C20" s="18" t="str">
        <v>pp_fc_srv_02;08&lt;~~~&gt;pp_fc_sw_02;08</v>
      </c>
      <c r="D20" s="18" t="str">
        <v>pp_fc_srv_02;08</v>
      </c>
      <c r="E20" s="18" t="str">
        <v>pp_fc_sw_02;08</v>
      </c>
    </row>
    <row r="21" spans="3:5" x14ac:dyDescent="0.25">
      <c r="C21" s="18" t="str">
        <v>pp_fc_srv_02;08&lt;~~~&gt;srv_01;fc2</v>
      </c>
      <c r="D21" s="18" t="str">
        <v>pp_fc_srv_02;08</v>
      </c>
      <c r="E21" s="18" t="str">
        <v>srv_01;fc2</v>
      </c>
    </row>
    <row r="22" spans="3:5" x14ac:dyDescent="0.25">
      <c r="C22" s="18" t="str">
        <v>srv_01;eth_01&lt;~~~&gt;sw_eth_01;01</v>
      </c>
      <c r="D22" s="18" t="str">
        <v>srv_01;eth_01</v>
      </c>
      <c r="E22" s="18" t="str">
        <v>sw_eth_01;01</v>
      </c>
    </row>
    <row r="23" spans="3:5" x14ac:dyDescent="0.25">
      <c r="C23" s="18" t="str">
        <v>srv_01;eth_02&lt;~~~&gt;sw_eth_02;01</v>
      </c>
      <c r="D23" s="18" t="str">
        <v>srv_01;eth_02</v>
      </c>
      <c r="E23" s="18" t="str">
        <v>sw_eth_02;01</v>
      </c>
    </row>
    <row r="24" spans="3:5" x14ac:dyDescent="0.25">
      <c r="C24" s="18" t="str">
        <v>srv_01;idrac&lt;~~~&gt;sw_mgt_01;420</v>
      </c>
      <c r="D24" s="18" t="str">
        <v>srv_01;idrac</v>
      </c>
      <c r="E24" s="18" t="str">
        <v>sw_mgt_01;420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BCB7-2815-4085-B933-369EF7B221CB}">
  <dimension ref="C1:C33"/>
  <sheetViews>
    <sheetView zoomScale="85" zoomScaleNormal="85" workbookViewId="0">
      <selection activeCell="E10" sqref="E10"/>
    </sheetView>
  </sheetViews>
  <sheetFormatPr defaultRowHeight="15" x14ac:dyDescent="0.25"/>
  <cols>
    <col min="1" max="2" width="9.140625" style="1"/>
    <col min="3" max="3" width="29" style="67" customWidth="1"/>
    <col min="4" max="16384" width="9.140625" style="1"/>
  </cols>
  <sheetData>
    <row r="1" spans="3:3" x14ac:dyDescent="0.25">
      <c r="C1" s="1"/>
    </row>
    <row r="2" spans="3:3" x14ac:dyDescent="0.25">
      <c r="C2" s="1"/>
    </row>
    <row r="3" spans="3:3" x14ac:dyDescent="0.25">
      <c r="C3" s="7" t="s">
        <v>130</v>
      </c>
    </row>
    <row r="4" spans="3:3" x14ac:dyDescent="0.25">
      <c r="C4" s="67" t="str" cm="1">
        <f t="array" ref="C4:C33">_xlfn._xlws.SORT(_xlfn.UNIQUE(tbl_sns[if_id]))</f>
        <v>fc_sw_01;01</v>
      </c>
    </row>
    <row r="5" spans="3:3" x14ac:dyDescent="0.25">
      <c r="C5" s="67" t="str">
        <v>fc_sw_02;01</v>
      </c>
    </row>
    <row r="6" spans="3:3" x14ac:dyDescent="0.25">
      <c r="C6" s="67" t="str">
        <v>pp_eth_leaf;01</v>
      </c>
    </row>
    <row r="7" spans="3:3" x14ac:dyDescent="0.25">
      <c r="C7" s="67" t="str">
        <v>pp_eth_leaf;02</v>
      </c>
    </row>
    <row r="8" spans="3:3" x14ac:dyDescent="0.25">
      <c r="C8" s="67" t="str">
        <v>pp_eth_leaf;03</v>
      </c>
    </row>
    <row r="9" spans="3:3" x14ac:dyDescent="0.25">
      <c r="C9" s="67" t="str">
        <v>pp_eth_leaf;04</v>
      </c>
    </row>
    <row r="10" spans="3:3" x14ac:dyDescent="0.25">
      <c r="C10" s="67" t="str">
        <v>pp_eth_spine;01</v>
      </c>
    </row>
    <row r="11" spans="3:3" x14ac:dyDescent="0.25">
      <c r="C11" s="67" t="str">
        <v>pp_eth_spine;02</v>
      </c>
    </row>
    <row r="12" spans="3:3" x14ac:dyDescent="0.25">
      <c r="C12" s="67" t="str">
        <v>pp_eth_spine;03</v>
      </c>
    </row>
    <row r="13" spans="3:3" x14ac:dyDescent="0.25">
      <c r="C13" s="67" t="str">
        <v>pp_eth_spine;04</v>
      </c>
    </row>
    <row r="14" spans="3:3" x14ac:dyDescent="0.25">
      <c r="C14" s="67" t="str">
        <v>pp_fc_srv_01;08</v>
      </c>
    </row>
    <row r="15" spans="3:3" x14ac:dyDescent="0.25">
      <c r="C15" s="67" t="str">
        <v>pp_fc_srv_02;08</v>
      </c>
    </row>
    <row r="16" spans="3:3" x14ac:dyDescent="0.25">
      <c r="C16" s="67" t="str">
        <v>pp_fc_sw_01;08</v>
      </c>
    </row>
    <row r="17" spans="3:3" x14ac:dyDescent="0.25">
      <c r="C17" s="67" t="str">
        <v>pp_fc_sw_02;08</v>
      </c>
    </row>
    <row r="18" spans="3:3" x14ac:dyDescent="0.25">
      <c r="C18" s="67" t="str">
        <v>srv_01;eth_01</v>
      </c>
    </row>
    <row r="19" spans="3:3" x14ac:dyDescent="0.25">
      <c r="C19" s="67" t="str">
        <v>srv_01;eth_02</v>
      </c>
    </row>
    <row r="20" spans="3:3" x14ac:dyDescent="0.25">
      <c r="C20" s="67" t="str">
        <v>srv_01;fc1</v>
      </c>
    </row>
    <row r="21" spans="3:3" x14ac:dyDescent="0.25">
      <c r="C21" s="67" t="str">
        <v>srv_01;fc2</v>
      </c>
    </row>
    <row r="22" spans="3:3" x14ac:dyDescent="0.25">
      <c r="C22" s="67" t="str">
        <v>srv_01;idrac</v>
      </c>
    </row>
    <row r="23" spans="3:3" x14ac:dyDescent="0.25">
      <c r="C23" s="67" t="str">
        <v>sw_eth_01;01</v>
      </c>
    </row>
    <row r="24" spans="3:3" x14ac:dyDescent="0.25">
      <c r="C24" s="67" t="str">
        <v>sw_eth_01;35</v>
      </c>
    </row>
    <row r="25" spans="3:3" x14ac:dyDescent="0.25">
      <c r="C25" s="67" t="str">
        <v>sw_eth_01;36</v>
      </c>
    </row>
    <row r="26" spans="3:3" x14ac:dyDescent="0.25">
      <c r="C26" s="67" t="str">
        <v>sw_eth_02;01</v>
      </c>
    </row>
    <row r="27" spans="3:3" x14ac:dyDescent="0.25">
      <c r="C27" s="67" t="str">
        <v>sw_eth_02;35</v>
      </c>
    </row>
    <row r="28" spans="3:3" x14ac:dyDescent="0.25">
      <c r="C28" s="67" t="str">
        <v>sw_eth_02;36</v>
      </c>
    </row>
    <row r="29" spans="3:3" x14ac:dyDescent="0.25">
      <c r="C29" s="67" t="str">
        <v>sw_eth_spine_01;20</v>
      </c>
    </row>
    <row r="30" spans="3:3" x14ac:dyDescent="0.25">
      <c r="C30" s="67" t="str">
        <v>sw_eth_spine_01;21</v>
      </c>
    </row>
    <row r="31" spans="3:3" x14ac:dyDescent="0.25">
      <c r="C31" s="67" t="str">
        <v>sw_eth_spine_02;20</v>
      </c>
    </row>
    <row r="32" spans="3:3" x14ac:dyDescent="0.25">
      <c r="C32" s="67" t="str">
        <v>sw_eth_spine_02;21</v>
      </c>
    </row>
    <row r="33" spans="3:3" x14ac:dyDescent="0.25">
      <c r="C33" s="67" t="str">
        <v>sw_mgt_01;420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2FED-D22A-4DA4-9712-D87447C2F909}">
  <dimension ref="C1:C17"/>
  <sheetViews>
    <sheetView tabSelected="1" workbookViewId="0">
      <selection activeCell="J11" sqref="J11"/>
    </sheetView>
  </sheetViews>
  <sheetFormatPr defaultRowHeight="15" x14ac:dyDescent="0.25"/>
  <cols>
    <col min="1" max="2" width="9.140625" style="5"/>
    <col min="3" max="3" width="24" style="13" customWidth="1"/>
    <col min="4" max="16384" width="9.140625" style="5"/>
  </cols>
  <sheetData>
    <row r="1" spans="3:3" x14ac:dyDescent="0.25">
      <c r="C1" s="5"/>
    </row>
    <row r="2" spans="3:3" x14ac:dyDescent="0.25">
      <c r="C2" s="5"/>
    </row>
    <row r="3" spans="3:3" x14ac:dyDescent="0.25">
      <c r="C3" s="14" t="s">
        <v>131</v>
      </c>
    </row>
    <row r="4" spans="3:3" x14ac:dyDescent="0.25">
      <c r="C4" s="13" t="str" cm="1">
        <f t="array" ref="C4:C17">_xlfn.LET(_xlpm.delimiter_set_element,        _xlfn.XLOOKUP("delimiter_set_element", tbl_GLOBALS[key], tbl_GLOBALS[value],
                                           "ERROR::::delimiter_edge", 0),
     _xlpm.if_ids,_xlfn.ANCHORARRAY(                       if_ids!C4),
     _xlpm.devices,                      _xlfn._xlws.SORT(_xlfn.UNIQUE(_xlfn.TEXTBEFORE(_xlpm.if_ids, _xlpm.delimiter_set_element))),
     _xlpm.return,                       _xlpm.devices,
     _xlpm.return)</f>
        <v>fc_sw_01</v>
      </c>
    </row>
    <row r="5" spans="3:3" x14ac:dyDescent="0.25">
      <c r="C5" s="13" t="str">
        <v>fc_sw_02</v>
      </c>
    </row>
    <row r="6" spans="3:3" x14ac:dyDescent="0.25">
      <c r="C6" s="13" t="str">
        <v>pp_eth_leaf</v>
      </c>
    </row>
    <row r="7" spans="3:3" x14ac:dyDescent="0.25">
      <c r="C7" s="13" t="str">
        <v>pp_eth_spine</v>
      </c>
    </row>
    <row r="8" spans="3:3" x14ac:dyDescent="0.25">
      <c r="C8" s="13" t="str">
        <v>pp_fc_srv_01</v>
      </c>
    </row>
    <row r="9" spans="3:3" x14ac:dyDescent="0.25">
      <c r="C9" s="13" t="str">
        <v>pp_fc_srv_02</v>
      </c>
    </row>
    <row r="10" spans="3:3" x14ac:dyDescent="0.25">
      <c r="C10" s="13" t="str">
        <v>pp_fc_sw_01</v>
      </c>
    </row>
    <row r="11" spans="3:3" x14ac:dyDescent="0.25">
      <c r="C11" s="13" t="str">
        <v>pp_fc_sw_02</v>
      </c>
    </row>
    <row r="12" spans="3:3" x14ac:dyDescent="0.25">
      <c r="C12" s="13" t="str">
        <v>srv_01</v>
      </c>
    </row>
    <row r="13" spans="3:3" x14ac:dyDescent="0.25">
      <c r="C13" s="13" t="str">
        <v>sw_eth_01</v>
      </c>
    </row>
    <row r="14" spans="3:3" x14ac:dyDescent="0.25">
      <c r="C14" s="13" t="str">
        <v>sw_eth_02</v>
      </c>
    </row>
    <row r="15" spans="3:3" x14ac:dyDescent="0.25">
      <c r="C15" s="13" t="str">
        <v>sw_eth_spine_01</v>
      </c>
    </row>
    <row r="16" spans="3:3" x14ac:dyDescent="0.25">
      <c r="C16" s="13" t="str">
        <v>sw_eth_spine_02</v>
      </c>
    </row>
    <row r="17" spans="3:3" x14ac:dyDescent="0.25">
      <c r="C17" s="13" t="str">
        <v>sw_mgt_01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3288-1745-44EE-8926-5D7D13DFC98E}">
  <dimension ref="C3:M363"/>
  <sheetViews>
    <sheetView topLeftCell="B7" workbookViewId="0">
      <selection activeCell="M7" sqref="M7"/>
    </sheetView>
  </sheetViews>
  <sheetFormatPr defaultRowHeight="15" x14ac:dyDescent="0.25"/>
  <cols>
    <col min="1" max="2" width="9.140625" style="1"/>
    <col min="3" max="3" width="13.7109375" style="1" bestFit="1" customWidth="1"/>
    <col min="4" max="4" width="17.140625" style="1" customWidth="1"/>
    <col min="5" max="5" width="17.85546875" style="1" customWidth="1"/>
    <col min="6" max="6" width="31.140625" style="1" customWidth="1"/>
    <col min="7" max="7" width="33.7109375" style="1" customWidth="1"/>
    <col min="8" max="8" width="54.7109375" style="1" customWidth="1"/>
    <col min="9" max="9" width="26.7109375" style="1" customWidth="1"/>
    <col min="10" max="10" width="29.42578125" style="1" customWidth="1"/>
    <col min="11" max="11" width="46" style="1" customWidth="1"/>
    <col min="12" max="12" width="2.28515625" style="17" customWidth="1"/>
    <col min="13" max="13" width="52.85546875" style="1" customWidth="1"/>
    <col min="14" max="16384" width="9.140625" style="1"/>
  </cols>
  <sheetData>
    <row r="3" spans="3:13" x14ac:dyDescent="0.25">
      <c r="C3" s="7" t="s">
        <v>77</v>
      </c>
      <c r="D3" s="7" t="s">
        <v>78</v>
      </c>
      <c r="E3" s="7" t="s">
        <v>79</v>
      </c>
      <c r="F3" s="7" t="s">
        <v>5</v>
      </c>
      <c r="G3" s="7" t="s">
        <v>82</v>
      </c>
      <c r="H3" s="7" t="s">
        <v>83</v>
      </c>
      <c r="I3" s="7" t="s">
        <v>84</v>
      </c>
      <c r="J3" s="7" t="s">
        <v>85</v>
      </c>
      <c r="K3" s="7" t="s">
        <v>86</v>
      </c>
      <c r="M3" s="7" t="s">
        <v>87</v>
      </c>
    </row>
    <row r="4" spans="3:13" x14ac:dyDescent="0.25">
      <c r="C4" s="1" cm="1">
        <f t="array" ref="C4:C363">_xlfn.LET(_xlpm.hop_count,           _xlfn.XLOOKUP("max_hops_per_path",  tbl_GLOBALS[key], tbl_GLOBALS[value],
                                  "fixme", 0) +2,
     _xlpm.path_count,          MAX(_xlfn.ANCHORARRAY(paths_spilled_to_table!D4)),
     _xlpm.coord_count,         _xlpm.hop_count * _xlpm.path_count,
     _xlpm.entry_indicies,      _xlfn.SEQUENCE(_xlpm.coord_count, 1, 1, 1),
     _xlpm.return,              _xlpm.entry_indicies,
     _xlpm.return)</f>
        <v>1</v>
      </c>
      <c r="D4" s="1" cm="1">
        <f t="array" ref="D4:D363">_xlfn.LET(_xlpm.hop_count,           _xlfn.XLOOKUP("max_hops_per_path",  tbl_GLOBALS[key], tbl_GLOBALS[value],
                                  "fixme", 0) + 2,
     _xlpm.entry_indicies,_xlfn.ANCHORARRAY(      C4),
     _xlpm.path_indicies,       QUOTIENT(_xlpm.entry_indicies - 1, _xlpm.hop_count) + 1,
     _xlpm.return,              _xlpm.path_indicies,
     _xlpm.return)</f>
        <v>1</v>
      </c>
      <c r="E4" s="1" cm="1">
        <f t="array" ref="E4:E363">_xlfn.LET(_xlpm.hop_count,           _xlfn.XLOOKUP("max_hops_per_path",  tbl_GLOBALS[key], tbl_GLOBALS[value],
                                  "fixme", 0) + 2,
     _xlpm.entry_indicies,_xlfn.ANCHORARRAY(      C4),
     _xlpm.path_indicies,       MOD(_xlpm.entry_indicies - 1, _xlpm.hop_count) + 1,
     _xlpm.return,              _xlpm.path_indicies,
     _xlpm.return)</f>
        <v>1</v>
      </c>
      <c r="F4" s="1" t="str" cm="1">
        <f t="array" ref="F4:F363">_xlfn.LET(_xlpm.hop_count,           _xlfn.XLOOKUP("max_hops_per_path",  tbl_GLOBALS[key], tbl_GLOBALS[value],
                                  "fixme", 0),
     _xlpm.path_indicies,_xlfn.ANCHORARRAY(       D4),
     _xlpm.hop_indicies,_xlfn.ANCHORARRAY(        E4),
     _xlpm.lookup_table,_xlfn.ANCHORARRAY(        paths_spilled_to_table!E4),
     _xlpm.map_lambda,          _xlfn.LAMBDA(_xlpm.path_index,_xlpm.hop_index,
                                 IF(_xlpm.hop_index &gt; _xlpm.hop_count,
                                    "",
                                    INDEX(_xlpm.lookup_table, _xlpm.path_index, _xlpm.hop_index))),
     _xlpm.if_ids,              _xlfn.MAP(_xlpm.path_indicies, _xlpm.hop_indicies, _xlpm.map_lambda),
     _xlpm.return,              _xlpm.if_ids,
     _xlpm.return)</f>
        <v>fc_sw_01;01</v>
      </c>
      <c r="G4" s="1" t="str" cm="1">
        <f t="array" ref="G4:G363">_xlfn.LET(_xlpm.if_ids,_xlfn.ANCHORARRAY(           F4),
     _xlpm.shifted_if_ids,   _xlfn.VSTACK(_xlfn.DROP(_xlpm.if_ids, 1), ""),
     _xlpm.return,           _xlpm.shifted_if_ids,
     _xlpm.return)</f>
        <v>pp_fc_sw_01;08</v>
      </c>
      <c r="H4" s="1" t="str" cm="1">
        <f t="array" ref="H4:H363">_xlfn.LET(_xlpm.delimiter_edge,        _xlfn.XLOOKUP("delimiter_edge", tbl_GLOBALS[key], tbl_GLOBALS[value],
                                    "ERROR::::delimiter_edge", 0),
     _xlpm.if_ids,_xlfn.ANCHORARRAY(                F4),
     _xlpm.shifted_if_ids,_xlfn.ANCHORARRAY(        G4),
     _xlpm.map_lambda,            _xlfn.LAMBDA(_xlpm.if_id,_xlpm.shifted_if_id,
                                   IF(AND(LEN(_xlpm.if_id) &gt; 0,
                                          LEN(_xlpm.shifted_if_id)),
                                      _xlfn.CONCAT(_xlpm.if_id, _xlpm.delimiter_edge, _xlpm.shifted_if_id),
                                      "")),
     _xlpm.edge_literals,         _xlfn.MAP(_xlpm.if_ids, _xlpm.shifted_if_ids,
                                _xlpm.map_lambda),
     _xlpm.return,                _xlpm.edge_literals,
     _xlpm.return)</f>
        <v>fc_sw_01;01&lt;~~~&gt;pp_fc_sw_01;08</v>
      </c>
      <c r="I4" s="1" t="str" cm="1">
        <f t="array" ref="I4:I363">_xlfn.LET(_xlpm.delimiter_edge,        _xlfn.XLOOKUP("delimiter_edge", tbl_GLOBALS[key], tbl_GLOBALS[value],
                                    "ERROR::::delimiter_edge", 0),
     _xlpm.edge_literals,_xlfn.ANCHORARRAY(         H4),
     _xlpm.left_if_id,            IF(LEN(_xlpm.edge_literals) &gt; 0,
                               _xlfn.TEXTBEFORE(_xlpm.edge_literals, _xlpm.delimiter_edge),
                               ""),
     _xlpm.return,                _xlpm.left_if_id,
     _xlpm.return)</f>
        <v>fc_sw_01;01</v>
      </c>
      <c r="J4" s="1" t="str" cm="1">
        <f t="array" ref="J4:J363">_xlfn.LET(_xlpm.delimiter_edge,        _xlfn.XLOOKUP("delimiter_edge", tbl_GLOBALS[key], tbl_GLOBALS[value],
                                    "ERROR::::delimiter_edge", 0),
     _xlpm.edge_literals,_xlfn.ANCHORARRAY(         H4),
     _xlpm.left_if_id,            IF(LEN(_xlpm.edge_literals) &gt; 0,
                               _xlfn.TEXTAFTER(_xlpm.edge_literals, _xlpm.delimiter_edge),
                               ""),
     _xlpm.return,                _xlpm.left_if_id,
     _xlpm.return)</f>
        <v>pp_fc_sw_01;08</v>
      </c>
      <c r="K4" s="1" t="str" cm="1">
        <f t="array" ref="K4:K363">_xlfn.LET(_xlpm.delimiter_edge,            _xlfn.XLOOKUP("delimiter_edge", tbl_GLOBALS[key], tbl_GLOBALS[value],
                                        "ERROR::::delimiter_edge", 0),
     _xlpm.left_if_ids,_xlfn.ANCHORARRAY(               I4),
     _xlpm.right_if_ids,_xlfn.ANCHORARRAY(              J4),
     _xlpm.map_lambda,                _xlfn.LAMBDA(_xlpm.left_if_id,_xlpm.right_if_id,
                                       _xlfn.IFS(LEN(_xlpm.left_if_id) = 0,
                                           "",
                                           _xlpm.left_if_id &lt; _xlpm.right_if_id,
                                           _xlfn.CONCAT(_xlpm.left_if_id, _xlpm.delimiter_edge, _xlpm.right_if_id),
                                           _xlpm.right_if_id &lt; _xlpm.left_if_id,
                                           _xlfn.CONCAT(_xlpm.right_if_id, _xlpm.delimiter_edge, _xlpm.left_if_id))),
     _xlpm.normalized_edge_literal,   _xlfn.MAP(_xlpm.left_if_ids, _xlpm.right_if_ids,
                                    _xlpm.map_lambda),
     _xlpm.return,                        _xlpm.normalized_edge_literal,
     _xlpm.return)</f>
        <v>fc_sw_01;01&lt;~~~&gt;pp_fc_sw_01;08</v>
      </c>
      <c r="M4" s="1" t="str" cm="1">
        <f t="array" ref="M4:M24">_xlfn.LET(_xlpm.edge_list,_xlfn.ANCHORARRAY(K4),
 _xlfn.UNIQUE(_xlfn._xlws.FILTER(_xlpm.edge_list, LEN(_xlpm.edge_list) &gt;0)))</f>
        <v>fc_sw_01;01&lt;~~~&gt;pp_fc_sw_01;08</v>
      </c>
    </row>
    <row r="5" spans="3:13" x14ac:dyDescent="0.25">
      <c r="C5" s="1">
        <v>2</v>
      </c>
      <c r="D5" s="1">
        <v>1</v>
      </c>
      <c r="E5" s="1">
        <v>2</v>
      </c>
      <c r="F5" s="1" t="str">
        <v>pp_fc_sw_01;08</v>
      </c>
      <c r="G5" s="1" t="str">
        <v>pp_fc_srv_01;08</v>
      </c>
      <c r="H5" s="1" t="str">
        <v>pp_fc_sw_01;08&lt;~~~&gt;pp_fc_srv_01;08</v>
      </c>
      <c r="I5" s="1" t="str">
        <v>pp_fc_sw_01;08</v>
      </c>
      <c r="J5" s="1" t="str">
        <v>pp_fc_srv_01;08</v>
      </c>
      <c r="K5" s="1" t="str">
        <v>pp_fc_srv_01;08&lt;~~~&gt;pp_fc_sw_01;08</v>
      </c>
      <c r="M5" s="1" t="str">
        <v>pp_fc_srv_01;08&lt;~~~&gt;pp_fc_sw_01;08</v>
      </c>
    </row>
    <row r="6" spans="3:13" x14ac:dyDescent="0.25">
      <c r="C6" s="1">
        <v>3</v>
      </c>
      <c r="D6" s="1">
        <v>1</v>
      </c>
      <c r="E6" s="1">
        <v>3</v>
      </c>
      <c r="F6" s="1" t="str">
        <v>pp_fc_srv_01;08</v>
      </c>
      <c r="G6" s="1" t="str">
        <v>srv_01;fc1</v>
      </c>
      <c r="H6" s="1" t="str">
        <v>pp_fc_srv_01;08&lt;~~~&gt;srv_01;fc1</v>
      </c>
      <c r="I6" s="1" t="str">
        <v>pp_fc_srv_01;08</v>
      </c>
      <c r="J6" s="1" t="str">
        <v>srv_01;fc1</v>
      </c>
      <c r="K6" s="1" t="str">
        <v>pp_fc_srv_01;08&lt;~~~&gt;srv_01;fc1</v>
      </c>
      <c r="M6" s="1" t="str">
        <v>pp_fc_srv_01;08&lt;~~~&gt;srv_01;fc1</v>
      </c>
    </row>
    <row r="7" spans="3:13" x14ac:dyDescent="0.25">
      <c r="C7" s="1">
        <v>4</v>
      </c>
      <c r="D7" s="1">
        <v>1</v>
      </c>
      <c r="E7" s="1">
        <v>4</v>
      </c>
      <c r="F7" s="1" t="str">
        <v>srv_01;fc1</v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M7" s="1" t="str">
        <v>fc_sw_02;01&lt;~~~&gt;pp_fc_sw_02;08</v>
      </c>
    </row>
    <row r="8" spans="3:13" x14ac:dyDescent="0.25">
      <c r="C8" s="1">
        <v>5</v>
      </c>
      <c r="D8" s="1">
        <v>1</v>
      </c>
      <c r="E8" s="1">
        <v>5</v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M8" s="1" t="str">
        <v>pp_fc_srv_02;08&lt;~~~&gt;pp_fc_sw_02;08</v>
      </c>
    </row>
    <row r="9" spans="3:13" x14ac:dyDescent="0.25">
      <c r="C9" s="1">
        <v>6</v>
      </c>
      <c r="D9" s="1">
        <v>1</v>
      </c>
      <c r="E9" s="1">
        <v>6</v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M9" s="1" t="str">
        <v>pp_fc_srv_02;08&lt;~~~&gt;srv_01;fc2</v>
      </c>
    </row>
    <row r="10" spans="3:13" x14ac:dyDescent="0.25">
      <c r="C10" s="1">
        <v>7</v>
      </c>
      <c r="D10" s="1">
        <v>1</v>
      </c>
      <c r="E10" s="1">
        <v>7</v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M10" s="1" t="str">
        <v>pp_eth_leaf;01&lt;~~~&gt;sw_eth_01;35</v>
      </c>
    </row>
    <row r="11" spans="3:13" x14ac:dyDescent="0.25">
      <c r="C11" s="1">
        <v>8</v>
      </c>
      <c r="D11" s="1">
        <v>1</v>
      </c>
      <c r="E11" s="1">
        <v>8</v>
      </c>
      <c r="F11" s="1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M11" s="1" t="str">
        <v>pp_eth_leaf;02&lt;~~~&gt;sw_eth_01;36</v>
      </c>
    </row>
    <row r="12" spans="3:13" x14ac:dyDescent="0.25">
      <c r="C12" s="1">
        <v>9</v>
      </c>
      <c r="D12" s="1">
        <v>1</v>
      </c>
      <c r="E12" s="1">
        <v>9</v>
      </c>
      <c r="F12" s="1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M12" s="1" t="str">
        <v>pp_eth_leaf;03&lt;~~~&gt;sw_eth_02;35</v>
      </c>
    </row>
    <row r="13" spans="3:13" x14ac:dyDescent="0.25">
      <c r="C13" s="1">
        <v>10</v>
      </c>
      <c r="D13" s="1">
        <v>1</v>
      </c>
      <c r="E13" s="1">
        <v>10</v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M13" s="1" t="str">
        <v>pp_eth_leaf;04&lt;~~~&gt;sw_eth_02;36</v>
      </c>
    </row>
    <row r="14" spans="3:13" x14ac:dyDescent="0.25">
      <c r="C14" s="1">
        <v>11</v>
      </c>
      <c r="D14" s="1">
        <v>1</v>
      </c>
      <c r="E14" s="1">
        <v>11</v>
      </c>
      <c r="F14" s="1" t="str">
        <v/>
      </c>
      <c r="G14" s="1" t="str">
        <v/>
      </c>
      <c r="H14" s="1" t="str">
        <v/>
      </c>
      <c r="I14" s="1" t="str">
        <v/>
      </c>
      <c r="J14" s="1" t="str">
        <v/>
      </c>
      <c r="K14" s="1" t="str">
        <v/>
      </c>
      <c r="M14" s="1" t="str">
        <v>pp_eth_spine;01&lt;~~~&gt;sw_eth_spine_01;20</v>
      </c>
    </row>
    <row r="15" spans="3:13" x14ac:dyDescent="0.25">
      <c r="C15" s="1">
        <v>12</v>
      </c>
      <c r="D15" s="1">
        <v>1</v>
      </c>
      <c r="E15" s="1">
        <v>12</v>
      </c>
      <c r="F15" s="1" t="str">
        <v/>
      </c>
      <c r="G15" s="1" t="str">
        <v>fc_sw_02;01</v>
      </c>
      <c r="H15" s="1" t="str">
        <v/>
      </c>
      <c r="I15" s="1" t="str">
        <v/>
      </c>
      <c r="J15" s="1" t="str">
        <v/>
      </c>
      <c r="K15" s="1" t="str">
        <v/>
      </c>
      <c r="M15" s="1" t="str">
        <v>pp_eth_spine;02&lt;~~~&gt;sw_eth_spine_01;21</v>
      </c>
    </row>
    <row r="16" spans="3:13" x14ac:dyDescent="0.25">
      <c r="C16" s="1">
        <v>13</v>
      </c>
      <c r="D16" s="1">
        <v>2</v>
      </c>
      <c r="E16" s="1">
        <v>1</v>
      </c>
      <c r="F16" s="1" t="str">
        <v>fc_sw_02;01</v>
      </c>
      <c r="G16" s="1" t="str">
        <v>pp_fc_sw_02;08</v>
      </c>
      <c r="H16" s="1" t="str">
        <v>fc_sw_02;01&lt;~~~&gt;pp_fc_sw_02;08</v>
      </c>
      <c r="I16" s="1" t="str">
        <v>fc_sw_02;01</v>
      </c>
      <c r="J16" s="1" t="str">
        <v>pp_fc_sw_02;08</v>
      </c>
      <c r="K16" s="1" t="str">
        <v>fc_sw_02;01&lt;~~~&gt;pp_fc_sw_02;08</v>
      </c>
      <c r="M16" s="1" t="str">
        <v>pp_eth_spine;03&lt;~~~&gt;sw_eth_spine_02;20</v>
      </c>
    </row>
    <row r="17" spans="3:13" x14ac:dyDescent="0.25">
      <c r="C17" s="1">
        <v>14</v>
      </c>
      <c r="D17" s="1">
        <v>2</v>
      </c>
      <c r="E17" s="1">
        <v>2</v>
      </c>
      <c r="F17" s="1" t="str">
        <v>pp_fc_sw_02;08</v>
      </c>
      <c r="G17" s="1" t="str">
        <v>pp_fc_srv_02;08</v>
      </c>
      <c r="H17" s="1" t="str">
        <v>pp_fc_sw_02;08&lt;~~~&gt;pp_fc_srv_02;08</v>
      </c>
      <c r="I17" s="1" t="str">
        <v>pp_fc_sw_02;08</v>
      </c>
      <c r="J17" s="1" t="str">
        <v>pp_fc_srv_02;08</v>
      </c>
      <c r="K17" s="1" t="str">
        <v>pp_fc_srv_02;08&lt;~~~&gt;pp_fc_sw_02;08</v>
      </c>
      <c r="M17" s="1" t="str">
        <v>pp_eth_spine;04&lt;~~~&gt;sw_eth_spine_02;21</v>
      </c>
    </row>
    <row r="18" spans="3:13" x14ac:dyDescent="0.25">
      <c r="C18" s="1">
        <v>15</v>
      </c>
      <c r="D18" s="1">
        <v>2</v>
      </c>
      <c r="E18" s="1">
        <v>3</v>
      </c>
      <c r="F18" s="1" t="str">
        <v>pp_fc_srv_02;08</v>
      </c>
      <c r="G18" s="1" t="str">
        <v>srv_01;fc2</v>
      </c>
      <c r="H18" s="1" t="str">
        <v>pp_fc_srv_02;08&lt;~~~&gt;srv_01;fc2</v>
      </c>
      <c r="I18" s="1" t="str">
        <v>pp_fc_srv_02;08</v>
      </c>
      <c r="J18" s="1" t="str">
        <v>srv_01;fc2</v>
      </c>
      <c r="K18" s="1" t="str">
        <v>pp_fc_srv_02;08&lt;~~~&gt;srv_01;fc2</v>
      </c>
      <c r="M18" s="1" t="str">
        <v>srv_01;eth_01&lt;~~~&gt;sw_eth_01;01</v>
      </c>
    </row>
    <row r="19" spans="3:13" x14ac:dyDescent="0.25">
      <c r="C19" s="1">
        <v>16</v>
      </c>
      <c r="D19" s="1">
        <v>2</v>
      </c>
      <c r="E19" s="1">
        <v>4</v>
      </c>
      <c r="F19" s="1" t="str">
        <v>srv_01;fc2</v>
      </c>
      <c r="G19" s="1" t="str">
        <v/>
      </c>
      <c r="H19" s="1" t="str">
        <v/>
      </c>
      <c r="I19" s="1" t="str">
        <v/>
      </c>
      <c r="J19" s="1" t="str">
        <v/>
      </c>
      <c r="K19" s="1" t="str">
        <v/>
      </c>
      <c r="M19" s="1" t="str">
        <v>srv_01;eth_02&lt;~~~&gt;sw_eth_02;01</v>
      </c>
    </row>
    <row r="20" spans="3:13" x14ac:dyDescent="0.25">
      <c r="C20" s="1">
        <v>17</v>
      </c>
      <c r="D20" s="1">
        <v>2</v>
      </c>
      <c r="E20" s="1">
        <v>5</v>
      </c>
      <c r="F20" s="1" t="str">
        <v/>
      </c>
      <c r="G20" s="1" t="str">
        <v/>
      </c>
      <c r="H20" s="1" t="str">
        <v/>
      </c>
      <c r="I20" s="1" t="str">
        <v/>
      </c>
      <c r="J20" s="1" t="str">
        <v/>
      </c>
      <c r="K20" s="1" t="str">
        <v/>
      </c>
      <c r="M20" s="1" t="str">
        <v>srv_01;idrac&lt;~~~&gt;sw_mgt_01;420</v>
      </c>
    </row>
    <row r="21" spans="3:13" x14ac:dyDescent="0.25">
      <c r="C21" s="1">
        <v>18</v>
      </c>
      <c r="D21" s="1">
        <v>2</v>
      </c>
      <c r="E21" s="1">
        <v>6</v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/>
      </c>
      <c r="M21" s="1" t="str">
        <v>pp_eth_leaf;01&lt;~~~&gt;pp_eth_spine;01</v>
      </c>
    </row>
    <row r="22" spans="3:13" x14ac:dyDescent="0.25">
      <c r="C22" s="1">
        <v>19</v>
      </c>
      <c r="D22" s="1">
        <v>2</v>
      </c>
      <c r="E22" s="1">
        <v>7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  <c r="M22" s="1" t="str">
        <v>pp_eth_leaf;02&lt;~~~&gt;pp_eth_spine;02</v>
      </c>
    </row>
    <row r="23" spans="3:13" x14ac:dyDescent="0.25">
      <c r="C23" s="1">
        <v>20</v>
      </c>
      <c r="D23" s="1">
        <v>2</v>
      </c>
      <c r="E23" s="1">
        <v>8</v>
      </c>
      <c r="F23" s="1" t="str">
        <v/>
      </c>
      <c r="G23" s="1" t="str">
        <v/>
      </c>
      <c r="H23" s="1" t="str">
        <v/>
      </c>
      <c r="I23" s="1" t="str">
        <v/>
      </c>
      <c r="J23" s="1" t="str">
        <v/>
      </c>
      <c r="K23" s="1" t="str">
        <v/>
      </c>
      <c r="M23" s="1" t="str">
        <v>pp_eth_leaf;03&lt;~~~&gt;pp_eth_spine;03</v>
      </c>
    </row>
    <row r="24" spans="3:13" x14ac:dyDescent="0.25">
      <c r="C24" s="1">
        <v>21</v>
      </c>
      <c r="D24" s="1">
        <v>2</v>
      </c>
      <c r="E24" s="1">
        <v>9</v>
      </c>
      <c r="F24" s="1" t="str">
        <v/>
      </c>
      <c r="G24" s="1" t="str">
        <v/>
      </c>
      <c r="H24" s="1" t="str">
        <v/>
      </c>
      <c r="I24" s="1" t="str">
        <v/>
      </c>
      <c r="J24" s="1" t="str">
        <v/>
      </c>
      <c r="K24" s="1" t="str">
        <v/>
      </c>
      <c r="M24" s="1" t="str">
        <v>pp_eth_leaf;04&lt;~~~&gt;pp_eth_spine;04</v>
      </c>
    </row>
    <row r="25" spans="3:13" x14ac:dyDescent="0.25">
      <c r="C25" s="1">
        <v>22</v>
      </c>
      <c r="D25" s="1">
        <v>2</v>
      </c>
      <c r="E25" s="1">
        <v>10</v>
      </c>
      <c r="F25" s="1" t="str">
        <v/>
      </c>
      <c r="G25" s="1" t="str">
        <v/>
      </c>
      <c r="H25" s="1" t="str">
        <v/>
      </c>
      <c r="I25" s="1" t="str">
        <v/>
      </c>
      <c r="J25" s="1" t="str">
        <v/>
      </c>
      <c r="K25" s="1" t="str">
        <v/>
      </c>
    </row>
    <row r="26" spans="3:13" x14ac:dyDescent="0.25">
      <c r="C26" s="1">
        <v>23</v>
      </c>
      <c r="D26" s="1">
        <v>2</v>
      </c>
      <c r="E26" s="1">
        <v>11</v>
      </c>
      <c r="F26" s="1" t="str">
        <v/>
      </c>
      <c r="G26" s="1" t="str">
        <v/>
      </c>
      <c r="H26" s="1" t="str">
        <v/>
      </c>
      <c r="I26" s="1" t="str">
        <v/>
      </c>
      <c r="J26" s="1" t="str">
        <v/>
      </c>
      <c r="K26" s="1" t="str">
        <v/>
      </c>
    </row>
    <row r="27" spans="3:13" x14ac:dyDescent="0.25">
      <c r="C27" s="1">
        <v>24</v>
      </c>
      <c r="D27" s="1">
        <v>2</v>
      </c>
      <c r="E27" s="1">
        <v>12</v>
      </c>
      <c r="F27" s="1" t="str">
        <v/>
      </c>
      <c r="G27" s="1" t="str">
        <v>pp_eth_leaf;01</v>
      </c>
      <c r="H27" s="1" t="str">
        <v/>
      </c>
      <c r="I27" s="1" t="str">
        <v/>
      </c>
      <c r="J27" s="1" t="str">
        <v/>
      </c>
      <c r="K27" s="1" t="str">
        <v/>
      </c>
    </row>
    <row r="28" spans="3:13" x14ac:dyDescent="0.25">
      <c r="C28" s="1">
        <v>25</v>
      </c>
      <c r="D28" s="1">
        <v>3</v>
      </c>
      <c r="E28" s="1">
        <v>1</v>
      </c>
      <c r="F28" s="1" t="str">
        <v>pp_eth_leaf;01</v>
      </c>
      <c r="G28" s="1" t="str">
        <v>sw_eth_01;35</v>
      </c>
      <c r="H28" s="1" t="str">
        <v>pp_eth_leaf;01&lt;~~~&gt;sw_eth_01;35</v>
      </c>
      <c r="I28" s="1" t="str">
        <v>pp_eth_leaf;01</v>
      </c>
      <c r="J28" s="1" t="str">
        <v>sw_eth_01;35</v>
      </c>
      <c r="K28" s="1" t="str">
        <v>pp_eth_leaf;01&lt;~~~&gt;sw_eth_01;35</v>
      </c>
    </row>
    <row r="29" spans="3:13" x14ac:dyDescent="0.25">
      <c r="C29" s="1">
        <v>26</v>
      </c>
      <c r="D29" s="1">
        <v>3</v>
      </c>
      <c r="E29" s="1">
        <v>2</v>
      </c>
      <c r="F29" s="1" t="str">
        <v>sw_eth_01;35</v>
      </c>
      <c r="G29" s="1" t="str">
        <v/>
      </c>
      <c r="H29" s="1" t="str">
        <v/>
      </c>
      <c r="I29" s="1" t="str">
        <v/>
      </c>
      <c r="J29" s="1" t="str">
        <v/>
      </c>
      <c r="K29" s="1" t="str">
        <v/>
      </c>
    </row>
    <row r="30" spans="3:13" x14ac:dyDescent="0.25">
      <c r="C30" s="1">
        <v>27</v>
      </c>
      <c r="D30" s="1">
        <v>3</v>
      </c>
      <c r="E30" s="1">
        <v>3</v>
      </c>
      <c r="F30" s="1" t="str">
        <v/>
      </c>
      <c r="G30" s="1" t="str">
        <v/>
      </c>
      <c r="H30" s="1" t="str">
        <v/>
      </c>
      <c r="I30" s="1" t="str">
        <v/>
      </c>
      <c r="J30" s="1" t="str">
        <v/>
      </c>
      <c r="K30" s="1" t="str">
        <v/>
      </c>
    </row>
    <row r="31" spans="3:13" x14ac:dyDescent="0.25">
      <c r="C31" s="1">
        <v>28</v>
      </c>
      <c r="D31" s="1">
        <v>3</v>
      </c>
      <c r="E31" s="1">
        <v>4</v>
      </c>
      <c r="F31" s="1" t="str">
        <v/>
      </c>
      <c r="G31" s="1" t="str">
        <v/>
      </c>
      <c r="H31" s="1" t="str">
        <v/>
      </c>
      <c r="I31" s="1" t="str">
        <v/>
      </c>
      <c r="J31" s="1" t="str">
        <v/>
      </c>
      <c r="K31" s="1" t="str">
        <v/>
      </c>
    </row>
    <row r="32" spans="3:13" x14ac:dyDescent="0.25">
      <c r="C32" s="1">
        <v>29</v>
      </c>
      <c r="D32" s="1">
        <v>3</v>
      </c>
      <c r="E32" s="1">
        <v>5</v>
      </c>
      <c r="F32" s="1" t="str">
        <v/>
      </c>
      <c r="G32" s="1" t="str">
        <v/>
      </c>
      <c r="H32" s="1" t="str">
        <v/>
      </c>
      <c r="I32" s="1" t="str">
        <v/>
      </c>
      <c r="J32" s="1" t="str">
        <v/>
      </c>
      <c r="K32" s="1" t="str">
        <v/>
      </c>
    </row>
    <row r="33" spans="3:11" x14ac:dyDescent="0.25">
      <c r="C33" s="1">
        <v>30</v>
      </c>
      <c r="D33" s="1">
        <v>3</v>
      </c>
      <c r="E33" s="1">
        <v>6</v>
      </c>
      <c r="F33" s="1" t="str">
        <v/>
      </c>
      <c r="G33" s="1" t="str">
        <v/>
      </c>
      <c r="H33" s="1" t="str">
        <v/>
      </c>
      <c r="I33" s="1" t="str">
        <v/>
      </c>
      <c r="J33" s="1" t="str">
        <v/>
      </c>
      <c r="K33" s="1" t="str">
        <v/>
      </c>
    </row>
    <row r="34" spans="3:11" x14ac:dyDescent="0.25">
      <c r="C34" s="1">
        <v>31</v>
      </c>
      <c r="D34" s="1">
        <v>3</v>
      </c>
      <c r="E34" s="1">
        <v>7</v>
      </c>
      <c r="F34" s="1" t="str">
        <v/>
      </c>
      <c r="G34" s="1" t="str">
        <v/>
      </c>
      <c r="H34" s="1" t="str">
        <v/>
      </c>
      <c r="I34" s="1" t="str">
        <v/>
      </c>
      <c r="J34" s="1" t="str">
        <v/>
      </c>
      <c r="K34" s="1" t="str">
        <v/>
      </c>
    </row>
    <row r="35" spans="3:11" x14ac:dyDescent="0.25">
      <c r="C35" s="1">
        <v>32</v>
      </c>
      <c r="D35" s="1">
        <v>3</v>
      </c>
      <c r="E35" s="1">
        <v>8</v>
      </c>
      <c r="F35" s="1" t="str">
        <v/>
      </c>
      <c r="G35" s="1" t="str">
        <v/>
      </c>
      <c r="H35" s="1" t="str">
        <v/>
      </c>
      <c r="I35" s="1" t="str">
        <v/>
      </c>
      <c r="J35" s="1" t="str">
        <v/>
      </c>
      <c r="K35" s="1" t="str">
        <v/>
      </c>
    </row>
    <row r="36" spans="3:11" x14ac:dyDescent="0.25">
      <c r="C36" s="1">
        <v>33</v>
      </c>
      <c r="D36" s="1">
        <v>3</v>
      </c>
      <c r="E36" s="1">
        <v>9</v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K36" s="1" t="str">
        <v/>
      </c>
    </row>
    <row r="37" spans="3:11" x14ac:dyDescent="0.25">
      <c r="C37" s="1">
        <v>34</v>
      </c>
      <c r="D37" s="1">
        <v>3</v>
      </c>
      <c r="E37" s="1">
        <v>10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</row>
    <row r="38" spans="3:11" x14ac:dyDescent="0.25">
      <c r="C38" s="1">
        <v>35</v>
      </c>
      <c r="D38" s="1">
        <v>3</v>
      </c>
      <c r="E38" s="1">
        <v>11</v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</row>
    <row r="39" spans="3:11" x14ac:dyDescent="0.25">
      <c r="C39" s="1">
        <v>36</v>
      </c>
      <c r="D39" s="1">
        <v>3</v>
      </c>
      <c r="E39" s="1">
        <v>12</v>
      </c>
      <c r="F39" s="1" t="str">
        <v/>
      </c>
      <c r="G39" s="1" t="str">
        <v>pp_eth_leaf;02</v>
      </c>
      <c r="H39" s="1" t="str">
        <v/>
      </c>
      <c r="I39" s="1" t="str">
        <v/>
      </c>
      <c r="J39" s="1" t="str">
        <v/>
      </c>
      <c r="K39" s="1" t="str">
        <v/>
      </c>
    </row>
    <row r="40" spans="3:11" x14ac:dyDescent="0.25">
      <c r="C40" s="1">
        <v>37</v>
      </c>
      <c r="D40" s="1">
        <v>4</v>
      </c>
      <c r="E40" s="1">
        <v>1</v>
      </c>
      <c r="F40" s="1" t="str">
        <v>pp_eth_leaf;02</v>
      </c>
      <c r="G40" s="1" t="str">
        <v>sw_eth_01;36</v>
      </c>
      <c r="H40" s="1" t="str">
        <v>pp_eth_leaf;02&lt;~~~&gt;sw_eth_01;36</v>
      </c>
      <c r="I40" s="1" t="str">
        <v>pp_eth_leaf;02</v>
      </c>
      <c r="J40" s="1" t="str">
        <v>sw_eth_01;36</v>
      </c>
      <c r="K40" s="1" t="str">
        <v>pp_eth_leaf;02&lt;~~~&gt;sw_eth_01;36</v>
      </c>
    </row>
    <row r="41" spans="3:11" x14ac:dyDescent="0.25">
      <c r="C41" s="1">
        <v>38</v>
      </c>
      <c r="D41" s="1">
        <v>4</v>
      </c>
      <c r="E41" s="1">
        <v>2</v>
      </c>
      <c r="F41" s="1" t="str">
        <v>sw_eth_01;36</v>
      </c>
      <c r="G41" s="1" t="str">
        <v/>
      </c>
      <c r="H41" s="1" t="str">
        <v/>
      </c>
      <c r="I41" s="1" t="str">
        <v/>
      </c>
      <c r="J41" s="1" t="str">
        <v/>
      </c>
      <c r="K41" s="1" t="str">
        <v/>
      </c>
    </row>
    <row r="42" spans="3:11" x14ac:dyDescent="0.25">
      <c r="C42" s="1">
        <v>39</v>
      </c>
      <c r="D42" s="1">
        <v>4</v>
      </c>
      <c r="E42" s="1">
        <v>3</v>
      </c>
      <c r="F42" s="1" t="str">
        <v/>
      </c>
      <c r="G42" s="1" t="str">
        <v/>
      </c>
      <c r="H42" s="1" t="str">
        <v/>
      </c>
      <c r="I42" s="1" t="str">
        <v/>
      </c>
      <c r="J42" s="1" t="str">
        <v/>
      </c>
      <c r="K42" s="1" t="str">
        <v/>
      </c>
    </row>
    <row r="43" spans="3:11" x14ac:dyDescent="0.25">
      <c r="C43" s="1">
        <v>40</v>
      </c>
      <c r="D43" s="1">
        <v>4</v>
      </c>
      <c r="E43" s="1">
        <v>4</v>
      </c>
      <c r="F43" s="1" t="str">
        <v/>
      </c>
      <c r="G43" s="1" t="str">
        <v/>
      </c>
      <c r="H43" s="1" t="str">
        <v/>
      </c>
      <c r="I43" s="1" t="str">
        <v/>
      </c>
      <c r="J43" s="1" t="str">
        <v/>
      </c>
      <c r="K43" s="1" t="str">
        <v/>
      </c>
    </row>
    <row r="44" spans="3:11" x14ac:dyDescent="0.25">
      <c r="C44" s="1">
        <v>41</v>
      </c>
      <c r="D44" s="1">
        <v>4</v>
      </c>
      <c r="E44" s="1">
        <v>5</v>
      </c>
      <c r="F44" s="1" t="str">
        <v/>
      </c>
      <c r="G44" s="1" t="str">
        <v/>
      </c>
      <c r="H44" s="1" t="str">
        <v/>
      </c>
      <c r="I44" s="1" t="str">
        <v/>
      </c>
      <c r="J44" s="1" t="str">
        <v/>
      </c>
      <c r="K44" s="1" t="str">
        <v/>
      </c>
    </row>
    <row r="45" spans="3:11" x14ac:dyDescent="0.25">
      <c r="C45" s="1">
        <v>42</v>
      </c>
      <c r="D45" s="1">
        <v>4</v>
      </c>
      <c r="E45" s="1">
        <v>6</v>
      </c>
      <c r="F45" s="1" t="str">
        <v/>
      </c>
      <c r="G45" s="1" t="str">
        <v/>
      </c>
      <c r="H45" s="1" t="str">
        <v/>
      </c>
      <c r="I45" s="1" t="str">
        <v/>
      </c>
      <c r="J45" s="1" t="str">
        <v/>
      </c>
      <c r="K45" s="1" t="str">
        <v/>
      </c>
    </row>
    <row r="46" spans="3:11" x14ac:dyDescent="0.25">
      <c r="C46" s="1">
        <v>43</v>
      </c>
      <c r="D46" s="1">
        <v>4</v>
      </c>
      <c r="E46" s="1">
        <v>7</v>
      </c>
      <c r="F46" s="1" t="str">
        <v/>
      </c>
      <c r="G46" s="1" t="str">
        <v/>
      </c>
      <c r="H46" s="1" t="str">
        <v/>
      </c>
      <c r="I46" s="1" t="str">
        <v/>
      </c>
      <c r="J46" s="1" t="str">
        <v/>
      </c>
      <c r="K46" s="1" t="str">
        <v/>
      </c>
    </row>
    <row r="47" spans="3:11" x14ac:dyDescent="0.25">
      <c r="C47" s="1">
        <v>44</v>
      </c>
      <c r="D47" s="1">
        <v>4</v>
      </c>
      <c r="E47" s="1">
        <v>8</v>
      </c>
      <c r="F47" s="1" t="str">
        <v/>
      </c>
      <c r="G47" s="1" t="str">
        <v/>
      </c>
      <c r="H47" s="1" t="str">
        <v/>
      </c>
      <c r="I47" s="1" t="str">
        <v/>
      </c>
      <c r="J47" s="1" t="str">
        <v/>
      </c>
      <c r="K47" s="1" t="str">
        <v/>
      </c>
    </row>
    <row r="48" spans="3:11" x14ac:dyDescent="0.25">
      <c r="C48" s="1">
        <v>45</v>
      </c>
      <c r="D48" s="1">
        <v>4</v>
      </c>
      <c r="E48" s="1">
        <v>9</v>
      </c>
      <c r="F48" s="1" t="str">
        <v/>
      </c>
      <c r="G48" s="1" t="str">
        <v/>
      </c>
      <c r="H48" s="1" t="str">
        <v/>
      </c>
      <c r="I48" s="1" t="str">
        <v/>
      </c>
      <c r="J48" s="1" t="str">
        <v/>
      </c>
      <c r="K48" s="1" t="str">
        <v/>
      </c>
    </row>
    <row r="49" spans="3:11" x14ac:dyDescent="0.25">
      <c r="C49" s="1">
        <v>46</v>
      </c>
      <c r="D49" s="1">
        <v>4</v>
      </c>
      <c r="E49" s="1">
        <v>10</v>
      </c>
      <c r="F49" s="1" t="str">
        <v/>
      </c>
      <c r="G49" s="1" t="str">
        <v/>
      </c>
      <c r="H49" s="1" t="str">
        <v/>
      </c>
      <c r="I49" s="1" t="str">
        <v/>
      </c>
      <c r="J49" s="1" t="str">
        <v/>
      </c>
      <c r="K49" s="1" t="str">
        <v/>
      </c>
    </row>
    <row r="50" spans="3:11" x14ac:dyDescent="0.25">
      <c r="C50" s="1">
        <v>47</v>
      </c>
      <c r="D50" s="1">
        <v>4</v>
      </c>
      <c r="E50" s="1">
        <v>11</v>
      </c>
      <c r="F50" s="1" t="str">
        <v/>
      </c>
      <c r="G50" s="1" t="str">
        <v/>
      </c>
      <c r="H50" s="1" t="str">
        <v/>
      </c>
      <c r="I50" s="1" t="str">
        <v/>
      </c>
      <c r="J50" s="1" t="str">
        <v/>
      </c>
      <c r="K50" s="1" t="str">
        <v/>
      </c>
    </row>
    <row r="51" spans="3:11" x14ac:dyDescent="0.25">
      <c r="C51" s="1">
        <v>48</v>
      </c>
      <c r="D51" s="1">
        <v>4</v>
      </c>
      <c r="E51" s="1">
        <v>12</v>
      </c>
      <c r="F51" s="1" t="str">
        <v/>
      </c>
      <c r="G51" s="1" t="str">
        <v>pp_eth_leaf;03</v>
      </c>
      <c r="H51" s="1" t="str">
        <v/>
      </c>
      <c r="I51" s="1" t="str">
        <v/>
      </c>
      <c r="J51" s="1" t="str">
        <v/>
      </c>
      <c r="K51" s="1" t="str">
        <v/>
      </c>
    </row>
    <row r="52" spans="3:11" x14ac:dyDescent="0.25">
      <c r="C52" s="1">
        <v>49</v>
      </c>
      <c r="D52" s="1">
        <v>5</v>
      </c>
      <c r="E52" s="1">
        <v>1</v>
      </c>
      <c r="F52" s="1" t="str">
        <v>pp_eth_leaf;03</v>
      </c>
      <c r="G52" s="1" t="str">
        <v>sw_eth_02;35</v>
      </c>
      <c r="H52" s="1" t="str">
        <v>pp_eth_leaf;03&lt;~~~&gt;sw_eth_02;35</v>
      </c>
      <c r="I52" s="1" t="str">
        <v>pp_eth_leaf;03</v>
      </c>
      <c r="J52" s="1" t="str">
        <v>sw_eth_02;35</v>
      </c>
      <c r="K52" s="1" t="str">
        <v>pp_eth_leaf;03&lt;~~~&gt;sw_eth_02;35</v>
      </c>
    </row>
    <row r="53" spans="3:11" x14ac:dyDescent="0.25">
      <c r="C53" s="1">
        <v>50</v>
      </c>
      <c r="D53" s="1">
        <v>5</v>
      </c>
      <c r="E53" s="1">
        <v>2</v>
      </c>
      <c r="F53" s="1" t="str">
        <v>sw_eth_02;35</v>
      </c>
      <c r="G53" s="1" t="str">
        <v/>
      </c>
      <c r="H53" s="1" t="str">
        <v/>
      </c>
      <c r="I53" s="1" t="str">
        <v/>
      </c>
      <c r="J53" s="1" t="str">
        <v/>
      </c>
      <c r="K53" s="1" t="str">
        <v/>
      </c>
    </row>
    <row r="54" spans="3:11" x14ac:dyDescent="0.25">
      <c r="C54" s="1">
        <v>51</v>
      </c>
      <c r="D54" s="1">
        <v>5</v>
      </c>
      <c r="E54" s="1">
        <v>3</v>
      </c>
      <c r="F54" s="1" t="str">
        <v/>
      </c>
      <c r="G54" s="1" t="str">
        <v/>
      </c>
      <c r="H54" s="1" t="str">
        <v/>
      </c>
      <c r="I54" s="1" t="str">
        <v/>
      </c>
      <c r="J54" s="1" t="str">
        <v/>
      </c>
      <c r="K54" s="1" t="str">
        <v/>
      </c>
    </row>
    <row r="55" spans="3:11" x14ac:dyDescent="0.25">
      <c r="C55" s="1">
        <v>52</v>
      </c>
      <c r="D55" s="1">
        <v>5</v>
      </c>
      <c r="E55" s="1">
        <v>4</v>
      </c>
      <c r="F55" s="1" t="str">
        <v/>
      </c>
      <c r="G55" s="1" t="str">
        <v/>
      </c>
      <c r="H55" s="1" t="str">
        <v/>
      </c>
      <c r="I55" s="1" t="str">
        <v/>
      </c>
      <c r="J55" s="1" t="str">
        <v/>
      </c>
      <c r="K55" s="1" t="str">
        <v/>
      </c>
    </row>
    <row r="56" spans="3:11" x14ac:dyDescent="0.25">
      <c r="C56" s="1">
        <v>53</v>
      </c>
      <c r="D56" s="1">
        <v>5</v>
      </c>
      <c r="E56" s="1">
        <v>5</v>
      </c>
      <c r="F56" s="1" t="str">
        <v/>
      </c>
      <c r="G56" s="1" t="str">
        <v/>
      </c>
      <c r="H56" s="1" t="str">
        <v/>
      </c>
      <c r="I56" s="1" t="str">
        <v/>
      </c>
      <c r="J56" s="1" t="str">
        <v/>
      </c>
      <c r="K56" s="1" t="str">
        <v/>
      </c>
    </row>
    <row r="57" spans="3:11" x14ac:dyDescent="0.25">
      <c r="C57" s="1">
        <v>54</v>
      </c>
      <c r="D57" s="1">
        <v>5</v>
      </c>
      <c r="E57" s="1">
        <v>6</v>
      </c>
      <c r="F57" s="1" t="str">
        <v/>
      </c>
      <c r="G57" s="1" t="str">
        <v/>
      </c>
      <c r="H57" s="1" t="str">
        <v/>
      </c>
      <c r="I57" s="1" t="str">
        <v/>
      </c>
      <c r="J57" s="1" t="str">
        <v/>
      </c>
      <c r="K57" s="1" t="str">
        <v/>
      </c>
    </row>
    <row r="58" spans="3:11" x14ac:dyDescent="0.25">
      <c r="C58" s="1">
        <v>55</v>
      </c>
      <c r="D58" s="1">
        <v>5</v>
      </c>
      <c r="E58" s="1">
        <v>7</v>
      </c>
      <c r="F58" s="1" t="str">
        <v/>
      </c>
      <c r="G58" s="1" t="str">
        <v/>
      </c>
      <c r="H58" s="1" t="str">
        <v/>
      </c>
      <c r="I58" s="1" t="str">
        <v/>
      </c>
      <c r="J58" s="1" t="str">
        <v/>
      </c>
      <c r="K58" s="1" t="str">
        <v/>
      </c>
    </row>
    <row r="59" spans="3:11" x14ac:dyDescent="0.25">
      <c r="C59" s="1">
        <v>56</v>
      </c>
      <c r="D59" s="1">
        <v>5</v>
      </c>
      <c r="E59" s="1">
        <v>8</v>
      </c>
      <c r="F59" s="1" t="str">
        <v/>
      </c>
      <c r="G59" s="1" t="str">
        <v/>
      </c>
      <c r="H59" s="1" t="str">
        <v/>
      </c>
      <c r="I59" s="1" t="str">
        <v/>
      </c>
      <c r="J59" s="1" t="str">
        <v/>
      </c>
      <c r="K59" s="1" t="str">
        <v/>
      </c>
    </row>
    <row r="60" spans="3:11" x14ac:dyDescent="0.25">
      <c r="C60" s="1">
        <v>57</v>
      </c>
      <c r="D60" s="1">
        <v>5</v>
      </c>
      <c r="E60" s="1">
        <v>9</v>
      </c>
      <c r="F60" s="1" t="str">
        <v/>
      </c>
      <c r="G60" s="1" t="str">
        <v/>
      </c>
      <c r="H60" s="1" t="str">
        <v/>
      </c>
      <c r="I60" s="1" t="str">
        <v/>
      </c>
      <c r="J60" s="1" t="str">
        <v/>
      </c>
      <c r="K60" s="1" t="str">
        <v/>
      </c>
    </row>
    <row r="61" spans="3:11" x14ac:dyDescent="0.25">
      <c r="C61" s="1">
        <v>58</v>
      </c>
      <c r="D61" s="1">
        <v>5</v>
      </c>
      <c r="E61" s="1">
        <v>10</v>
      </c>
      <c r="F61" s="1" t="str">
        <v/>
      </c>
      <c r="G61" s="1" t="str">
        <v/>
      </c>
      <c r="H61" s="1" t="str">
        <v/>
      </c>
      <c r="I61" s="1" t="str">
        <v/>
      </c>
      <c r="J61" s="1" t="str">
        <v/>
      </c>
      <c r="K61" s="1" t="str">
        <v/>
      </c>
    </row>
    <row r="62" spans="3:11" x14ac:dyDescent="0.25">
      <c r="C62" s="1">
        <v>59</v>
      </c>
      <c r="D62" s="1">
        <v>5</v>
      </c>
      <c r="E62" s="1">
        <v>11</v>
      </c>
      <c r="F62" s="1" t="str">
        <v/>
      </c>
      <c r="G62" s="1" t="str">
        <v/>
      </c>
      <c r="H62" s="1" t="str">
        <v/>
      </c>
      <c r="I62" s="1" t="str">
        <v/>
      </c>
      <c r="J62" s="1" t="str">
        <v/>
      </c>
      <c r="K62" s="1" t="str">
        <v/>
      </c>
    </row>
    <row r="63" spans="3:11" x14ac:dyDescent="0.25">
      <c r="C63" s="1">
        <v>60</v>
      </c>
      <c r="D63" s="1">
        <v>5</v>
      </c>
      <c r="E63" s="1">
        <v>12</v>
      </c>
      <c r="F63" s="1" t="str">
        <v/>
      </c>
      <c r="G63" s="1" t="str">
        <v>pp_eth_leaf;04</v>
      </c>
      <c r="H63" s="1" t="str">
        <v/>
      </c>
      <c r="I63" s="1" t="str">
        <v/>
      </c>
      <c r="J63" s="1" t="str">
        <v/>
      </c>
      <c r="K63" s="1" t="str">
        <v/>
      </c>
    </row>
    <row r="64" spans="3:11" x14ac:dyDescent="0.25">
      <c r="C64" s="1">
        <v>61</v>
      </c>
      <c r="D64" s="1">
        <v>6</v>
      </c>
      <c r="E64" s="1">
        <v>1</v>
      </c>
      <c r="F64" s="1" t="str">
        <v>pp_eth_leaf;04</v>
      </c>
      <c r="G64" s="1" t="str">
        <v>sw_eth_02;36</v>
      </c>
      <c r="H64" s="1" t="str">
        <v>pp_eth_leaf;04&lt;~~~&gt;sw_eth_02;36</v>
      </c>
      <c r="I64" s="1" t="str">
        <v>pp_eth_leaf;04</v>
      </c>
      <c r="J64" s="1" t="str">
        <v>sw_eth_02;36</v>
      </c>
      <c r="K64" s="1" t="str">
        <v>pp_eth_leaf;04&lt;~~~&gt;sw_eth_02;36</v>
      </c>
    </row>
    <row r="65" spans="3:11" x14ac:dyDescent="0.25">
      <c r="C65" s="1">
        <v>62</v>
      </c>
      <c r="D65" s="1">
        <v>6</v>
      </c>
      <c r="E65" s="1">
        <v>2</v>
      </c>
      <c r="F65" s="1" t="str">
        <v>sw_eth_02;36</v>
      </c>
      <c r="G65" s="1" t="str">
        <v/>
      </c>
      <c r="H65" s="1" t="str">
        <v/>
      </c>
      <c r="I65" s="1" t="str">
        <v/>
      </c>
      <c r="J65" s="1" t="str">
        <v/>
      </c>
      <c r="K65" s="1" t="str">
        <v/>
      </c>
    </row>
    <row r="66" spans="3:11" x14ac:dyDescent="0.25">
      <c r="C66" s="1">
        <v>63</v>
      </c>
      <c r="D66" s="1">
        <v>6</v>
      </c>
      <c r="E66" s="1">
        <v>3</v>
      </c>
      <c r="F66" s="1" t="str">
        <v/>
      </c>
      <c r="G66" s="1" t="str">
        <v/>
      </c>
      <c r="H66" s="1" t="str">
        <v/>
      </c>
      <c r="I66" s="1" t="str">
        <v/>
      </c>
      <c r="J66" s="1" t="str">
        <v/>
      </c>
      <c r="K66" s="1" t="str">
        <v/>
      </c>
    </row>
    <row r="67" spans="3:11" x14ac:dyDescent="0.25">
      <c r="C67" s="1">
        <v>64</v>
      </c>
      <c r="D67" s="1">
        <v>6</v>
      </c>
      <c r="E67" s="1">
        <v>4</v>
      </c>
      <c r="F67" s="1" t="str">
        <v/>
      </c>
      <c r="G67" s="1" t="str">
        <v/>
      </c>
      <c r="H67" s="1" t="str">
        <v/>
      </c>
      <c r="I67" s="1" t="str">
        <v/>
      </c>
      <c r="J67" s="1" t="str">
        <v/>
      </c>
      <c r="K67" s="1" t="str">
        <v/>
      </c>
    </row>
    <row r="68" spans="3:11" x14ac:dyDescent="0.25">
      <c r="C68" s="1">
        <v>65</v>
      </c>
      <c r="D68" s="1">
        <v>6</v>
      </c>
      <c r="E68" s="1">
        <v>5</v>
      </c>
      <c r="F68" s="1" t="str">
        <v/>
      </c>
      <c r="G68" s="1" t="str">
        <v/>
      </c>
      <c r="H68" s="1" t="str">
        <v/>
      </c>
      <c r="I68" s="1" t="str">
        <v/>
      </c>
      <c r="J68" s="1" t="str">
        <v/>
      </c>
      <c r="K68" s="1" t="str">
        <v/>
      </c>
    </row>
    <row r="69" spans="3:11" x14ac:dyDescent="0.25">
      <c r="C69" s="1">
        <v>66</v>
      </c>
      <c r="D69" s="1">
        <v>6</v>
      </c>
      <c r="E69" s="1">
        <v>6</v>
      </c>
      <c r="F69" s="1" t="str">
        <v/>
      </c>
      <c r="G69" s="1" t="str">
        <v/>
      </c>
      <c r="H69" s="1" t="str">
        <v/>
      </c>
      <c r="I69" s="1" t="str">
        <v/>
      </c>
      <c r="J69" s="1" t="str">
        <v/>
      </c>
      <c r="K69" s="1" t="str">
        <v/>
      </c>
    </row>
    <row r="70" spans="3:11" x14ac:dyDescent="0.25">
      <c r="C70" s="1">
        <v>67</v>
      </c>
      <c r="D70" s="1">
        <v>6</v>
      </c>
      <c r="E70" s="1">
        <v>7</v>
      </c>
      <c r="F70" s="1" t="str">
        <v/>
      </c>
      <c r="G70" s="1" t="str">
        <v/>
      </c>
      <c r="H70" s="1" t="str">
        <v/>
      </c>
      <c r="I70" s="1" t="str">
        <v/>
      </c>
      <c r="J70" s="1" t="str">
        <v/>
      </c>
      <c r="K70" s="1" t="str">
        <v/>
      </c>
    </row>
    <row r="71" spans="3:11" x14ac:dyDescent="0.25">
      <c r="C71" s="1">
        <v>68</v>
      </c>
      <c r="D71" s="1">
        <v>6</v>
      </c>
      <c r="E71" s="1">
        <v>8</v>
      </c>
      <c r="F71" s="1" t="str">
        <v/>
      </c>
      <c r="G71" s="1" t="str">
        <v/>
      </c>
      <c r="H71" s="1" t="str">
        <v/>
      </c>
      <c r="I71" s="1" t="str">
        <v/>
      </c>
      <c r="J71" s="1" t="str">
        <v/>
      </c>
      <c r="K71" s="1" t="str">
        <v/>
      </c>
    </row>
    <row r="72" spans="3:11" x14ac:dyDescent="0.25">
      <c r="C72" s="1">
        <v>69</v>
      </c>
      <c r="D72" s="1">
        <v>6</v>
      </c>
      <c r="E72" s="1">
        <v>9</v>
      </c>
      <c r="F72" s="1" t="str">
        <v/>
      </c>
      <c r="G72" s="1" t="str">
        <v/>
      </c>
      <c r="H72" s="1" t="str">
        <v/>
      </c>
      <c r="I72" s="1" t="str">
        <v/>
      </c>
      <c r="J72" s="1" t="str">
        <v/>
      </c>
      <c r="K72" s="1" t="str">
        <v/>
      </c>
    </row>
    <row r="73" spans="3:11" x14ac:dyDescent="0.25">
      <c r="C73" s="1">
        <v>70</v>
      </c>
      <c r="D73" s="1">
        <v>6</v>
      </c>
      <c r="E73" s="1">
        <v>10</v>
      </c>
      <c r="F73" s="1" t="str">
        <v/>
      </c>
      <c r="G73" s="1" t="str">
        <v/>
      </c>
      <c r="H73" s="1" t="str">
        <v/>
      </c>
      <c r="I73" s="1" t="str">
        <v/>
      </c>
      <c r="J73" s="1" t="str">
        <v/>
      </c>
      <c r="K73" s="1" t="str">
        <v/>
      </c>
    </row>
    <row r="74" spans="3:11" x14ac:dyDescent="0.25">
      <c r="C74" s="1">
        <v>71</v>
      </c>
      <c r="D74" s="1">
        <v>6</v>
      </c>
      <c r="E74" s="1">
        <v>11</v>
      </c>
      <c r="F74" s="1" t="str">
        <v/>
      </c>
      <c r="G74" s="1" t="str">
        <v/>
      </c>
      <c r="H74" s="1" t="str">
        <v/>
      </c>
      <c r="I74" s="1" t="str">
        <v/>
      </c>
      <c r="J74" s="1" t="str">
        <v/>
      </c>
      <c r="K74" s="1" t="str">
        <v/>
      </c>
    </row>
    <row r="75" spans="3:11" x14ac:dyDescent="0.25">
      <c r="C75" s="1">
        <v>72</v>
      </c>
      <c r="D75" s="1">
        <v>6</v>
      </c>
      <c r="E75" s="1">
        <v>12</v>
      </c>
      <c r="F75" s="1" t="str">
        <v/>
      </c>
      <c r="G75" s="1" t="str">
        <v>pp_eth_spine;01</v>
      </c>
      <c r="H75" s="1" t="str">
        <v/>
      </c>
      <c r="I75" s="1" t="str">
        <v/>
      </c>
      <c r="J75" s="1" t="str">
        <v/>
      </c>
      <c r="K75" s="1" t="str">
        <v/>
      </c>
    </row>
    <row r="76" spans="3:11" x14ac:dyDescent="0.25">
      <c r="C76" s="1">
        <v>73</v>
      </c>
      <c r="D76" s="1">
        <v>7</v>
      </c>
      <c r="E76" s="1">
        <v>1</v>
      </c>
      <c r="F76" s="1" t="str">
        <v>pp_eth_spine;01</v>
      </c>
      <c r="G76" s="1" t="str">
        <v>sw_eth_spine_01;20</v>
      </c>
      <c r="H76" s="1" t="str">
        <v>pp_eth_spine;01&lt;~~~&gt;sw_eth_spine_01;20</v>
      </c>
      <c r="I76" s="1" t="str">
        <v>pp_eth_spine;01</v>
      </c>
      <c r="J76" s="1" t="str">
        <v>sw_eth_spine_01;20</v>
      </c>
      <c r="K76" s="1" t="str">
        <v>pp_eth_spine;01&lt;~~~&gt;sw_eth_spine_01;20</v>
      </c>
    </row>
    <row r="77" spans="3:11" x14ac:dyDescent="0.25">
      <c r="C77" s="1">
        <v>74</v>
      </c>
      <c r="D77" s="1">
        <v>7</v>
      </c>
      <c r="E77" s="1">
        <v>2</v>
      </c>
      <c r="F77" s="1" t="str">
        <v>sw_eth_spine_01;20</v>
      </c>
      <c r="G77" s="1" t="str">
        <v/>
      </c>
      <c r="H77" s="1" t="str">
        <v/>
      </c>
      <c r="I77" s="1" t="str">
        <v/>
      </c>
      <c r="J77" s="1" t="str">
        <v/>
      </c>
      <c r="K77" s="1" t="str">
        <v/>
      </c>
    </row>
    <row r="78" spans="3:11" x14ac:dyDescent="0.25">
      <c r="C78" s="1">
        <v>75</v>
      </c>
      <c r="D78" s="1">
        <v>7</v>
      </c>
      <c r="E78" s="1">
        <v>3</v>
      </c>
      <c r="F78" s="1" t="str">
        <v/>
      </c>
      <c r="G78" s="1" t="str">
        <v/>
      </c>
      <c r="H78" s="1" t="str">
        <v/>
      </c>
      <c r="I78" s="1" t="str">
        <v/>
      </c>
      <c r="J78" s="1" t="str">
        <v/>
      </c>
      <c r="K78" s="1" t="str">
        <v/>
      </c>
    </row>
    <row r="79" spans="3:11" x14ac:dyDescent="0.25">
      <c r="C79" s="1">
        <v>76</v>
      </c>
      <c r="D79" s="1">
        <v>7</v>
      </c>
      <c r="E79" s="1">
        <v>4</v>
      </c>
      <c r="F79" s="1" t="str">
        <v/>
      </c>
      <c r="G79" s="1" t="str">
        <v/>
      </c>
      <c r="H79" s="1" t="str">
        <v/>
      </c>
      <c r="I79" s="1" t="str">
        <v/>
      </c>
      <c r="J79" s="1" t="str">
        <v/>
      </c>
      <c r="K79" s="1" t="str">
        <v/>
      </c>
    </row>
    <row r="80" spans="3:11" x14ac:dyDescent="0.25">
      <c r="C80" s="1">
        <v>77</v>
      </c>
      <c r="D80" s="1">
        <v>7</v>
      </c>
      <c r="E80" s="1">
        <v>5</v>
      </c>
      <c r="F80" s="1" t="str">
        <v/>
      </c>
      <c r="G80" s="1" t="str">
        <v/>
      </c>
      <c r="H80" s="1" t="str">
        <v/>
      </c>
      <c r="I80" s="1" t="str">
        <v/>
      </c>
      <c r="J80" s="1" t="str">
        <v/>
      </c>
      <c r="K80" s="1" t="str">
        <v/>
      </c>
    </row>
    <row r="81" spans="3:11" x14ac:dyDescent="0.25">
      <c r="C81" s="1">
        <v>78</v>
      </c>
      <c r="D81" s="1">
        <v>7</v>
      </c>
      <c r="E81" s="1">
        <v>6</v>
      </c>
      <c r="F81" s="1" t="str">
        <v/>
      </c>
      <c r="G81" s="1" t="str">
        <v/>
      </c>
      <c r="H81" s="1" t="str">
        <v/>
      </c>
      <c r="I81" s="1" t="str">
        <v/>
      </c>
      <c r="J81" s="1" t="str">
        <v/>
      </c>
      <c r="K81" s="1" t="str">
        <v/>
      </c>
    </row>
    <row r="82" spans="3:11" x14ac:dyDescent="0.25">
      <c r="C82" s="1">
        <v>79</v>
      </c>
      <c r="D82" s="1">
        <v>7</v>
      </c>
      <c r="E82" s="1">
        <v>7</v>
      </c>
      <c r="F82" s="1" t="str">
        <v/>
      </c>
      <c r="G82" s="1" t="str">
        <v/>
      </c>
      <c r="H82" s="1" t="str">
        <v/>
      </c>
      <c r="I82" s="1" t="str">
        <v/>
      </c>
      <c r="J82" s="1" t="str">
        <v/>
      </c>
      <c r="K82" s="1" t="str">
        <v/>
      </c>
    </row>
    <row r="83" spans="3:11" x14ac:dyDescent="0.25">
      <c r="C83" s="1">
        <v>80</v>
      </c>
      <c r="D83" s="1">
        <v>7</v>
      </c>
      <c r="E83" s="1">
        <v>8</v>
      </c>
      <c r="F83" s="1" t="str">
        <v/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</row>
    <row r="84" spans="3:11" x14ac:dyDescent="0.25">
      <c r="C84" s="1">
        <v>81</v>
      </c>
      <c r="D84" s="1">
        <v>7</v>
      </c>
      <c r="E84" s="1">
        <v>9</v>
      </c>
      <c r="F84" s="1" t="str">
        <v/>
      </c>
      <c r="G84" s="1" t="str">
        <v/>
      </c>
      <c r="H84" s="1" t="str">
        <v/>
      </c>
      <c r="I84" s="1" t="str">
        <v/>
      </c>
      <c r="J84" s="1" t="str">
        <v/>
      </c>
      <c r="K84" s="1" t="str">
        <v/>
      </c>
    </row>
    <row r="85" spans="3:11" x14ac:dyDescent="0.25">
      <c r="C85" s="1">
        <v>82</v>
      </c>
      <c r="D85" s="1">
        <v>7</v>
      </c>
      <c r="E85" s="1">
        <v>10</v>
      </c>
      <c r="F85" s="1" t="str">
        <v/>
      </c>
      <c r="G85" s="1" t="str">
        <v/>
      </c>
      <c r="H85" s="1" t="str">
        <v/>
      </c>
      <c r="I85" s="1" t="str">
        <v/>
      </c>
      <c r="J85" s="1" t="str">
        <v/>
      </c>
      <c r="K85" s="1" t="str">
        <v/>
      </c>
    </row>
    <row r="86" spans="3:11" x14ac:dyDescent="0.25">
      <c r="C86" s="1">
        <v>83</v>
      </c>
      <c r="D86" s="1">
        <v>7</v>
      </c>
      <c r="E86" s="1">
        <v>11</v>
      </c>
      <c r="F86" s="1" t="str">
        <v/>
      </c>
      <c r="G86" s="1" t="str">
        <v/>
      </c>
      <c r="H86" s="1" t="str">
        <v/>
      </c>
      <c r="I86" s="1" t="str">
        <v/>
      </c>
      <c r="J86" s="1" t="str">
        <v/>
      </c>
      <c r="K86" s="1" t="str">
        <v/>
      </c>
    </row>
    <row r="87" spans="3:11" x14ac:dyDescent="0.25">
      <c r="C87" s="1">
        <v>84</v>
      </c>
      <c r="D87" s="1">
        <v>7</v>
      </c>
      <c r="E87" s="1">
        <v>12</v>
      </c>
      <c r="F87" s="1" t="str">
        <v/>
      </c>
      <c r="G87" s="1" t="str">
        <v>pp_eth_spine;02</v>
      </c>
      <c r="H87" s="1" t="str">
        <v/>
      </c>
      <c r="I87" s="1" t="str">
        <v/>
      </c>
      <c r="J87" s="1" t="str">
        <v/>
      </c>
      <c r="K87" s="1" t="str">
        <v/>
      </c>
    </row>
    <row r="88" spans="3:11" x14ac:dyDescent="0.25">
      <c r="C88" s="1">
        <v>85</v>
      </c>
      <c r="D88" s="1">
        <v>8</v>
      </c>
      <c r="E88" s="1">
        <v>1</v>
      </c>
      <c r="F88" s="1" t="str">
        <v>pp_eth_spine;02</v>
      </c>
      <c r="G88" s="1" t="str">
        <v>sw_eth_spine_01;21</v>
      </c>
      <c r="H88" s="1" t="str">
        <v>pp_eth_spine;02&lt;~~~&gt;sw_eth_spine_01;21</v>
      </c>
      <c r="I88" s="1" t="str">
        <v>pp_eth_spine;02</v>
      </c>
      <c r="J88" s="1" t="str">
        <v>sw_eth_spine_01;21</v>
      </c>
      <c r="K88" s="1" t="str">
        <v>pp_eth_spine;02&lt;~~~&gt;sw_eth_spine_01;21</v>
      </c>
    </row>
    <row r="89" spans="3:11" x14ac:dyDescent="0.25">
      <c r="C89" s="1">
        <v>86</v>
      </c>
      <c r="D89" s="1">
        <v>8</v>
      </c>
      <c r="E89" s="1">
        <v>2</v>
      </c>
      <c r="F89" s="1" t="str">
        <v>sw_eth_spine_01;21</v>
      </c>
      <c r="G89" s="1" t="str">
        <v/>
      </c>
      <c r="H89" s="1" t="str">
        <v/>
      </c>
      <c r="I89" s="1" t="str">
        <v/>
      </c>
      <c r="J89" s="1" t="str">
        <v/>
      </c>
      <c r="K89" s="1" t="str">
        <v/>
      </c>
    </row>
    <row r="90" spans="3:11" x14ac:dyDescent="0.25">
      <c r="C90" s="1">
        <v>87</v>
      </c>
      <c r="D90" s="1">
        <v>8</v>
      </c>
      <c r="E90" s="1">
        <v>3</v>
      </c>
      <c r="F90" s="1" t="str">
        <v/>
      </c>
      <c r="G90" s="1" t="str">
        <v/>
      </c>
      <c r="H90" s="1" t="str">
        <v/>
      </c>
      <c r="I90" s="1" t="str">
        <v/>
      </c>
      <c r="J90" s="1" t="str">
        <v/>
      </c>
      <c r="K90" s="1" t="str">
        <v/>
      </c>
    </row>
    <row r="91" spans="3:11" x14ac:dyDescent="0.25">
      <c r="C91" s="1">
        <v>88</v>
      </c>
      <c r="D91" s="1">
        <v>8</v>
      </c>
      <c r="E91" s="1">
        <v>4</v>
      </c>
      <c r="F91" s="1" t="str">
        <v/>
      </c>
      <c r="G91" s="1" t="str">
        <v/>
      </c>
      <c r="H91" s="1" t="str">
        <v/>
      </c>
      <c r="I91" s="1" t="str">
        <v/>
      </c>
      <c r="J91" s="1" t="str">
        <v/>
      </c>
      <c r="K91" s="1" t="str">
        <v/>
      </c>
    </row>
    <row r="92" spans="3:11" x14ac:dyDescent="0.25">
      <c r="C92" s="1">
        <v>89</v>
      </c>
      <c r="D92" s="1">
        <v>8</v>
      </c>
      <c r="E92" s="1">
        <v>5</v>
      </c>
      <c r="F92" s="1" t="str">
        <v/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</row>
    <row r="93" spans="3:11" x14ac:dyDescent="0.25">
      <c r="C93" s="1">
        <v>90</v>
      </c>
      <c r="D93" s="1">
        <v>8</v>
      </c>
      <c r="E93" s="1">
        <v>6</v>
      </c>
      <c r="F93" s="1" t="str">
        <v/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</row>
    <row r="94" spans="3:11" x14ac:dyDescent="0.25">
      <c r="C94" s="1">
        <v>91</v>
      </c>
      <c r="D94" s="1">
        <v>8</v>
      </c>
      <c r="E94" s="1">
        <v>7</v>
      </c>
      <c r="F94" s="1" t="str">
        <v/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</row>
    <row r="95" spans="3:11" x14ac:dyDescent="0.25">
      <c r="C95" s="1">
        <v>92</v>
      </c>
      <c r="D95" s="1">
        <v>8</v>
      </c>
      <c r="E95" s="1">
        <v>8</v>
      </c>
      <c r="F95" s="1" t="str">
        <v/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</row>
    <row r="96" spans="3:11" x14ac:dyDescent="0.25">
      <c r="C96" s="1">
        <v>93</v>
      </c>
      <c r="D96" s="1">
        <v>8</v>
      </c>
      <c r="E96" s="1">
        <v>9</v>
      </c>
      <c r="F96" s="1" t="str">
        <v/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</row>
    <row r="97" spans="3:11" x14ac:dyDescent="0.25">
      <c r="C97" s="1">
        <v>94</v>
      </c>
      <c r="D97" s="1">
        <v>8</v>
      </c>
      <c r="E97" s="1">
        <v>10</v>
      </c>
      <c r="F97" s="1" t="str">
        <v/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</row>
    <row r="98" spans="3:11" x14ac:dyDescent="0.25">
      <c r="C98" s="1">
        <v>95</v>
      </c>
      <c r="D98" s="1">
        <v>8</v>
      </c>
      <c r="E98" s="1">
        <v>11</v>
      </c>
      <c r="F98" s="1" t="str">
        <v/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 spans="3:11" x14ac:dyDescent="0.25">
      <c r="C99" s="1">
        <v>96</v>
      </c>
      <c r="D99" s="1">
        <v>8</v>
      </c>
      <c r="E99" s="1">
        <v>12</v>
      </c>
      <c r="F99" s="1" t="str">
        <v/>
      </c>
      <c r="G99" s="1" t="str">
        <v>pp_eth_spine;03</v>
      </c>
      <c r="H99" s="1" t="str">
        <v/>
      </c>
      <c r="I99" s="1" t="str">
        <v/>
      </c>
      <c r="J99" s="1" t="str">
        <v/>
      </c>
      <c r="K99" s="1" t="str">
        <v/>
      </c>
    </row>
    <row r="100" spans="3:11" x14ac:dyDescent="0.25">
      <c r="C100" s="1">
        <v>97</v>
      </c>
      <c r="D100" s="1">
        <v>9</v>
      </c>
      <c r="E100" s="1">
        <v>1</v>
      </c>
      <c r="F100" s="1" t="str">
        <v>pp_eth_spine;03</v>
      </c>
      <c r="G100" s="1" t="str">
        <v>sw_eth_spine_02;20</v>
      </c>
      <c r="H100" s="1" t="str">
        <v>pp_eth_spine;03&lt;~~~&gt;sw_eth_spine_02;20</v>
      </c>
      <c r="I100" s="1" t="str">
        <v>pp_eth_spine;03</v>
      </c>
      <c r="J100" s="1" t="str">
        <v>sw_eth_spine_02;20</v>
      </c>
      <c r="K100" s="1" t="str">
        <v>pp_eth_spine;03&lt;~~~&gt;sw_eth_spine_02;20</v>
      </c>
    </row>
    <row r="101" spans="3:11" x14ac:dyDescent="0.25">
      <c r="C101" s="1">
        <v>98</v>
      </c>
      <c r="D101" s="1">
        <v>9</v>
      </c>
      <c r="E101" s="1">
        <v>2</v>
      </c>
      <c r="F101" s="1" t="str">
        <v>sw_eth_spine_02;20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</row>
    <row r="102" spans="3:11" x14ac:dyDescent="0.25">
      <c r="C102" s="1">
        <v>99</v>
      </c>
      <c r="D102" s="1">
        <v>9</v>
      </c>
      <c r="E102" s="1">
        <v>3</v>
      </c>
      <c r="F102" s="1" t="str">
        <v/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</row>
    <row r="103" spans="3:11" x14ac:dyDescent="0.25">
      <c r="C103" s="1">
        <v>100</v>
      </c>
      <c r="D103" s="1">
        <v>9</v>
      </c>
      <c r="E103" s="1">
        <v>4</v>
      </c>
      <c r="F103" s="1" t="str">
        <v/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 spans="3:11" x14ac:dyDescent="0.25">
      <c r="C104" s="1">
        <v>101</v>
      </c>
      <c r="D104" s="1">
        <v>9</v>
      </c>
      <c r="E104" s="1">
        <v>5</v>
      </c>
      <c r="F104" s="1" t="str">
        <v/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 spans="3:11" x14ac:dyDescent="0.25">
      <c r="C105" s="1">
        <v>102</v>
      </c>
      <c r="D105" s="1">
        <v>9</v>
      </c>
      <c r="E105" s="1">
        <v>6</v>
      </c>
      <c r="F105" s="1" t="str">
        <v/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 spans="3:11" x14ac:dyDescent="0.25">
      <c r="C106" s="1">
        <v>103</v>
      </c>
      <c r="D106" s="1">
        <v>9</v>
      </c>
      <c r="E106" s="1">
        <v>7</v>
      </c>
      <c r="F106" s="1" t="str">
        <v/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 spans="3:11" x14ac:dyDescent="0.25">
      <c r="C107" s="1">
        <v>104</v>
      </c>
      <c r="D107" s="1">
        <v>9</v>
      </c>
      <c r="E107" s="1">
        <v>8</v>
      </c>
      <c r="F107" s="1" t="str">
        <v/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 spans="3:11" x14ac:dyDescent="0.25">
      <c r="C108" s="1">
        <v>105</v>
      </c>
      <c r="D108" s="1">
        <v>9</v>
      </c>
      <c r="E108" s="1">
        <v>9</v>
      </c>
      <c r="F108" s="1" t="str">
        <v/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 spans="3:11" x14ac:dyDescent="0.25">
      <c r="C109" s="1">
        <v>106</v>
      </c>
      <c r="D109" s="1">
        <v>9</v>
      </c>
      <c r="E109" s="1">
        <v>10</v>
      </c>
      <c r="F109" s="1" t="str">
        <v/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 spans="3:11" x14ac:dyDescent="0.25">
      <c r="C110" s="1">
        <v>107</v>
      </c>
      <c r="D110" s="1">
        <v>9</v>
      </c>
      <c r="E110" s="1">
        <v>11</v>
      </c>
      <c r="F110" s="1" t="str">
        <v/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 spans="3:11" x14ac:dyDescent="0.25">
      <c r="C111" s="1">
        <v>108</v>
      </c>
      <c r="D111" s="1">
        <v>9</v>
      </c>
      <c r="E111" s="1">
        <v>12</v>
      </c>
      <c r="F111" s="1" t="str">
        <v/>
      </c>
      <c r="G111" s="1" t="str">
        <v>pp_eth_spine;04</v>
      </c>
      <c r="H111" s="1" t="str">
        <v/>
      </c>
      <c r="I111" s="1" t="str">
        <v/>
      </c>
      <c r="J111" s="1" t="str">
        <v/>
      </c>
      <c r="K111" s="1" t="str">
        <v/>
      </c>
    </row>
    <row r="112" spans="3:11" x14ac:dyDescent="0.25">
      <c r="C112" s="1">
        <v>109</v>
      </c>
      <c r="D112" s="1">
        <v>10</v>
      </c>
      <c r="E112" s="1">
        <v>1</v>
      </c>
      <c r="F112" s="1" t="str">
        <v>pp_eth_spine;04</v>
      </c>
      <c r="G112" s="1" t="str">
        <v>sw_eth_spine_02;21</v>
      </c>
      <c r="H112" s="1" t="str">
        <v>pp_eth_spine;04&lt;~~~&gt;sw_eth_spine_02;21</v>
      </c>
      <c r="I112" s="1" t="str">
        <v>pp_eth_spine;04</v>
      </c>
      <c r="J112" s="1" t="str">
        <v>sw_eth_spine_02;21</v>
      </c>
      <c r="K112" s="1" t="str">
        <v>pp_eth_spine;04&lt;~~~&gt;sw_eth_spine_02;21</v>
      </c>
    </row>
    <row r="113" spans="3:11" x14ac:dyDescent="0.25">
      <c r="C113" s="1">
        <v>110</v>
      </c>
      <c r="D113" s="1">
        <v>10</v>
      </c>
      <c r="E113" s="1">
        <v>2</v>
      </c>
      <c r="F113" s="1" t="str">
        <v>sw_eth_spine_02;21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</row>
    <row r="114" spans="3:11" x14ac:dyDescent="0.25">
      <c r="C114" s="1">
        <v>111</v>
      </c>
      <c r="D114" s="1">
        <v>10</v>
      </c>
      <c r="E114" s="1">
        <v>3</v>
      </c>
      <c r="F114" s="1" t="str">
        <v/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</row>
    <row r="115" spans="3:11" x14ac:dyDescent="0.25">
      <c r="C115" s="1">
        <v>112</v>
      </c>
      <c r="D115" s="1">
        <v>10</v>
      </c>
      <c r="E115" s="1">
        <v>4</v>
      </c>
      <c r="F115" s="1" t="str">
        <v/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 spans="3:11" x14ac:dyDescent="0.25">
      <c r="C116" s="1">
        <v>113</v>
      </c>
      <c r="D116" s="1">
        <v>10</v>
      </c>
      <c r="E116" s="1">
        <v>5</v>
      </c>
      <c r="F116" s="1" t="str">
        <v/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 spans="3:11" x14ac:dyDescent="0.25">
      <c r="C117" s="1">
        <v>114</v>
      </c>
      <c r="D117" s="1">
        <v>10</v>
      </c>
      <c r="E117" s="1">
        <v>6</v>
      </c>
      <c r="F117" s="1" t="str">
        <v/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 spans="3:11" x14ac:dyDescent="0.25">
      <c r="C118" s="1">
        <v>115</v>
      </c>
      <c r="D118" s="1">
        <v>10</v>
      </c>
      <c r="E118" s="1">
        <v>7</v>
      </c>
      <c r="F118" s="1" t="str">
        <v/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 spans="3:11" x14ac:dyDescent="0.25">
      <c r="C119" s="1">
        <v>116</v>
      </c>
      <c r="D119" s="1">
        <v>10</v>
      </c>
      <c r="E119" s="1">
        <v>8</v>
      </c>
      <c r="F119" s="1" t="str">
        <v/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 spans="3:11" x14ac:dyDescent="0.25">
      <c r="C120" s="1">
        <v>117</v>
      </c>
      <c r="D120" s="1">
        <v>10</v>
      </c>
      <c r="E120" s="1">
        <v>9</v>
      </c>
      <c r="F120" s="1" t="str">
        <v/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 spans="3:11" x14ac:dyDescent="0.25">
      <c r="C121" s="1">
        <v>118</v>
      </c>
      <c r="D121" s="1">
        <v>10</v>
      </c>
      <c r="E121" s="1">
        <v>10</v>
      </c>
      <c r="F121" s="1" t="str">
        <v/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 spans="3:11" x14ac:dyDescent="0.25">
      <c r="C122" s="1">
        <v>119</v>
      </c>
      <c r="D122" s="1">
        <v>10</v>
      </c>
      <c r="E122" s="1">
        <v>11</v>
      </c>
      <c r="F122" s="1" t="str">
        <v/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 spans="3:11" x14ac:dyDescent="0.25">
      <c r="C123" s="1">
        <v>120</v>
      </c>
      <c r="D123" s="1">
        <v>10</v>
      </c>
      <c r="E123" s="1">
        <v>12</v>
      </c>
      <c r="F123" s="1" t="str">
        <v/>
      </c>
      <c r="G123" s="1" t="str">
        <v>pp_fc_srv_01;08</v>
      </c>
      <c r="H123" s="1" t="str">
        <v/>
      </c>
      <c r="I123" s="1" t="str">
        <v/>
      </c>
      <c r="J123" s="1" t="str">
        <v/>
      </c>
      <c r="K123" s="1" t="str">
        <v/>
      </c>
    </row>
    <row r="124" spans="3:11" x14ac:dyDescent="0.25">
      <c r="C124" s="1">
        <v>121</v>
      </c>
      <c r="D124" s="1">
        <v>11</v>
      </c>
      <c r="E124" s="1">
        <v>1</v>
      </c>
      <c r="F124" s="1" t="str">
        <v>pp_fc_srv_01;08</v>
      </c>
      <c r="G124" s="1" t="str">
        <v>srv_01;fc1</v>
      </c>
      <c r="H124" s="1" t="str">
        <v>pp_fc_srv_01;08&lt;~~~&gt;srv_01;fc1</v>
      </c>
      <c r="I124" s="1" t="str">
        <v>pp_fc_srv_01;08</v>
      </c>
      <c r="J124" s="1" t="str">
        <v>srv_01;fc1</v>
      </c>
      <c r="K124" s="1" t="str">
        <v>pp_fc_srv_01;08&lt;~~~&gt;srv_01;fc1</v>
      </c>
    </row>
    <row r="125" spans="3:11" x14ac:dyDescent="0.25">
      <c r="C125" s="1">
        <v>122</v>
      </c>
      <c r="D125" s="1">
        <v>11</v>
      </c>
      <c r="E125" s="1">
        <v>2</v>
      </c>
      <c r="F125" s="1" t="str">
        <v>srv_01;fc1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 spans="3:11" x14ac:dyDescent="0.25">
      <c r="C126" s="1">
        <v>123</v>
      </c>
      <c r="D126" s="1">
        <v>11</v>
      </c>
      <c r="E126" s="1">
        <v>3</v>
      </c>
      <c r="F126" s="1" t="str">
        <v/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 spans="3:11" x14ac:dyDescent="0.25">
      <c r="C127" s="1">
        <v>124</v>
      </c>
      <c r="D127" s="1">
        <v>11</v>
      </c>
      <c r="E127" s="1">
        <v>4</v>
      </c>
      <c r="F127" s="1" t="str">
        <v/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 spans="3:11" x14ac:dyDescent="0.25">
      <c r="C128" s="1">
        <v>125</v>
      </c>
      <c r="D128" s="1">
        <v>11</v>
      </c>
      <c r="E128" s="1">
        <v>5</v>
      </c>
      <c r="F128" s="1" t="str">
        <v/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 spans="3:11" x14ac:dyDescent="0.25">
      <c r="C129" s="1">
        <v>126</v>
      </c>
      <c r="D129" s="1">
        <v>11</v>
      </c>
      <c r="E129" s="1">
        <v>6</v>
      </c>
      <c r="F129" s="1" t="str">
        <v/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 spans="3:11" x14ac:dyDescent="0.25">
      <c r="C130" s="1">
        <v>127</v>
      </c>
      <c r="D130" s="1">
        <v>11</v>
      </c>
      <c r="E130" s="1">
        <v>7</v>
      </c>
      <c r="F130" s="1" t="str">
        <v/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 spans="3:11" x14ac:dyDescent="0.25">
      <c r="C131" s="1">
        <v>128</v>
      </c>
      <c r="D131" s="1">
        <v>11</v>
      </c>
      <c r="E131" s="1">
        <v>8</v>
      </c>
      <c r="F131" s="1" t="str">
        <v/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 spans="3:11" x14ac:dyDescent="0.25">
      <c r="C132" s="1">
        <v>129</v>
      </c>
      <c r="D132" s="1">
        <v>11</v>
      </c>
      <c r="E132" s="1">
        <v>9</v>
      </c>
      <c r="F132" s="1" t="str">
        <v/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 spans="3:11" x14ac:dyDescent="0.25">
      <c r="C133" s="1">
        <v>130</v>
      </c>
      <c r="D133" s="1">
        <v>11</v>
      </c>
      <c r="E133" s="1">
        <v>10</v>
      </c>
      <c r="F133" s="1" t="str">
        <v/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 spans="3:11" x14ac:dyDescent="0.25">
      <c r="C134" s="1">
        <v>131</v>
      </c>
      <c r="D134" s="1">
        <v>11</v>
      </c>
      <c r="E134" s="1">
        <v>11</v>
      </c>
      <c r="F134" s="1" t="str">
        <v/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 spans="3:11" x14ac:dyDescent="0.25">
      <c r="C135" s="1">
        <v>132</v>
      </c>
      <c r="D135" s="1">
        <v>11</v>
      </c>
      <c r="E135" s="1">
        <v>12</v>
      </c>
      <c r="F135" s="1" t="str">
        <v/>
      </c>
      <c r="G135" s="1" t="str">
        <v>pp_fc_srv_02;08</v>
      </c>
      <c r="H135" s="1" t="str">
        <v/>
      </c>
      <c r="I135" s="1" t="str">
        <v/>
      </c>
      <c r="J135" s="1" t="str">
        <v/>
      </c>
      <c r="K135" s="1" t="str">
        <v/>
      </c>
    </row>
    <row r="136" spans="3:11" x14ac:dyDescent="0.25">
      <c r="C136" s="1">
        <v>133</v>
      </c>
      <c r="D136" s="1">
        <v>12</v>
      </c>
      <c r="E136" s="1">
        <v>1</v>
      </c>
      <c r="F136" s="1" t="str">
        <v>pp_fc_srv_02;08</v>
      </c>
      <c r="G136" s="1" t="str">
        <v>srv_01;fc2</v>
      </c>
      <c r="H136" s="1" t="str">
        <v>pp_fc_srv_02;08&lt;~~~&gt;srv_01;fc2</v>
      </c>
      <c r="I136" s="1" t="str">
        <v>pp_fc_srv_02;08</v>
      </c>
      <c r="J136" s="1" t="str">
        <v>srv_01;fc2</v>
      </c>
      <c r="K136" s="1" t="str">
        <v>pp_fc_srv_02;08&lt;~~~&gt;srv_01;fc2</v>
      </c>
    </row>
    <row r="137" spans="3:11" x14ac:dyDescent="0.25">
      <c r="C137" s="1">
        <v>134</v>
      </c>
      <c r="D137" s="1">
        <v>12</v>
      </c>
      <c r="E137" s="1">
        <v>2</v>
      </c>
      <c r="F137" s="1" t="str">
        <v>srv_01;fc2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</row>
    <row r="138" spans="3:11" x14ac:dyDescent="0.25">
      <c r="C138" s="1">
        <v>135</v>
      </c>
      <c r="D138" s="1">
        <v>12</v>
      </c>
      <c r="E138" s="1">
        <v>3</v>
      </c>
      <c r="F138" s="1" t="str">
        <v/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</row>
    <row r="139" spans="3:11" x14ac:dyDescent="0.25">
      <c r="C139" s="1">
        <v>136</v>
      </c>
      <c r="D139" s="1">
        <v>12</v>
      </c>
      <c r="E139" s="1">
        <v>4</v>
      </c>
      <c r="F139" s="1" t="str">
        <v/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 spans="3:11" x14ac:dyDescent="0.25">
      <c r="C140" s="1">
        <v>137</v>
      </c>
      <c r="D140" s="1">
        <v>12</v>
      </c>
      <c r="E140" s="1">
        <v>5</v>
      </c>
      <c r="F140" s="1" t="str">
        <v/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 spans="3:11" x14ac:dyDescent="0.25">
      <c r="C141" s="1">
        <v>138</v>
      </c>
      <c r="D141" s="1">
        <v>12</v>
      </c>
      <c r="E141" s="1">
        <v>6</v>
      </c>
      <c r="F141" s="1" t="str">
        <v/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 spans="3:11" x14ac:dyDescent="0.25">
      <c r="C142" s="1">
        <v>139</v>
      </c>
      <c r="D142" s="1">
        <v>12</v>
      </c>
      <c r="E142" s="1">
        <v>7</v>
      </c>
      <c r="F142" s="1" t="str">
        <v/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 spans="3:11" x14ac:dyDescent="0.25">
      <c r="C143" s="1">
        <v>140</v>
      </c>
      <c r="D143" s="1">
        <v>12</v>
      </c>
      <c r="E143" s="1">
        <v>8</v>
      </c>
      <c r="F143" s="1" t="str">
        <v/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 spans="3:11" x14ac:dyDescent="0.25">
      <c r="C144" s="1">
        <v>141</v>
      </c>
      <c r="D144" s="1">
        <v>12</v>
      </c>
      <c r="E144" s="1">
        <v>9</v>
      </c>
      <c r="F144" s="1" t="str">
        <v/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 spans="3:11" x14ac:dyDescent="0.25">
      <c r="C145" s="1">
        <v>142</v>
      </c>
      <c r="D145" s="1">
        <v>12</v>
      </c>
      <c r="E145" s="1">
        <v>10</v>
      </c>
      <c r="F145" s="1" t="str">
        <v/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 spans="3:11" x14ac:dyDescent="0.25">
      <c r="C146" s="1">
        <v>143</v>
      </c>
      <c r="D146" s="1">
        <v>12</v>
      </c>
      <c r="E146" s="1">
        <v>11</v>
      </c>
      <c r="F146" s="1" t="str">
        <v/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 spans="3:11" x14ac:dyDescent="0.25">
      <c r="C147" s="1">
        <v>144</v>
      </c>
      <c r="D147" s="1">
        <v>12</v>
      </c>
      <c r="E147" s="1">
        <v>12</v>
      </c>
      <c r="F147" s="1" t="str">
        <v/>
      </c>
      <c r="G147" s="1" t="str">
        <v>pp_fc_sw_01;08</v>
      </c>
      <c r="H147" s="1" t="str">
        <v/>
      </c>
      <c r="I147" s="1" t="str">
        <v/>
      </c>
      <c r="J147" s="1" t="str">
        <v/>
      </c>
      <c r="K147" s="1" t="str">
        <v/>
      </c>
    </row>
    <row r="148" spans="3:11" x14ac:dyDescent="0.25">
      <c r="C148" s="1">
        <v>145</v>
      </c>
      <c r="D148" s="1">
        <v>13</v>
      </c>
      <c r="E148" s="1">
        <v>1</v>
      </c>
      <c r="F148" s="1" t="str">
        <v>pp_fc_sw_01;08</v>
      </c>
      <c r="G148" s="1" t="str">
        <v>fc_sw_01;01</v>
      </c>
      <c r="H148" s="1" t="str">
        <v>pp_fc_sw_01;08&lt;~~~&gt;fc_sw_01;01</v>
      </c>
      <c r="I148" s="1" t="str">
        <v>pp_fc_sw_01;08</v>
      </c>
      <c r="J148" s="1" t="str">
        <v>fc_sw_01;01</v>
      </c>
      <c r="K148" s="1" t="str">
        <v>fc_sw_01;01&lt;~~~&gt;pp_fc_sw_01;08</v>
      </c>
    </row>
    <row r="149" spans="3:11" x14ac:dyDescent="0.25">
      <c r="C149" s="1">
        <v>146</v>
      </c>
      <c r="D149" s="1">
        <v>13</v>
      </c>
      <c r="E149" s="1">
        <v>2</v>
      </c>
      <c r="F149" s="1" t="str">
        <v>fc_sw_01;01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</row>
    <row r="150" spans="3:11" x14ac:dyDescent="0.25">
      <c r="C150" s="1">
        <v>147</v>
      </c>
      <c r="D150" s="1">
        <v>13</v>
      </c>
      <c r="E150" s="1">
        <v>3</v>
      </c>
      <c r="F150" s="1" t="str">
        <v/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</row>
    <row r="151" spans="3:11" x14ac:dyDescent="0.25">
      <c r="C151" s="1">
        <v>148</v>
      </c>
      <c r="D151" s="1">
        <v>13</v>
      </c>
      <c r="E151" s="1">
        <v>4</v>
      </c>
      <c r="F151" s="1" t="str">
        <v/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 spans="3:11" x14ac:dyDescent="0.25">
      <c r="C152" s="1">
        <v>149</v>
      </c>
      <c r="D152" s="1">
        <v>13</v>
      </c>
      <c r="E152" s="1">
        <v>5</v>
      </c>
      <c r="F152" s="1" t="str">
        <v/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 spans="3:11" x14ac:dyDescent="0.25">
      <c r="C153" s="1">
        <v>150</v>
      </c>
      <c r="D153" s="1">
        <v>13</v>
      </c>
      <c r="E153" s="1">
        <v>6</v>
      </c>
      <c r="F153" s="1" t="str">
        <v/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 spans="3:11" x14ac:dyDescent="0.25">
      <c r="C154" s="1">
        <v>151</v>
      </c>
      <c r="D154" s="1">
        <v>13</v>
      </c>
      <c r="E154" s="1">
        <v>7</v>
      </c>
      <c r="F154" s="1" t="str">
        <v/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 spans="3:11" x14ac:dyDescent="0.25">
      <c r="C155" s="1">
        <v>152</v>
      </c>
      <c r="D155" s="1">
        <v>13</v>
      </c>
      <c r="E155" s="1">
        <v>8</v>
      </c>
      <c r="F155" s="1" t="str">
        <v/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 spans="3:11" x14ac:dyDescent="0.25">
      <c r="C156" s="1">
        <v>153</v>
      </c>
      <c r="D156" s="1">
        <v>13</v>
      </c>
      <c r="E156" s="1">
        <v>9</v>
      </c>
      <c r="F156" s="1" t="str">
        <v/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 spans="3:11" x14ac:dyDescent="0.25">
      <c r="C157" s="1">
        <v>154</v>
      </c>
      <c r="D157" s="1">
        <v>13</v>
      </c>
      <c r="E157" s="1">
        <v>10</v>
      </c>
      <c r="F157" s="1" t="str">
        <v/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 spans="3:11" x14ac:dyDescent="0.25">
      <c r="C158" s="1">
        <v>155</v>
      </c>
      <c r="D158" s="1">
        <v>13</v>
      </c>
      <c r="E158" s="1">
        <v>11</v>
      </c>
      <c r="F158" s="1" t="str">
        <v/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 spans="3:11" x14ac:dyDescent="0.25">
      <c r="C159" s="1">
        <v>156</v>
      </c>
      <c r="D159" s="1">
        <v>13</v>
      </c>
      <c r="E159" s="1">
        <v>12</v>
      </c>
      <c r="F159" s="1" t="str">
        <v/>
      </c>
      <c r="G159" s="1" t="str">
        <v>pp_fc_sw_02;08</v>
      </c>
      <c r="H159" s="1" t="str">
        <v/>
      </c>
      <c r="I159" s="1" t="str">
        <v/>
      </c>
      <c r="J159" s="1" t="str">
        <v/>
      </c>
      <c r="K159" s="1" t="str">
        <v/>
      </c>
    </row>
    <row r="160" spans="3:11" x14ac:dyDescent="0.25">
      <c r="C160" s="1">
        <v>157</v>
      </c>
      <c r="D160" s="1">
        <v>14</v>
      </c>
      <c r="E160" s="1">
        <v>1</v>
      </c>
      <c r="F160" s="1" t="str">
        <v>pp_fc_sw_02;08</v>
      </c>
      <c r="G160" s="1" t="str">
        <v>fc_sw_02;01</v>
      </c>
      <c r="H160" s="1" t="str">
        <v>pp_fc_sw_02;08&lt;~~~&gt;fc_sw_02;01</v>
      </c>
      <c r="I160" s="1" t="str">
        <v>pp_fc_sw_02;08</v>
      </c>
      <c r="J160" s="1" t="str">
        <v>fc_sw_02;01</v>
      </c>
      <c r="K160" s="1" t="str">
        <v>fc_sw_02;01&lt;~~~&gt;pp_fc_sw_02;08</v>
      </c>
    </row>
    <row r="161" spans="3:11" x14ac:dyDescent="0.25">
      <c r="C161" s="1">
        <v>158</v>
      </c>
      <c r="D161" s="1">
        <v>14</v>
      </c>
      <c r="E161" s="1">
        <v>2</v>
      </c>
      <c r="F161" s="1" t="str">
        <v>fc_sw_02;01</v>
      </c>
      <c r="G161" s="1" t="str">
        <v/>
      </c>
      <c r="H161" s="1" t="str">
        <v/>
      </c>
      <c r="I161" s="1" t="str">
        <v/>
      </c>
      <c r="J161" s="1" t="str">
        <v/>
      </c>
      <c r="K161" s="1" t="str">
        <v/>
      </c>
    </row>
    <row r="162" spans="3:11" x14ac:dyDescent="0.25">
      <c r="C162" s="1">
        <v>159</v>
      </c>
      <c r="D162" s="1">
        <v>14</v>
      </c>
      <c r="E162" s="1">
        <v>3</v>
      </c>
      <c r="F162" s="1" t="str">
        <v/>
      </c>
      <c r="G162" s="1" t="str">
        <v/>
      </c>
      <c r="H162" s="1" t="str">
        <v/>
      </c>
      <c r="I162" s="1" t="str">
        <v/>
      </c>
      <c r="J162" s="1" t="str">
        <v/>
      </c>
      <c r="K162" s="1" t="str">
        <v/>
      </c>
    </row>
    <row r="163" spans="3:11" x14ac:dyDescent="0.25">
      <c r="C163" s="1">
        <v>160</v>
      </c>
      <c r="D163" s="1">
        <v>14</v>
      </c>
      <c r="E163" s="1">
        <v>4</v>
      </c>
      <c r="F163" s="1" t="str">
        <v/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 spans="3:11" x14ac:dyDescent="0.25">
      <c r="C164" s="1">
        <v>161</v>
      </c>
      <c r="D164" s="1">
        <v>14</v>
      </c>
      <c r="E164" s="1">
        <v>5</v>
      </c>
      <c r="F164" s="1" t="str">
        <v/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 spans="3:11" x14ac:dyDescent="0.25">
      <c r="C165" s="1">
        <v>162</v>
      </c>
      <c r="D165" s="1">
        <v>14</v>
      </c>
      <c r="E165" s="1">
        <v>6</v>
      </c>
      <c r="F165" s="1" t="str">
        <v/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 spans="3:11" x14ac:dyDescent="0.25">
      <c r="C166" s="1">
        <v>163</v>
      </c>
      <c r="D166" s="1">
        <v>14</v>
      </c>
      <c r="E166" s="1">
        <v>7</v>
      </c>
      <c r="F166" s="1" t="str">
        <v/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 spans="3:11" x14ac:dyDescent="0.25">
      <c r="C167" s="1">
        <v>164</v>
      </c>
      <c r="D167" s="1">
        <v>14</v>
      </c>
      <c r="E167" s="1">
        <v>8</v>
      </c>
      <c r="F167" s="1" t="str">
        <v/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 spans="3:11" x14ac:dyDescent="0.25">
      <c r="C168" s="1">
        <v>165</v>
      </c>
      <c r="D168" s="1">
        <v>14</v>
      </c>
      <c r="E168" s="1">
        <v>9</v>
      </c>
      <c r="F168" s="1" t="str">
        <v/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 spans="3:11" x14ac:dyDescent="0.25">
      <c r="C169" s="1">
        <v>166</v>
      </c>
      <c r="D169" s="1">
        <v>14</v>
      </c>
      <c r="E169" s="1">
        <v>10</v>
      </c>
      <c r="F169" s="1" t="str">
        <v/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 spans="3:11" x14ac:dyDescent="0.25">
      <c r="C170" s="1">
        <v>167</v>
      </c>
      <c r="D170" s="1">
        <v>14</v>
      </c>
      <c r="E170" s="1">
        <v>11</v>
      </c>
      <c r="F170" s="1" t="str">
        <v/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 spans="3:11" x14ac:dyDescent="0.25">
      <c r="C171" s="1">
        <v>168</v>
      </c>
      <c r="D171" s="1">
        <v>14</v>
      </c>
      <c r="E171" s="1">
        <v>12</v>
      </c>
      <c r="F171" s="1" t="str">
        <v/>
      </c>
      <c r="G171" s="1" t="str">
        <v>srv_01;eth_01</v>
      </c>
      <c r="H171" s="1" t="str">
        <v/>
      </c>
      <c r="I171" s="1" t="str">
        <v/>
      </c>
      <c r="J171" s="1" t="str">
        <v/>
      </c>
      <c r="K171" s="1" t="str">
        <v/>
      </c>
    </row>
    <row r="172" spans="3:11" x14ac:dyDescent="0.25">
      <c r="C172" s="1">
        <v>169</v>
      </c>
      <c r="D172" s="1">
        <v>15</v>
      </c>
      <c r="E172" s="1">
        <v>1</v>
      </c>
      <c r="F172" s="1" t="str">
        <v>srv_01;eth_01</v>
      </c>
      <c r="G172" s="1" t="str">
        <v>sw_eth_01;01</v>
      </c>
      <c r="H172" s="1" t="str">
        <v>srv_01;eth_01&lt;~~~&gt;sw_eth_01;01</v>
      </c>
      <c r="I172" s="1" t="str">
        <v>srv_01;eth_01</v>
      </c>
      <c r="J172" s="1" t="str">
        <v>sw_eth_01;01</v>
      </c>
      <c r="K172" s="1" t="str">
        <v>srv_01;eth_01&lt;~~~&gt;sw_eth_01;01</v>
      </c>
    </row>
    <row r="173" spans="3:11" x14ac:dyDescent="0.25">
      <c r="C173" s="1">
        <v>170</v>
      </c>
      <c r="D173" s="1">
        <v>15</v>
      </c>
      <c r="E173" s="1">
        <v>2</v>
      </c>
      <c r="F173" s="1" t="str">
        <v>sw_eth_01;01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</row>
    <row r="174" spans="3:11" x14ac:dyDescent="0.25">
      <c r="C174" s="1">
        <v>171</v>
      </c>
      <c r="D174" s="1">
        <v>15</v>
      </c>
      <c r="E174" s="1">
        <v>3</v>
      </c>
      <c r="F174" s="1" t="str">
        <v/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</row>
    <row r="175" spans="3:11" x14ac:dyDescent="0.25">
      <c r="C175" s="1">
        <v>172</v>
      </c>
      <c r="D175" s="1">
        <v>15</v>
      </c>
      <c r="E175" s="1">
        <v>4</v>
      </c>
      <c r="F175" s="1" t="str">
        <v/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 spans="3:11" x14ac:dyDescent="0.25">
      <c r="C176" s="1">
        <v>173</v>
      </c>
      <c r="D176" s="1">
        <v>15</v>
      </c>
      <c r="E176" s="1">
        <v>5</v>
      </c>
      <c r="F176" s="1" t="str">
        <v/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 spans="3:11" x14ac:dyDescent="0.25">
      <c r="C177" s="1">
        <v>174</v>
      </c>
      <c r="D177" s="1">
        <v>15</v>
      </c>
      <c r="E177" s="1">
        <v>6</v>
      </c>
      <c r="F177" s="1" t="str">
        <v/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 spans="3:11" x14ac:dyDescent="0.25">
      <c r="C178" s="1">
        <v>175</v>
      </c>
      <c r="D178" s="1">
        <v>15</v>
      </c>
      <c r="E178" s="1">
        <v>7</v>
      </c>
      <c r="F178" s="1" t="str">
        <v/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 spans="3:11" x14ac:dyDescent="0.25">
      <c r="C179" s="1">
        <v>176</v>
      </c>
      <c r="D179" s="1">
        <v>15</v>
      </c>
      <c r="E179" s="1">
        <v>8</v>
      </c>
      <c r="F179" s="1" t="str">
        <v/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 spans="3:11" x14ac:dyDescent="0.25">
      <c r="C180" s="1">
        <v>177</v>
      </c>
      <c r="D180" s="1">
        <v>15</v>
      </c>
      <c r="E180" s="1">
        <v>9</v>
      </c>
      <c r="F180" s="1" t="str">
        <v/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 spans="3:11" x14ac:dyDescent="0.25">
      <c r="C181" s="1">
        <v>178</v>
      </c>
      <c r="D181" s="1">
        <v>15</v>
      </c>
      <c r="E181" s="1">
        <v>10</v>
      </c>
      <c r="F181" s="1" t="str">
        <v/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 spans="3:11" x14ac:dyDescent="0.25">
      <c r="C182" s="1">
        <v>179</v>
      </c>
      <c r="D182" s="1">
        <v>15</v>
      </c>
      <c r="E182" s="1">
        <v>11</v>
      </c>
      <c r="F182" s="1" t="str">
        <v/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 spans="3:11" x14ac:dyDescent="0.25">
      <c r="C183" s="1">
        <v>180</v>
      </c>
      <c r="D183" s="1">
        <v>15</v>
      </c>
      <c r="E183" s="1">
        <v>12</v>
      </c>
      <c r="F183" s="1" t="str">
        <v/>
      </c>
      <c r="G183" s="1" t="str">
        <v>srv_01;eth_02</v>
      </c>
      <c r="H183" s="1" t="str">
        <v/>
      </c>
      <c r="I183" s="1" t="str">
        <v/>
      </c>
      <c r="J183" s="1" t="str">
        <v/>
      </c>
      <c r="K183" s="1" t="str">
        <v/>
      </c>
    </row>
    <row r="184" spans="3:11" x14ac:dyDescent="0.25">
      <c r="C184" s="1">
        <v>181</v>
      </c>
      <c r="D184" s="1">
        <v>16</v>
      </c>
      <c r="E184" s="1">
        <v>1</v>
      </c>
      <c r="F184" s="1" t="str">
        <v>srv_01;eth_02</v>
      </c>
      <c r="G184" s="1" t="str">
        <v>sw_eth_02;01</v>
      </c>
      <c r="H184" s="1" t="str">
        <v>srv_01;eth_02&lt;~~~&gt;sw_eth_02;01</v>
      </c>
      <c r="I184" s="1" t="str">
        <v>srv_01;eth_02</v>
      </c>
      <c r="J184" s="1" t="str">
        <v>sw_eth_02;01</v>
      </c>
      <c r="K184" s="1" t="str">
        <v>srv_01;eth_02&lt;~~~&gt;sw_eth_02;01</v>
      </c>
    </row>
    <row r="185" spans="3:11" x14ac:dyDescent="0.25">
      <c r="C185" s="1">
        <v>182</v>
      </c>
      <c r="D185" s="1">
        <v>16</v>
      </c>
      <c r="E185" s="1">
        <v>2</v>
      </c>
      <c r="F185" s="1" t="str">
        <v>sw_eth_02;01</v>
      </c>
      <c r="G185" s="1" t="str">
        <v/>
      </c>
      <c r="H185" s="1" t="str">
        <v/>
      </c>
      <c r="I185" s="1" t="str">
        <v/>
      </c>
      <c r="J185" s="1" t="str">
        <v/>
      </c>
      <c r="K185" s="1" t="str">
        <v/>
      </c>
    </row>
    <row r="186" spans="3:11" x14ac:dyDescent="0.25">
      <c r="C186" s="1">
        <v>183</v>
      </c>
      <c r="D186" s="1">
        <v>16</v>
      </c>
      <c r="E186" s="1">
        <v>3</v>
      </c>
      <c r="F186" s="1" t="str">
        <v/>
      </c>
      <c r="G186" s="1" t="str">
        <v/>
      </c>
      <c r="H186" s="1" t="str">
        <v/>
      </c>
      <c r="I186" s="1" t="str">
        <v/>
      </c>
      <c r="J186" s="1" t="str">
        <v/>
      </c>
      <c r="K186" s="1" t="str">
        <v/>
      </c>
    </row>
    <row r="187" spans="3:11" x14ac:dyDescent="0.25">
      <c r="C187" s="1">
        <v>184</v>
      </c>
      <c r="D187" s="1">
        <v>16</v>
      </c>
      <c r="E187" s="1">
        <v>4</v>
      </c>
      <c r="F187" s="1" t="str">
        <v/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 spans="3:11" x14ac:dyDescent="0.25">
      <c r="C188" s="1">
        <v>185</v>
      </c>
      <c r="D188" s="1">
        <v>16</v>
      </c>
      <c r="E188" s="1">
        <v>5</v>
      </c>
      <c r="F188" s="1" t="str">
        <v/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 spans="3:11" x14ac:dyDescent="0.25">
      <c r="C189" s="1">
        <v>186</v>
      </c>
      <c r="D189" s="1">
        <v>16</v>
      </c>
      <c r="E189" s="1">
        <v>6</v>
      </c>
      <c r="F189" s="1" t="str">
        <v/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 spans="3:11" x14ac:dyDescent="0.25">
      <c r="C190" s="1">
        <v>187</v>
      </c>
      <c r="D190" s="1">
        <v>16</v>
      </c>
      <c r="E190" s="1">
        <v>7</v>
      </c>
      <c r="F190" s="1" t="str">
        <v/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 spans="3:11" x14ac:dyDescent="0.25">
      <c r="C191" s="1">
        <v>188</v>
      </c>
      <c r="D191" s="1">
        <v>16</v>
      </c>
      <c r="E191" s="1">
        <v>8</v>
      </c>
      <c r="F191" s="1" t="str">
        <v/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 spans="3:11" x14ac:dyDescent="0.25">
      <c r="C192" s="1">
        <v>189</v>
      </c>
      <c r="D192" s="1">
        <v>16</v>
      </c>
      <c r="E192" s="1">
        <v>9</v>
      </c>
      <c r="F192" s="1" t="str">
        <v/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 spans="3:11" x14ac:dyDescent="0.25">
      <c r="C193" s="1">
        <v>190</v>
      </c>
      <c r="D193" s="1">
        <v>16</v>
      </c>
      <c r="E193" s="1">
        <v>10</v>
      </c>
      <c r="F193" s="1" t="str">
        <v/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 spans="3:11" x14ac:dyDescent="0.25">
      <c r="C194" s="1">
        <v>191</v>
      </c>
      <c r="D194" s="1">
        <v>16</v>
      </c>
      <c r="E194" s="1">
        <v>11</v>
      </c>
      <c r="F194" s="1" t="str">
        <v/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 spans="3:11" x14ac:dyDescent="0.25">
      <c r="C195" s="1">
        <v>192</v>
      </c>
      <c r="D195" s="1">
        <v>16</v>
      </c>
      <c r="E195" s="1">
        <v>12</v>
      </c>
      <c r="F195" s="1" t="str">
        <v/>
      </c>
      <c r="G195" s="1" t="str">
        <v>srv_01;fc1</v>
      </c>
      <c r="H195" s="1" t="str">
        <v/>
      </c>
      <c r="I195" s="1" t="str">
        <v/>
      </c>
      <c r="J195" s="1" t="str">
        <v/>
      </c>
      <c r="K195" s="1" t="str">
        <v/>
      </c>
    </row>
    <row r="196" spans="3:11" x14ac:dyDescent="0.25">
      <c r="C196" s="1">
        <v>193</v>
      </c>
      <c r="D196" s="1">
        <v>17</v>
      </c>
      <c r="E196" s="1">
        <v>1</v>
      </c>
      <c r="F196" s="1" t="str">
        <v>srv_01;fc1</v>
      </c>
      <c r="G196" s="1" t="str">
        <v>pp_fc_srv_01;08</v>
      </c>
      <c r="H196" s="1" t="str">
        <v>srv_01;fc1&lt;~~~&gt;pp_fc_srv_01;08</v>
      </c>
      <c r="I196" s="1" t="str">
        <v>srv_01;fc1</v>
      </c>
      <c r="J196" s="1" t="str">
        <v>pp_fc_srv_01;08</v>
      </c>
      <c r="K196" s="1" t="str">
        <v>pp_fc_srv_01;08&lt;~~~&gt;srv_01;fc1</v>
      </c>
    </row>
    <row r="197" spans="3:11" x14ac:dyDescent="0.25">
      <c r="C197" s="1">
        <v>194</v>
      </c>
      <c r="D197" s="1">
        <v>17</v>
      </c>
      <c r="E197" s="1">
        <v>2</v>
      </c>
      <c r="F197" s="1" t="str">
        <v>pp_fc_srv_01;08</v>
      </c>
      <c r="G197" s="1" t="str">
        <v>pp_fc_sw_01;08</v>
      </c>
      <c r="H197" s="1" t="str">
        <v>pp_fc_srv_01;08&lt;~~~&gt;pp_fc_sw_01;08</v>
      </c>
      <c r="I197" s="1" t="str">
        <v>pp_fc_srv_01;08</v>
      </c>
      <c r="J197" s="1" t="str">
        <v>pp_fc_sw_01;08</v>
      </c>
      <c r="K197" s="1" t="str">
        <v>pp_fc_srv_01;08&lt;~~~&gt;pp_fc_sw_01;08</v>
      </c>
    </row>
    <row r="198" spans="3:11" x14ac:dyDescent="0.25">
      <c r="C198" s="1">
        <v>195</v>
      </c>
      <c r="D198" s="1">
        <v>17</v>
      </c>
      <c r="E198" s="1">
        <v>3</v>
      </c>
      <c r="F198" s="1" t="str">
        <v>pp_fc_sw_01;08</v>
      </c>
      <c r="G198" s="1" t="str">
        <v>fc_sw_01;01</v>
      </c>
      <c r="H198" s="1" t="str">
        <v>pp_fc_sw_01;08&lt;~~~&gt;fc_sw_01;01</v>
      </c>
      <c r="I198" s="1" t="str">
        <v>pp_fc_sw_01;08</v>
      </c>
      <c r="J198" s="1" t="str">
        <v>fc_sw_01;01</v>
      </c>
      <c r="K198" s="1" t="str">
        <v>fc_sw_01;01&lt;~~~&gt;pp_fc_sw_01;08</v>
      </c>
    </row>
    <row r="199" spans="3:11" x14ac:dyDescent="0.25">
      <c r="C199" s="1">
        <v>196</v>
      </c>
      <c r="D199" s="1">
        <v>17</v>
      </c>
      <c r="E199" s="1">
        <v>4</v>
      </c>
      <c r="F199" s="1" t="str">
        <v>fc_sw_01;01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 spans="3:11" x14ac:dyDescent="0.25">
      <c r="C200" s="1">
        <v>197</v>
      </c>
      <c r="D200" s="1">
        <v>17</v>
      </c>
      <c r="E200" s="1">
        <v>5</v>
      </c>
      <c r="F200" s="1" t="str">
        <v/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 spans="3:11" x14ac:dyDescent="0.25">
      <c r="C201" s="1">
        <v>198</v>
      </c>
      <c r="D201" s="1">
        <v>17</v>
      </c>
      <c r="E201" s="1">
        <v>6</v>
      </c>
      <c r="F201" s="1" t="str">
        <v/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 spans="3:11" x14ac:dyDescent="0.25">
      <c r="C202" s="1">
        <v>199</v>
      </c>
      <c r="D202" s="1">
        <v>17</v>
      </c>
      <c r="E202" s="1">
        <v>7</v>
      </c>
      <c r="F202" s="1" t="str">
        <v/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 spans="3:11" x14ac:dyDescent="0.25">
      <c r="C203" s="1">
        <v>200</v>
      </c>
      <c r="D203" s="1">
        <v>17</v>
      </c>
      <c r="E203" s="1">
        <v>8</v>
      </c>
      <c r="F203" s="1" t="str">
        <v/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 spans="3:11" x14ac:dyDescent="0.25">
      <c r="C204" s="1">
        <v>201</v>
      </c>
      <c r="D204" s="1">
        <v>17</v>
      </c>
      <c r="E204" s="1">
        <v>9</v>
      </c>
      <c r="F204" s="1" t="str">
        <v/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 spans="3:11" x14ac:dyDescent="0.25">
      <c r="C205" s="1">
        <v>202</v>
      </c>
      <c r="D205" s="1">
        <v>17</v>
      </c>
      <c r="E205" s="1">
        <v>10</v>
      </c>
      <c r="F205" s="1" t="str">
        <v/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 spans="3:11" x14ac:dyDescent="0.25">
      <c r="C206" s="1">
        <v>203</v>
      </c>
      <c r="D206" s="1">
        <v>17</v>
      </c>
      <c r="E206" s="1">
        <v>11</v>
      </c>
      <c r="F206" s="1" t="str">
        <v/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 spans="3:11" x14ac:dyDescent="0.25">
      <c r="C207" s="1">
        <v>204</v>
      </c>
      <c r="D207" s="1">
        <v>17</v>
      </c>
      <c r="E207" s="1">
        <v>12</v>
      </c>
      <c r="F207" s="1" t="str">
        <v/>
      </c>
      <c r="G207" s="1" t="str">
        <v>srv_01;fc2</v>
      </c>
      <c r="H207" s="1" t="str">
        <v/>
      </c>
      <c r="I207" s="1" t="str">
        <v/>
      </c>
      <c r="J207" s="1" t="str">
        <v/>
      </c>
      <c r="K207" s="1" t="str">
        <v/>
      </c>
    </row>
    <row r="208" spans="3:11" x14ac:dyDescent="0.25">
      <c r="C208" s="1">
        <v>205</v>
      </c>
      <c r="D208" s="1">
        <v>18</v>
      </c>
      <c r="E208" s="1">
        <v>1</v>
      </c>
      <c r="F208" s="1" t="str">
        <v>srv_01;fc2</v>
      </c>
      <c r="G208" s="1" t="str">
        <v>pp_fc_srv_02;08</v>
      </c>
      <c r="H208" s="1" t="str">
        <v>srv_01;fc2&lt;~~~&gt;pp_fc_srv_02;08</v>
      </c>
      <c r="I208" s="1" t="str">
        <v>srv_01;fc2</v>
      </c>
      <c r="J208" s="1" t="str">
        <v>pp_fc_srv_02;08</v>
      </c>
      <c r="K208" s="1" t="str">
        <v>pp_fc_srv_02;08&lt;~~~&gt;srv_01;fc2</v>
      </c>
    </row>
    <row r="209" spans="3:11" x14ac:dyDescent="0.25">
      <c r="C209" s="1">
        <v>206</v>
      </c>
      <c r="D209" s="1">
        <v>18</v>
      </c>
      <c r="E209" s="1">
        <v>2</v>
      </c>
      <c r="F209" s="1" t="str">
        <v>pp_fc_srv_02;08</v>
      </c>
      <c r="G209" s="1" t="str">
        <v>pp_fc_sw_02;08</v>
      </c>
      <c r="H209" s="1" t="str">
        <v>pp_fc_srv_02;08&lt;~~~&gt;pp_fc_sw_02;08</v>
      </c>
      <c r="I209" s="1" t="str">
        <v>pp_fc_srv_02;08</v>
      </c>
      <c r="J209" s="1" t="str">
        <v>pp_fc_sw_02;08</v>
      </c>
      <c r="K209" s="1" t="str">
        <v>pp_fc_srv_02;08&lt;~~~&gt;pp_fc_sw_02;08</v>
      </c>
    </row>
    <row r="210" spans="3:11" x14ac:dyDescent="0.25">
      <c r="C210" s="1">
        <v>207</v>
      </c>
      <c r="D210" s="1">
        <v>18</v>
      </c>
      <c r="E210" s="1">
        <v>3</v>
      </c>
      <c r="F210" s="1" t="str">
        <v>pp_fc_sw_02;08</v>
      </c>
      <c r="G210" s="1" t="str">
        <v>fc_sw_02;01</v>
      </c>
      <c r="H210" s="1" t="str">
        <v>pp_fc_sw_02;08&lt;~~~&gt;fc_sw_02;01</v>
      </c>
      <c r="I210" s="1" t="str">
        <v>pp_fc_sw_02;08</v>
      </c>
      <c r="J210" s="1" t="str">
        <v>fc_sw_02;01</v>
      </c>
      <c r="K210" s="1" t="str">
        <v>fc_sw_02;01&lt;~~~&gt;pp_fc_sw_02;08</v>
      </c>
    </row>
    <row r="211" spans="3:11" x14ac:dyDescent="0.25">
      <c r="C211" s="1">
        <v>208</v>
      </c>
      <c r="D211" s="1">
        <v>18</v>
      </c>
      <c r="E211" s="1">
        <v>4</v>
      </c>
      <c r="F211" s="1" t="str">
        <v>fc_sw_02;01</v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 spans="3:11" x14ac:dyDescent="0.25">
      <c r="C212" s="1">
        <v>209</v>
      </c>
      <c r="D212" s="1">
        <v>18</v>
      </c>
      <c r="E212" s="1">
        <v>5</v>
      </c>
      <c r="F212" s="1" t="str">
        <v/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 spans="3:11" x14ac:dyDescent="0.25">
      <c r="C213" s="1">
        <v>210</v>
      </c>
      <c r="D213" s="1">
        <v>18</v>
      </c>
      <c r="E213" s="1">
        <v>6</v>
      </c>
      <c r="F213" s="1" t="str">
        <v/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 spans="3:11" x14ac:dyDescent="0.25">
      <c r="C214" s="1">
        <v>211</v>
      </c>
      <c r="D214" s="1">
        <v>18</v>
      </c>
      <c r="E214" s="1">
        <v>7</v>
      </c>
      <c r="F214" s="1" t="str">
        <v/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 spans="3:11" x14ac:dyDescent="0.25">
      <c r="C215" s="1">
        <v>212</v>
      </c>
      <c r="D215" s="1">
        <v>18</v>
      </c>
      <c r="E215" s="1">
        <v>8</v>
      </c>
      <c r="F215" s="1" t="str">
        <v/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 spans="3:11" x14ac:dyDescent="0.25">
      <c r="C216" s="1">
        <v>213</v>
      </c>
      <c r="D216" s="1">
        <v>18</v>
      </c>
      <c r="E216" s="1">
        <v>9</v>
      </c>
      <c r="F216" s="1" t="str">
        <v/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 spans="3:11" x14ac:dyDescent="0.25">
      <c r="C217" s="1">
        <v>214</v>
      </c>
      <c r="D217" s="1">
        <v>18</v>
      </c>
      <c r="E217" s="1">
        <v>10</v>
      </c>
      <c r="F217" s="1" t="str">
        <v/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 spans="3:11" x14ac:dyDescent="0.25">
      <c r="C218" s="1">
        <v>215</v>
      </c>
      <c r="D218" s="1">
        <v>18</v>
      </c>
      <c r="E218" s="1">
        <v>11</v>
      </c>
      <c r="F218" s="1" t="str">
        <v/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 spans="3:11" x14ac:dyDescent="0.25">
      <c r="C219" s="1">
        <v>216</v>
      </c>
      <c r="D219" s="1">
        <v>18</v>
      </c>
      <c r="E219" s="1">
        <v>12</v>
      </c>
      <c r="F219" s="1" t="str">
        <v/>
      </c>
      <c r="G219" s="1" t="str">
        <v>srv_01;idrac</v>
      </c>
      <c r="H219" s="1" t="str">
        <v/>
      </c>
      <c r="I219" s="1" t="str">
        <v/>
      </c>
      <c r="J219" s="1" t="str">
        <v/>
      </c>
      <c r="K219" s="1" t="str">
        <v/>
      </c>
    </row>
    <row r="220" spans="3:11" x14ac:dyDescent="0.25">
      <c r="C220" s="1">
        <v>217</v>
      </c>
      <c r="D220" s="1">
        <v>19</v>
      </c>
      <c r="E220" s="1">
        <v>1</v>
      </c>
      <c r="F220" s="1" t="str">
        <v>srv_01;idrac</v>
      </c>
      <c r="G220" s="1" t="str">
        <v>sw_mgt_01;420</v>
      </c>
      <c r="H220" s="1" t="str">
        <v>srv_01;idrac&lt;~~~&gt;sw_mgt_01;420</v>
      </c>
      <c r="I220" s="1" t="str">
        <v>srv_01;idrac</v>
      </c>
      <c r="J220" s="1" t="str">
        <v>sw_mgt_01;420</v>
      </c>
      <c r="K220" s="1" t="str">
        <v>srv_01;idrac&lt;~~~&gt;sw_mgt_01;420</v>
      </c>
    </row>
    <row r="221" spans="3:11" x14ac:dyDescent="0.25">
      <c r="C221" s="1">
        <v>218</v>
      </c>
      <c r="D221" s="1">
        <v>19</v>
      </c>
      <c r="E221" s="1">
        <v>2</v>
      </c>
      <c r="F221" s="1" t="str">
        <v>sw_mgt_01;420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</row>
    <row r="222" spans="3:11" x14ac:dyDescent="0.25">
      <c r="C222" s="1">
        <v>219</v>
      </c>
      <c r="D222" s="1">
        <v>19</v>
      </c>
      <c r="E222" s="1">
        <v>3</v>
      </c>
      <c r="F222" s="1" t="str">
        <v/>
      </c>
      <c r="G222" s="1" t="str">
        <v/>
      </c>
      <c r="H222" s="1" t="str">
        <v/>
      </c>
      <c r="I222" s="1" t="str">
        <v/>
      </c>
      <c r="J222" s="1" t="str">
        <v/>
      </c>
      <c r="K222" s="1" t="str">
        <v/>
      </c>
    </row>
    <row r="223" spans="3:11" x14ac:dyDescent="0.25">
      <c r="C223" s="1">
        <v>220</v>
      </c>
      <c r="D223" s="1">
        <v>19</v>
      </c>
      <c r="E223" s="1">
        <v>4</v>
      </c>
      <c r="F223" s="1" t="str">
        <v/>
      </c>
      <c r="G223" s="1" t="str">
        <v/>
      </c>
      <c r="H223" s="1" t="str">
        <v/>
      </c>
      <c r="I223" s="1" t="str">
        <v/>
      </c>
      <c r="J223" s="1" t="str">
        <v/>
      </c>
      <c r="K223" s="1" t="str">
        <v/>
      </c>
    </row>
    <row r="224" spans="3:11" x14ac:dyDescent="0.25">
      <c r="C224" s="1">
        <v>221</v>
      </c>
      <c r="D224" s="1">
        <v>19</v>
      </c>
      <c r="E224" s="1">
        <v>5</v>
      </c>
      <c r="F224" s="1" t="str">
        <v/>
      </c>
      <c r="G224" s="1" t="str">
        <v/>
      </c>
      <c r="H224" s="1" t="str">
        <v/>
      </c>
      <c r="I224" s="1" t="str">
        <v/>
      </c>
      <c r="J224" s="1" t="str">
        <v/>
      </c>
      <c r="K224" s="1" t="str">
        <v/>
      </c>
    </row>
    <row r="225" spans="3:11" x14ac:dyDescent="0.25">
      <c r="C225" s="1">
        <v>222</v>
      </c>
      <c r="D225" s="1">
        <v>19</v>
      </c>
      <c r="E225" s="1">
        <v>6</v>
      </c>
      <c r="F225" s="1" t="str">
        <v/>
      </c>
      <c r="G225" s="1" t="str">
        <v/>
      </c>
      <c r="H225" s="1" t="str">
        <v/>
      </c>
      <c r="I225" s="1" t="str">
        <v/>
      </c>
      <c r="J225" s="1" t="str">
        <v/>
      </c>
      <c r="K225" s="1" t="str">
        <v/>
      </c>
    </row>
    <row r="226" spans="3:11" x14ac:dyDescent="0.25">
      <c r="C226" s="1">
        <v>223</v>
      </c>
      <c r="D226" s="1">
        <v>19</v>
      </c>
      <c r="E226" s="1">
        <v>7</v>
      </c>
      <c r="F226" s="1" t="str">
        <v/>
      </c>
      <c r="G226" s="1" t="str">
        <v/>
      </c>
      <c r="H226" s="1" t="str">
        <v/>
      </c>
      <c r="I226" s="1" t="str">
        <v/>
      </c>
      <c r="J226" s="1" t="str">
        <v/>
      </c>
      <c r="K226" s="1" t="str">
        <v/>
      </c>
    </row>
    <row r="227" spans="3:11" x14ac:dyDescent="0.25">
      <c r="C227" s="1">
        <v>224</v>
      </c>
      <c r="D227" s="1">
        <v>19</v>
      </c>
      <c r="E227" s="1">
        <v>8</v>
      </c>
      <c r="F227" s="1" t="str">
        <v/>
      </c>
      <c r="G227" s="1" t="str">
        <v/>
      </c>
      <c r="H227" s="1" t="str">
        <v/>
      </c>
      <c r="I227" s="1" t="str">
        <v/>
      </c>
      <c r="J227" s="1" t="str">
        <v/>
      </c>
      <c r="K227" s="1" t="str">
        <v/>
      </c>
    </row>
    <row r="228" spans="3:11" x14ac:dyDescent="0.25">
      <c r="C228" s="1">
        <v>225</v>
      </c>
      <c r="D228" s="1">
        <v>19</v>
      </c>
      <c r="E228" s="1">
        <v>9</v>
      </c>
      <c r="F228" s="1" t="str">
        <v/>
      </c>
      <c r="G228" s="1" t="str">
        <v/>
      </c>
      <c r="H228" s="1" t="str">
        <v/>
      </c>
      <c r="I228" s="1" t="str">
        <v/>
      </c>
      <c r="J228" s="1" t="str">
        <v/>
      </c>
      <c r="K228" s="1" t="str">
        <v/>
      </c>
    </row>
    <row r="229" spans="3:11" x14ac:dyDescent="0.25">
      <c r="C229" s="1">
        <v>226</v>
      </c>
      <c r="D229" s="1">
        <v>19</v>
      </c>
      <c r="E229" s="1">
        <v>10</v>
      </c>
      <c r="F229" s="1" t="str">
        <v/>
      </c>
      <c r="G229" s="1" t="str">
        <v/>
      </c>
      <c r="H229" s="1" t="str">
        <v/>
      </c>
      <c r="I229" s="1" t="str">
        <v/>
      </c>
      <c r="J229" s="1" t="str">
        <v/>
      </c>
      <c r="K229" s="1" t="str">
        <v/>
      </c>
    </row>
    <row r="230" spans="3:11" x14ac:dyDescent="0.25">
      <c r="C230" s="1">
        <v>227</v>
      </c>
      <c r="D230" s="1">
        <v>19</v>
      </c>
      <c r="E230" s="1">
        <v>11</v>
      </c>
      <c r="F230" s="1" t="str">
        <v/>
      </c>
      <c r="G230" s="1" t="str">
        <v/>
      </c>
      <c r="H230" s="1" t="str">
        <v/>
      </c>
      <c r="I230" s="1" t="str">
        <v/>
      </c>
      <c r="J230" s="1" t="str">
        <v/>
      </c>
      <c r="K230" s="1" t="str">
        <v/>
      </c>
    </row>
    <row r="231" spans="3:11" x14ac:dyDescent="0.25">
      <c r="C231" s="1">
        <v>228</v>
      </c>
      <c r="D231" s="1">
        <v>19</v>
      </c>
      <c r="E231" s="1">
        <v>12</v>
      </c>
      <c r="F231" s="1" t="str">
        <v/>
      </c>
      <c r="G231" s="1" t="str">
        <v>sw_eth_01;01</v>
      </c>
      <c r="H231" s="1" t="str">
        <v/>
      </c>
      <c r="I231" s="1" t="str">
        <v/>
      </c>
      <c r="J231" s="1" t="str">
        <v/>
      </c>
      <c r="K231" s="1" t="str">
        <v/>
      </c>
    </row>
    <row r="232" spans="3:11" x14ac:dyDescent="0.25">
      <c r="C232" s="1">
        <v>229</v>
      </c>
      <c r="D232" s="1">
        <v>20</v>
      </c>
      <c r="E232" s="1">
        <v>1</v>
      </c>
      <c r="F232" s="1" t="str">
        <v>sw_eth_01;01</v>
      </c>
      <c r="G232" s="1" t="str">
        <v>srv_01;eth_01</v>
      </c>
      <c r="H232" s="1" t="str">
        <v>sw_eth_01;01&lt;~~~&gt;srv_01;eth_01</v>
      </c>
      <c r="I232" s="1" t="str">
        <v>sw_eth_01;01</v>
      </c>
      <c r="J232" s="1" t="str">
        <v>srv_01;eth_01</v>
      </c>
      <c r="K232" s="1" t="str">
        <v>srv_01;eth_01&lt;~~~&gt;sw_eth_01;01</v>
      </c>
    </row>
    <row r="233" spans="3:11" x14ac:dyDescent="0.25">
      <c r="C233" s="1">
        <v>230</v>
      </c>
      <c r="D233" s="1">
        <v>20</v>
      </c>
      <c r="E233" s="1">
        <v>2</v>
      </c>
      <c r="F233" s="1" t="str">
        <v>srv_01;eth_01</v>
      </c>
      <c r="G233" s="1" t="str">
        <v/>
      </c>
      <c r="H233" s="1" t="str">
        <v/>
      </c>
      <c r="I233" s="1" t="str">
        <v/>
      </c>
      <c r="J233" s="1" t="str">
        <v/>
      </c>
      <c r="K233" s="1" t="str">
        <v/>
      </c>
    </row>
    <row r="234" spans="3:11" x14ac:dyDescent="0.25">
      <c r="C234" s="1">
        <v>231</v>
      </c>
      <c r="D234" s="1">
        <v>20</v>
      </c>
      <c r="E234" s="1">
        <v>3</v>
      </c>
      <c r="F234" s="1" t="str">
        <v/>
      </c>
      <c r="G234" s="1" t="str">
        <v/>
      </c>
      <c r="H234" s="1" t="str">
        <v/>
      </c>
      <c r="I234" s="1" t="str">
        <v/>
      </c>
      <c r="J234" s="1" t="str">
        <v/>
      </c>
      <c r="K234" s="1" t="str">
        <v/>
      </c>
    </row>
    <row r="235" spans="3:11" x14ac:dyDescent="0.25">
      <c r="C235" s="1">
        <v>232</v>
      </c>
      <c r="D235" s="1">
        <v>20</v>
      </c>
      <c r="E235" s="1">
        <v>4</v>
      </c>
      <c r="F235" s="1" t="str">
        <v/>
      </c>
      <c r="G235" s="1" t="str">
        <v/>
      </c>
      <c r="H235" s="1" t="str">
        <v/>
      </c>
      <c r="I235" s="1" t="str">
        <v/>
      </c>
      <c r="J235" s="1" t="str">
        <v/>
      </c>
      <c r="K235" s="1" t="str">
        <v/>
      </c>
    </row>
    <row r="236" spans="3:11" x14ac:dyDescent="0.25">
      <c r="C236" s="1">
        <v>233</v>
      </c>
      <c r="D236" s="1">
        <v>20</v>
      </c>
      <c r="E236" s="1">
        <v>5</v>
      </c>
      <c r="F236" s="1" t="str">
        <v/>
      </c>
      <c r="G236" s="1" t="str">
        <v/>
      </c>
      <c r="H236" s="1" t="str">
        <v/>
      </c>
      <c r="I236" s="1" t="str">
        <v/>
      </c>
      <c r="J236" s="1" t="str">
        <v/>
      </c>
      <c r="K236" s="1" t="str">
        <v/>
      </c>
    </row>
    <row r="237" spans="3:11" x14ac:dyDescent="0.25">
      <c r="C237" s="1">
        <v>234</v>
      </c>
      <c r="D237" s="1">
        <v>20</v>
      </c>
      <c r="E237" s="1">
        <v>6</v>
      </c>
      <c r="F237" s="1" t="str">
        <v/>
      </c>
      <c r="G237" s="1" t="str">
        <v/>
      </c>
      <c r="H237" s="1" t="str">
        <v/>
      </c>
      <c r="I237" s="1" t="str">
        <v/>
      </c>
      <c r="J237" s="1" t="str">
        <v/>
      </c>
      <c r="K237" s="1" t="str">
        <v/>
      </c>
    </row>
    <row r="238" spans="3:11" x14ac:dyDescent="0.25">
      <c r="C238" s="1">
        <v>235</v>
      </c>
      <c r="D238" s="1">
        <v>20</v>
      </c>
      <c r="E238" s="1">
        <v>7</v>
      </c>
      <c r="F238" s="1" t="str">
        <v/>
      </c>
      <c r="G238" s="1" t="str">
        <v/>
      </c>
      <c r="H238" s="1" t="str">
        <v/>
      </c>
      <c r="I238" s="1" t="str">
        <v/>
      </c>
      <c r="J238" s="1" t="str">
        <v/>
      </c>
      <c r="K238" s="1" t="str">
        <v/>
      </c>
    </row>
    <row r="239" spans="3:11" x14ac:dyDescent="0.25">
      <c r="C239" s="1">
        <v>236</v>
      </c>
      <c r="D239" s="1">
        <v>20</v>
      </c>
      <c r="E239" s="1">
        <v>8</v>
      </c>
      <c r="F239" s="1" t="str">
        <v/>
      </c>
      <c r="G239" s="1" t="str">
        <v/>
      </c>
      <c r="H239" s="1" t="str">
        <v/>
      </c>
      <c r="I239" s="1" t="str">
        <v/>
      </c>
      <c r="J239" s="1" t="str">
        <v/>
      </c>
      <c r="K239" s="1" t="str">
        <v/>
      </c>
    </row>
    <row r="240" spans="3:11" x14ac:dyDescent="0.25">
      <c r="C240" s="1">
        <v>237</v>
      </c>
      <c r="D240" s="1">
        <v>20</v>
      </c>
      <c r="E240" s="1">
        <v>9</v>
      </c>
      <c r="F240" s="1" t="str">
        <v/>
      </c>
      <c r="G240" s="1" t="str">
        <v/>
      </c>
      <c r="H240" s="1" t="str">
        <v/>
      </c>
      <c r="I240" s="1" t="str">
        <v/>
      </c>
      <c r="J240" s="1" t="str">
        <v/>
      </c>
      <c r="K240" s="1" t="str">
        <v/>
      </c>
    </row>
    <row r="241" spans="3:11" x14ac:dyDescent="0.25">
      <c r="C241" s="1">
        <v>238</v>
      </c>
      <c r="D241" s="1">
        <v>20</v>
      </c>
      <c r="E241" s="1">
        <v>10</v>
      </c>
      <c r="F241" s="1" t="str">
        <v/>
      </c>
      <c r="G241" s="1" t="str">
        <v/>
      </c>
      <c r="H241" s="1" t="str">
        <v/>
      </c>
      <c r="I241" s="1" t="str">
        <v/>
      </c>
      <c r="J241" s="1" t="str">
        <v/>
      </c>
      <c r="K241" s="1" t="str">
        <v/>
      </c>
    </row>
    <row r="242" spans="3:11" x14ac:dyDescent="0.25">
      <c r="C242" s="1">
        <v>239</v>
      </c>
      <c r="D242" s="1">
        <v>20</v>
      </c>
      <c r="E242" s="1">
        <v>11</v>
      </c>
      <c r="F242" s="1" t="str">
        <v/>
      </c>
      <c r="G242" s="1" t="str">
        <v/>
      </c>
      <c r="H242" s="1" t="str">
        <v/>
      </c>
      <c r="I242" s="1" t="str">
        <v/>
      </c>
      <c r="J242" s="1" t="str">
        <v/>
      </c>
      <c r="K242" s="1" t="str">
        <v/>
      </c>
    </row>
    <row r="243" spans="3:11" x14ac:dyDescent="0.25">
      <c r="C243" s="1">
        <v>240</v>
      </c>
      <c r="D243" s="1">
        <v>20</v>
      </c>
      <c r="E243" s="1">
        <v>12</v>
      </c>
      <c r="F243" s="1" t="str">
        <v/>
      </c>
      <c r="G243" s="1" t="str">
        <v>sw_eth_01;35</v>
      </c>
      <c r="H243" s="1" t="str">
        <v/>
      </c>
      <c r="I243" s="1" t="str">
        <v/>
      </c>
      <c r="J243" s="1" t="str">
        <v/>
      </c>
      <c r="K243" s="1" t="str">
        <v/>
      </c>
    </row>
    <row r="244" spans="3:11" x14ac:dyDescent="0.25">
      <c r="C244" s="1">
        <v>241</v>
      </c>
      <c r="D244" s="1">
        <v>21</v>
      </c>
      <c r="E244" s="1">
        <v>1</v>
      </c>
      <c r="F244" s="1" t="str">
        <v>sw_eth_01;35</v>
      </c>
      <c r="G244" s="1" t="str">
        <v>pp_eth_leaf;01</v>
      </c>
      <c r="H244" s="1" t="str">
        <v>sw_eth_01;35&lt;~~~&gt;pp_eth_leaf;01</v>
      </c>
      <c r="I244" s="1" t="str">
        <v>sw_eth_01;35</v>
      </c>
      <c r="J244" s="1" t="str">
        <v>pp_eth_leaf;01</v>
      </c>
      <c r="K244" s="1" t="str">
        <v>pp_eth_leaf;01&lt;~~~&gt;sw_eth_01;35</v>
      </c>
    </row>
    <row r="245" spans="3:11" x14ac:dyDescent="0.25">
      <c r="C245" s="1">
        <v>242</v>
      </c>
      <c r="D245" s="1">
        <v>21</v>
      </c>
      <c r="E245" s="1">
        <v>2</v>
      </c>
      <c r="F245" s="1" t="str">
        <v>pp_eth_leaf;01</v>
      </c>
      <c r="G245" s="1" t="str">
        <v>pp_eth_spine;01</v>
      </c>
      <c r="H245" s="1" t="str">
        <v>pp_eth_leaf;01&lt;~~~&gt;pp_eth_spine;01</v>
      </c>
      <c r="I245" s="1" t="str">
        <v>pp_eth_leaf;01</v>
      </c>
      <c r="J245" s="1" t="str">
        <v>pp_eth_spine;01</v>
      </c>
      <c r="K245" s="1" t="str">
        <v>pp_eth_leaf;01&lt;~~~&gt;pp_eth_spine;01</v>
      </c>
    </row>
    <row r="246" spans="3:11" x14ac:dyDescent="0.25">
      <c r="C246" s="1">
        <v>243</v>
      </c>
      <c r="D246" s="1">
        <v>21</v>
      </c>
      <c r="E246" s="1">
        <v>3</v>
      </c>
      <c r="F246" s="1" t="str">
        <v>pp_eth_spine;01</v>
      </c>
      <c r="G246" s="1" t="str">
        <v>sw_eth_spine_01;20</v>
      </c>
      <c r="H246" s="1" t="str">
        <v>pp_eth_spine;01&lt;~~~&gt;sw_eth_spine_01;20</v>
      </c>
      <c r="I246" s="1" t="str">
        <v>pp_eth_spine;01</v>
      </c>
      <c r="J246" s="1" t="str">
        <v>sw_eth_spine_01;20</v>
      </c>
      <c r="K246" s="1" t="str">
        <v>pp_eth_spine;01&lt;~~~&gt;sw_eth_spine_01;20</v>
      </c>
    </row>
    <row r="247" spans="3:11" x14ac:dyDescent="0.25">
      <c r="C247" s="1">
        <v>244</v>
      </c>
      <c r="D247" s="1">
        <v>21</v>
      </c>
      <c r="E247" s="1">
        <v>4</v>
      </c>
      <c r="F247" s="1" t="str">
        <v>sw_eth_spine_01;20</v>
      </c>
      <c r="G247" s="1" t="str">
        <v/>
      </c>
      <c r="H247" s="1" t="str">
        <v/>
      </c>
      <c r="I247" s="1" t="str">
        <v/>
      </c>
      <c r="J247" s="1" t="str">
        <v/>
      </c>
      <c r="K247" s="1" t="str">
        <v/>
      </c>
    </row>
    <row r="248" spans="3:11" x14ac:dyDescent="0.25">
      <c r="C248" s="1">
        <v>245</v>
      </c>
      <c r="D248" s="1">
        <v>21</v>
      </c>
      <c r="E248" s="1">
        <v>5</v>
      </c>
      <c r="F248" s="1" t="str">
        <v/>
      </c>
      <c r="G248" s="1" t="str">
        <v/>
      </c>
      <c r="H248" s="1" t="str">
        <v/>
      </c>
      <c r="I248" s="1" t="str">
        <v/>
      </c>
      <c r="J248" s="1" t="str">
        <v/>
      </c>
      <c r="K248" s="1" t="str">
        <v/>
      </c>
    </row>
    <row r="249" spans="3:11" x14ac:dyDescent="0.25">
      <c r="C249" s="1">
        <v>246</v>
      </c>
      <c r="D249" s="1">
        <v>21</v>
      </c>
      <c r="E249" s="1">
        <v>6</v>
      </c>
      <c r="F249" s="1" t="str">
        <v/>
      </c>
      <c r="G249" s="1" t="str">
        <v/>
      </c>
      <c r="H249" s="1" t="str">
        <v/>
      </c>
      <c r="I249" s="1" t="str">
        <v/>
      </c>
      <c r="J249" s="1" t="str">
        <v/>
      </c>
      <c r="K249" s="1" t="str">
        <v/>
      </c>
    </row>
    <row r="250" spans="3:11" x14ac:dyDescent="0.25">
      <c r="C250" s="1">
        <v>247</v>
      </c>
      <c r="D250" s="1">
        <v>21</v>
      </c>
      <c r="E250" s="1">
        <v>7</v>
      </c>
      <c r="F250" s="1" t="str">
        <v/>
      </c>
      <c r="G250" s="1" t="str">
        <v/>
      </c>
      <c r="H250" s="1" t="str">
        <v/>
      </c>
      <c r="I250" s="1" t="str">
        <v/>
      </c>
      <c r="J250" s="1" t="str">
        <v/>
      </c>
      <c r="K250" s="1" t="str">
        <v/>
      </c>
    </row>
    <row r="251" spans="3:11" x14ac:dyDescent="0.25">
      <c r="C251" s="1">
        <v>248</v>
      </c>
      <c r="D251" s="1">
        <v>21</v>
      </c>
      <c r="E251" s="1">
        <v>8</v>
      </c>
      <c r="F251" s="1" t="str">
        <v/>
      </c>
      <c r="G251" s="1" t="str">
        <v/>
      </c>
      <c r="H251" s="1" t="str">
        <v/>
      </c>
      <c r="I251" s="1" t="str">
        <v/>
      </c>
      <c r="J251" s="1" t="str">
        <v/>
      </c>
      <c r="K251" s="1" t="str">
        <v/>
      </c>
    </row>
    <row r="252" spans="3:11" x14ac:dyDescent="0.25">
      <c r="C252" s="1">
        <v>249</v>
      </c>
      <c r="D252" s="1">
        <v>21</v>
      </c>
      <c r="E252" s="1">
        <v>9</v>
      </c>
      <c r="F252" s="1" t="str">
        <v/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</row>
    <row r="253" spans="3:11" x14ac:dyDescent="0.25">
      <c r="C253" s="1">
        <v>250</v>
      </c>
      <c r="D253" s="1">
        <v>21</v>
      </c>
      <c r="E253" s="1">
        <v>10</v>
      </c>
      <c r="F253" s="1" t="str">
        <v/>
      </c>
      <c r="G253" s="1" t="str">
        <v/>
      </c>
      <c r="H253" s="1" t="str">
        <v/>
      </c>
      <c r="I253" s="1" t="str">
        <v/>
      </c>
      <c r="J253" s="1" t="str">
        <v/>
      </c>
      <c r="K253" s="1" t="str">
        <v/>
      </c>
    </row>
    <row r="254" spans="3:11" x14ac:dyDescent="0.25">
      <c r="C254" s="1">
        <v>251</v>
      </c>
      <c r="D254" s="1">
        <v>21</v>
      </c>
      <c r="E254" s="1">
        <v>11</v>
      </c>
      <c r="F254" s="1" t="str">
        <v/>
      </c>
      <c r="G254" s="1" t="str">
        <v/>
      </c>
      <c r="H254" s="1" t="str">
        <v/>
      </c>
      <c r="I254" s="1" t="str">
        <v/>
      </c>
      <c r="J254" s="1" t="str">
        <v/>
      </c>
      <c r="K254" s="1" t="str">
        <v/>
      </c>
    </row>
    <row r="255" spans="3:11" x14ac:dyDescent="0.25">
      <c r="C255" s="1">
        <v>252</v>
      </c>
      <c r="D255" s="1">
        <v>21</v>
      </c>
      <c r="E255" s="1">
        <v>12</v>
      </c>
      <c r="F255" s="1" t="str">
        <v/>
      </c>
      <c r="G255" s="1" t="str">
        <v>sw_eth_01;36</v>
      </c>
      <c r="H255" s="1" t="str">
        <v/>
      </c>
      <c r="I255" s="1" t="str">
        <v/>
      </c>
      <c r="J255" s="1" t="str">
        <v/>
      </c>
      <c r="K255" s="1" t="str">
        <v/>
      </c>
    </row>
    <row r="256" spans="3:11" x14ac:dyDescent="0.25">
      <c r="C256" s="1">
        <v>253</v>
      </c>
      <c r="D256" s="1">
        <v>22</v>
      </c>
      <c r="E256" s="1">
        <v>1</v>
      </c>
      <c r="F256" s="1" t="str">
        <v>sw_eth_01;36</v>
      </c>
      <c r="G256" s="1" t="str">
        <v>pp_eth_leaf;02</v>
      </c>
      <c r="H256" s="1" t="str">
        <v>sw_eth_01;36&lt;~~~&gt;pp_eth_leaf;02</v>
      </c>
      <c r="I256" s="1" t="str">
        <v>sw_eth_01;36</v>
      </c>
      <c r="J256" s="1" t="str">
        <v>pp_eth_leaf;02</v>
      </c>
      <c r="K256" s="1" t="str">
        <v>pp_eth_leaf;02&lt;~~~&gt;sw_eth_01;36</v>
      </c>
    </row>
    <row r="257" spans="3:11" x14ac:dyDescent="0.25">
      <c r="C257" s="1">
        <v>254</v>
      </c>
      <c r="D257" s="1">
        <v>22</v>
      </c>
      <c r="E257" s="1">
        <v>2</v>
      </c>
      <c r="F257" s="1" t="str">
        <v>pp_eth_leaf;02</v>
      </c>
      <c r="G257" s="1" t="str">
        <v>pp_eth_spine;02</v>
      </c>
      <c r="H257" s="1" t="str">
        <v>pp_eth_leaf;02&lt;~~~&gt;pp_eth_spine;02</v>
      </c>
      <c r="I257" s="1" t="str">
        <v>pp_eth_leaf;02</v>
      </c>
      <c r="J257" s="1" t="str">
        <v>pp_eth_spine;02</v>
      </c>
      <c r="K257" s="1" t="str">
        <v>pp_eth_leaf;02&lt;~~~&gt;pp_eth_spine;02</v>
      </c>
    </row>
    <row r="258" spans="3:11" x14ac:dyDescent="0.25">
      <c r="C258" s="1">
        <v>255</v>
      </c>
      <c r="D258" s="1">
        <v>22</v>
      </c>
      <c r="E258" s="1">
        <v>3</v>
      </c>
      <c r="F258" s="1" t="str">
        <v>pp_eth_spine;02</v>
      </c>
      <c r="G258" s="1" t="str">
        <v>sw_eth_spine_01;21</v>
      </c>
      <c r="H258" s="1" t="str">
        <v>pp_eth_spine;02&lt;~~~&gt;sw_eth_spine_01;21</v>
      </c>
      <c r="I258" s="1" t="str">
        <v>pp_eth_spine;02</v>
      </c>
      <c r="J258" s="1" t="str">
        <v>sw_eth_spine_01;21</v>
      </c>
      <c r="K258" s="1" t="str">
        <v>pp_eth_spine;02&lt;~~~&gt;sw_eth_spine_01;21</v>
      </c>
    </row>
    <row r="259" spans="3:11" x14ac:dyDescent="0.25">
      <c r="C259" s="1">
        <v>256</v>
      </c>
      <c r="D259" s="1">
        <v>22</v>
      </c>
      <c r="E259" s="1">
        <v>4</v>
      </c>
      <c r="F259" s="1" t="str">
        <v>sw_eth_spine_01;21</v>
      </c>
      <c r="G259" s="1" t="str">
        <v/>
      </c>
      <c r="H259" s="1" t="str">
        <v/>
      </c>
      <c r="I259" s="1" t="str">
        <v/>
      </c>
      <c r="J259" s="1" t="str">
        <v/>
      </c>
      <c r="K259" s="1" t="str">
        <v/>
      </c>
    </row>
    <row r="260" spans="3:11" x14ac:dyDescent="0.25">
      <c r="C260" s="1">
        <v>257</v>
      </c>
      <c r="D260" s="1">
        <v>22</v>
      </c>
      <c r="E260" s="1">
        <v>5</v>
      </c>
      <c r="F260" s="1" t="str">
        <v/>
      </c>
      <c r="G260" s="1" t="str">
        <v/>
      </c>
      <c r="H260" s="1" t="str">
        <v/>
      </c>
      <c r="I260" s="1" t="str">
        <v/>
      </c>
      <c r="J260" s="1" t="str">
        <v/>
      </c>
      <c r="K260" s="1" t="str">
        <v/>
      </c>
    </row>
    <row r="261" spans="3:11" x14ac:dyDescent="0.25">
      <c r="C261" s="1">
        <v>258</v>
      </c>
      <c r="D261" s="1">
        <v>22</v>
      </c>
      <c r="E261" s="1">
        <v>6</v>
      </c>
      <c r="F261" s="1" t="str">
        <v/>
      </c>
      <c r="G261" s="1" t="str">
        <v/>
      </c>
      <c r="H261" s="1" t="str">
        <v/>
      </c>
      <c r="I261" s="1" t="str">
        <v/>
      </c>
      <c r="J261" s="1" t="str">
        <v/>
      </c>
      <c r="K261" s="1" t="str">
        <v/>
      </c>
    </row>
    <row r="262" spans="3:11" x14ac:dyDescent="0.25">
      <c r="C262" s="1">
        <v>259</v>
      </c>
      <c r="D262" s="1">
        <v>22</v>
      </c>
      <c r="E262" s="1">
        <v>7</v>
      </c>
      <c r="F262" s="1" t="str">
        <v/>
      </c>
      <c r="G262" s="1" t="str">
        <v/>
      </c>
      <c r="H262" s="1" t="str">
        <v/>
      </c>
      <c r="I262" s="1" t="str">
        <v/>
      </c>
      <c r="J262" s="1" t="str">
        <v/>
      </c>
      <c r="K262" s="1" t="str">
        <v/>
      </c>
    </row>
    <row r="263" spans="3:11" x14ac:dyDescent="0.25">
      <c r="C263" s="1">
        <v>260</v>
      </c>
      <c r="D263" s="1">
        <v>22</v>
      </c>
      <c r="E263" s="1">
        <v>8</v>
      </c>
      <c r="F263" s="1" t="str">
        <v/>
      </c>
      <c r="G263" s="1" t="str">
        <v/>
      </c>
      <c r="H263" s="1" t="str">
        <v/>
      </c>
      <c r="I263" s="1" t="str">
        <v/>
      </c>
      <c r="J263" s="1" t="str">
        <v/>
      </c>
      <c r="K263" s="1" t="str">
        <v/>
      </c>
    </row>
    <row r="264" spans="3:11" x14ac:dyDescent="0.25">
      <c r="C264" s="1">
        <v>261</v>
      </c>
      <c r="D264" s="1">
        <v>22</v>
      </c>
      <c r="E264" s="1">
        <v>9</v>
      </c>
      <c r="F264" s="1" t="str">
        <v/>
      </c>
      <c r="G264" s="1" t="str">
        <v/>
      </c>
      <c r="H264" s="1" t="str">
        <v/>
      </c>
      <c r="I264" s="1" t="str">
        <v/>
      </c>
      <c r="J264" s="1" t="str">
        <v/>
      </c>
      <c r="K264" s="1" t="str">
        <v/>
      </c>
    </row>
    <row r="265" spans="3:11" x14ac:dyDescent="0.25">
      <c r="C265" s="1">
        <v>262</v>
      </c>
      <c r="D265" s="1">
        <v>22</v>
      </c>
      <c r="E265" s="1">
        <v>10</v>
      </c>
      <c r="F265" s="1" t="str">
        <v/>
      </c>
      <c r="G265" s="1" t="str">
        <v/>
      </c>
      <c r="H265" s="1" t="str">
        <v/>
      </c>
      <c r="I265" s="1" t="str">
        <v/>
      </c>
      <c r="J265" s="1" t="str">
        <v/>
      </c>
      <c r="K265" s="1" t="str">
        <v/>
      </c>
    </row>
    <row r="266" spans="3:11" x14ac:dyDescent="0.25">
      <c r="C266" s="1">
        <v>263</v>
      </c>
      <c r="D266" s="1">
        <v>22</v>
      </c>
      <c r="E266" s="1">
        <v>11</v>
      </c>
      <c r="F266" s="1" t="str">
        <v/>
      </c>
      <c r="G266" s="1" t="str">
        <v/>
      </c>
      <c r="H266" s="1" t="str">
        <v/>
      </c>
      <c r="I266" s="1" t="str">
        <v/>
      </c>
      <c r="J266" s="1" t="str">
        <v/>
      </c>
      <c r="K266" s="1" t="str">
        <v/>
      </c>
    </row>
    <row r="267" spans="3:11" x14ac:dyDescent="0.25">
      <c r="C267" s="1">
        <v>264</v>
      </c>
      <c r="D267" s="1">
        <v>22</v>
      </c>
      <c r="E267" s="1">
        <v>12</v>
      </c>
      <c r="F267" s="1" t="str">
        <v/>
      </c>
      <c r="G267" s="1" t="str">
        <v>sw_eth_02;01</v>
      </c>
      <c r="H267" s="1" t="str">
        <v/>
      </c>
      <c r="I267" s="1" t="str">
        <v/>
      </c>
      <c r="J267" s="1" t="str">
        <v/>
      </c>
      <c r="K267" s="1" t="str">
        <v/>
      </c>
    </row>
    <row r="268" spans="3:11" x14ac:dyDescent="0.25">
      <c r="C268" s="1">
        <v>265</v>
      </c>
      <c r="D268" s="1">
        <v>23</v>
      </c>
      <c r="E268" s="1">
        <v>1</v>
      </c>
      <c r="F268" s="1" t="str">
        <v>sw_eth_02;01</v>
      </c>
      <c r="G268" s="1" t="str">
        <v>srv_01;eth_02</v>
      </c>
      <c r="H268" s="1" t="str">
        <v>sw_eth_02;01&lt;~~~&gt;srv_01;eth_02</v>
      </c>
      <c r="I268" s="1" t="str">
        <v>sw_eth_02;01</v>
      </c>
      <c r="J268" s="1" t="str">
        <v>srv_01;eth_02</v>
      </c>
      <c r="K268" s="1" t="str">
        <v>srv_01;eth_02&lt;~~~&gt;sw_eth_02;01</v>
      </c>
    </row>
    <row r="269" spans="3:11" x14ac:dyDescent="0.25">
      <c r="C269" s="1">
        <v>266</v>
      </c>
      <c r="D269" s="1">
        <v>23</v>
      </c>
      <c r="E269" s="1">
        <v>2</v>
      </c>
      <c r="F269" s="1" t="str">
        <v>srv_01;eth_02</v>
      </c>
      <c r="G269" s="1" t="str">
        <v/>
      </c>
      <c r="H269" s="1" t="str">
        <v/>
      </c>
      <c r="I269" s="1" t="str">
        <v/>
      </c>
      <c r="J269" s="1" t="str">
        <v/>
      </c>
      <c r="K269" s="1" t="str">
        <v/>
      </c>
    </row>
    <row r="270" spans="3:11" x14ac:dyDescent="0.25">
      <c r="C270" s="1">
        <v>267</v>
      </c>
      <c r="D270" s="1">
        <v>23</v>
      </c>
      <c r="E270" s="1">
        <v>3</v>
      </c>
      <c r="F270" s="1" t="str">
        <v/>
      </c>
      <c r="G270" s="1" t="str">
        <v/>
      </c>
      <c r="H270" s="1" t="str">
        <v/>
      </c>
      <c r="I270" s="1" t="str">
        <v/>
      </c>
      <c r="J270" s="1" t="str">
        <v/>
      </c>
      <c r="K270" s="1" t="str">
        <v/>
      </c>
    </row>
    <row r="271" spans="3:11" x14ac:dyDescent="0.25">
      <c r="C271" s="1">
        <v>268</v>
      </c>
      <c r="D271" s="1">
        <v>23</v>
      </c>
      <c r="E271" s="1">
        <v>4</v>
      </c>
      <c r="F271" s="1" t="str">
        <v/>
      </c>
      <c r="G271" s="1" t="str">
        <v/>
      </c>
      <c r="H271" s="1" t="str">
        <v/>
      </c>
      <c r="I271" s="1" t="str">
        <v/>
      </c>
      <c r="J271" s="1" t="str">
        <v/>
      </c>
      <c r="K271" s="1" t="str">
        <v/>
      </c>
    </row>
    <row r="272" spans="3:11" x14ac:dyDescent="0.25">
      <c r="C272" s="1">
        <v>269</v>
      </c>
      <c r="D272" s="1">
        <v>23</v>
      </c>
      <c r="E272" s="1">
        <v>5</v>
      </c>
      <c r="F272" s="1" t="str">
        <v/>
      </c>
      <c r="G272" s="1" t="str">
        <v/>
      </c>
      <c r="H272" s="1" t="str">
        <v/>
      </c>
      <c r="I272" s="1" t="str">
        <v/>
      </c>
      <c r="J272" s="1" t="str">
        <v/>
      </c>
      <c r="K272" s="1" t="str">
        <v/>
      </c>
    </row>
    <row r="273" spans="3:11" x14ac:dyDescent="0.25">
      <c r="C273" s="1">
        <v>270</v>
      </c>
      <c r="D273" s="1">
        <v>23</v>
      </c>
      <c r="E273" s="1">
        <v>6</v>
      </c>
      <c r="F273" s="1" t="str">
        <v/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</row>
    <row r="274" spans="3:11" x14ac:dyDescent="0.25">
      <c r="C274" s="1">
        <v>271</v>
      </c>
      <c r="D274" s="1">
        <v>23</v>
      </c>
      <c r="E274" s="1">
        <v>7</v>
      </c>
      <c r="F274" s="1" t="str">
        <v/>
      </c>
      <c r="G274" s="1" t="str">
        <v/>
      </c>
      <c r="H274" s="1" t="str">
        <v/>
      </c>
      <c r="I274" s="1" t="str">
        <v/>
      </c>
      <c r="J274" s="1" t="str">
        <v/>
      </c>
      <c r="K274" s="1" t="str">
        <v/>
      </c>
    </row>
    <row r="275" spans="3:11" x14ac:dyDescent="0.25">
      <c r="C275" s="1">
        <v>272</v>
      </c>
      <c r="D275" s="1">
        <v>23</v>
      </c>
      <c r="E275" s="1">
        <v>8</v>
      </c>
      <c r="F275" s="1" t="str">
        <v/>
      </c>
      <c r="G275" s="1" t="str">
        <v/>
      </c>
      <c r="H275" s="1" t="str">
        <v/>
      </c>
      <c r="I275" s="1" t="str">
        <v/>
      </c>
      <c r="J275" s="1" t="str">
        <v/>
      </c>
      <c r="K275" s="1" t="str">
        <v/>
      </c>
    </row>
    <row r="276" spans="3:11" x14ac:dyDescent="0.25">
      <c r="C276" s="1">
        <v>273</v>
      </c>
      <c r="D276" s="1">
        <v>23</v>
      </c>
      <c r="E276" s="1">
        <v>9</v>
      </c>
      <c r="F276" s="1" t="str">
        <v/>
      </c>
      <c r="G276" s="1" t="str">
        <v/>
      </c>
      <c r="H276" s="1" t="str">
        <v/>
      </c>
      <c r="I276" s="1" t="str">
        <v/>
      </c>
      <c r="J276" s="1" t="str">
        <v/>
      </c>
      <c r="K276" s="1" t="str">
        <v/>
      </c>
    </row>
    <row r="277" spans="3:11" x14ac:dyDescent="0.25">
      <c r="C277" s="1">
        <v>274</v>
      </c>
      <c r="D277" s="1">
        <v>23</v>
      </c>
      <c r="E277" s="1">
        <v>10</v>
      </c>
      <c r="F277" s="1" t="str">
        <v/>
      </c>
      <c r="G277" s="1" t="str">
        <v/>
      </c>
      <c r="H277" s="1" t="str">
        <v/>
      </c>
      <c r="I277" s="1" t="str">
        <v/>
      </c>
      <c r="J277" s="1" t="str">
        <v/>
      </c>
      <c r="K277" s="1" t="str">
        <v/>
      </c>
    </row>
    <row r="278" spans="3:11" x14ac:dyDescent="0.25">
      <c r="C278" s="1">
        <v>275</v>
      </c>
      <c r="D278" s="1">
        <v>23</v>
      </c>
      <c r="E278" s="1">
        <v>11</v>
      </c>
      <c r="F278" s="1" t="str">
        <v/>
      </c>
      <c r="G278" s="1" t="str">
        <v/>
      </c>
      <c r="H278" s="1" t="str">
        <v/>
      </c>
      <c r="I278" s="1" t="str">
        <v/>
      </c>
      <c r="J278" s="1" t="str">
        <v/>
      </c>
      <c r="K278" s="1" t="str">
        <v/>
      </c>
    </row>
    <row r="279" spans="3:11" x14ac:dyDescent="0.25">
      <c r="C279" s="1">
        <v>276</v>
      </c>
      <c r="D279" s="1">
        <v>23</v>
      </c>
      <c r="E279" s="1">
        <v>12</v>
      </c>
      <c r="F279" s="1" t="str">
        <v/>
      </c>
      <c r="G279" s="1" t="str">
        <v>sw_eth_02;35</v>
      </c>
      <c r="H279" s="1" t="str">
        <v/>
      </c>
      <c r="I279" s="1" t="str">
        <v/>
      </c>
      <c r="J279" s="1" t="str">
        <v/>
      </c>
      <c r="K279" s="1" t="str">
        <v/>
      </c>
    </row>
    <row r="280" spans="3:11" x14ac:dyDescent="0.25">
      <c r="C280" s="1">
        <v>277</v>
      </c>
      <c r="D280" s="1">
        <v>24</v>
      </c>
      <c r="E280" s="1">
        <v>1</v>
      </c>
      <c r="F280" s="1" t="str">
        <v>sw_eth_02;35</v>
      </c>
      <c r="G280" s="1" t="str">
        <v>pp_eth_leaf;03</v>
      </c>
      <c r="H280" s="1" t="str">
        <v>sw_eth_02;35&lt;~~~&gt;pp_eth_leaf;03</v>
      </c>
      <c r="I280" s="1" t="str">
        <v>sw_eth_02;35</v>
      </c>
      <c r="J280" s="1" t="str">
        <v>pp_eth_leaf;03</v>
      </c>
      <c r="K280" s="1" t="str">
        <v>pp_eth_leaf;03&lt;~~~&gt;sw_eth_02;35</v>
      </c>
    </row>
    <row r="281" spans="3:11" x14ac:dyDescent="0.25">
      <c r="C281" s="1">
        <v>278</v>
      </c>
      <c r="D281" s="1">
        <v>24</v>
      </c>
      <c r="E281" s="1">
        <v>2</v>
      </c>
      <c r="F281" s="1" t="str">
        <v>pp_eth_leaf;03</v>
      </c>
      <c r="G281" s="1" t="str">
        <v>pp_eth_spine;03</v>
      </c>
      <c r="H281" s="1" t="str">
        <v>pp_eth_leaf;03&lt;~~~&gt;pp_eth_spine;03</v>
      </c>
      <c r="I281" s="1" t="str">
        <v>pp_eth_leaf;03</v>
      </c>
      <c r="J281" s="1" t="str">
        <v>pp_eth_spine;03</v>
      </c>
      <c r="K281" s="1" t="str">
        <v>pp_eth_leaf;03&lt;~~~&gt;pp_eth_spine;03</v>
      </c>
    </row>
    <row r="282" spans="3:11" x14ac:dyDescent="0.25">
      <c r="C282" s="1">
        <v>279</v>
      </c>
      <c r="D282" s="1">
        <v>24</v>
      </c>
      <c r="E282" s="1">
        <v>3</v>
      </c>
      <c r="F282" s="1" t="str">
        <v>pp_eth_spine;03</v>
      </c>
      <c r="G282" s="1" t="str">
        <v>sw_eth_spine_02;20</v>
      </c>
      <c r="H282" s="1" t="str">
        <v>pp_eth_spine;03&lt;~~~&gt;sw_eth_spine_02;20</v>
      </c>
      <c r="I282" s="1" t="str">
        <v>pp_eth_spine;03</v>
      </c>
      <c r="J282" s="1" t="str">
        <v>sw_eth_spine_02;20</v>
      </c>
      <c r="K282" s="1" t="str">
        <v>pp_eth_spine;03&lt;~~~&gt;sw_eth_spine_02;20</v>
      </c>
    </row>
    <row r="283" spans="3:11" x14ac:dyDescent="0.25">
      <c r="C283" s="1">
        <v>280</v>
      </c>
      <c r="D283" s="1">
        <v>24</v>
      </c>
      <c r="E283" s="1">
        <v>4</v>
      </c>
      <c r="F283" s="1" t="str">
        <v>sw_eth_spine_02;20</v>
      </c>
      <c r="G283" s="1" t="str">
        <v/>
      </c>
      <c r="H283" s="1" t="str">
        <v/>
      </c>
      <c r="I283" s="1" t="str">
        <v/>
      </c>
      <c r="J283" s="1" t="str">
        <v/>
      </c>
      <c r="K283" s="1" t="str">
        <v/>
      </c>
    </row>
    <row r="284" spans="3:11" x14ac:dyDescent="0.25">
      <c r="C284" s="1">
        <v>281</v>
      </c>
      <c r="D284" s="1">
        <v>24</v>
      </c>
      <c r="E284" s="1">
        <v>5</v>
      </c>
      <c r="F284" s="1" t="str">
        <v/>
      </c>
      <c r="G284" s="1" t="str">
        <v/>
      </c>
      <c r="H284" s="1" t="str">
        <v/>
      </c>
      <c r="I284" s="1" t="str">
        <v/>
      </c>
      <c r="J284" s="1" t="str">
        <v/>
      </c>
      <c r="K284" s="1" t="str">
        <v/>
      </c>
    </row>
    <row r="285" spans="3:11" x14ac:dyDescent="0.25">
      <c r="C285" s="1">
        <v>282</v>
      </c>
      <c r="D285" s="1">
        <v>24</v>
      </c>
      <c r="E285" s="1">
        <v>6</v>
      </c>
      <c r="F285" s="1" t="str">
        <v/>
      </c>
      <c r="G285" s="1" t="str">
        <v/>
      </c>
      <c r="H285" s="1" t="str">
        <v/>
      </c>
      <c r="I285" s="1" t="str">
        <v/>
      </c>
      <c r="J285" s="1" t="str">
        <v/>
      </c>
      <c r="K285" s="1" t="str">
        <v/>
      </c>
    </row>
    <row r="286" spans="3:11" x14ac:dyDescent="0.25">
      <c r="C286" s="1">
        <v>283</v>
      </c>
      <c r="D286" s="1">
        <v>24</v>
      </c>
      <c r="E286" s="1">
        <v>7</v>
      </c>
      <c r="F286" s="1" t="str">
        <v/>
      </c>
      <c r="G286" s="1" t="str">
        <v/>
      </c>
      <c r="H286" s="1" t="str">
        <v/>
      </c>
      <c r="I286" s="1" t="str">
        <v/>
      </c>
      <c r="J286" s="1" t="str">
        <v/>
      </c>
      <c r="K286" s="1" t="str">
        <v/>
      </c>
    </row>
    <row r="287" spans="3:11" x14ac:dyDescent="0.25">
      <c r="C287" s="1">
        <v>284</v>
      </c>
      <c r="D287" s="1">
        <v>24</v>
      </c>
      <c r="E287" s="1">
        <v>8</v>
      </c>
      <c r="F287" s="1" t="str">
        <v/>
      </c>
      <c r="G287" s="1" t="str">
        <v/>
      </c>
      <c r="H287" s="1" t="str">
        <v/>
      </c>
      <c r="I287" s="1" t="str">
        <v/>
      </c>
      <c r="J287" s="1" t="str">
        <v/>
      </c>
      <c r="K287" s="1" t="str">
        <v/>
      </c>
    </row>
    <row r="288" spans="3:11" x14ac:dyDescent="0.25">
      <c r="C288" s="1">
        <v>285</v>
      </c>
      <c r="D288" s="1">
        <v>24</v>
      </c>
      <c r="E288" s="1">
        <v>9</v>
      </c>
      <c r="F288" s="1" t="str">
        <v/>
      </c>
      <c r="G288" s="1" t="str">
        <v/>
      </c>
      <c r="H288" s="1" t="str">
        <v/>
      </c>
      <c r="I288" s="1" t="str">
        <v/>
      </c>
      <c r="J288" s="1" t="str">
        <v/>
      </c>
      <c r="K288" s="1" t="str">
        <v/>
      </c>
    </row>
    <row r="289" spans="3:11" x14ac:dyDescent="0.25">
      <c r="C289" s="1">
        <v>286</v>
      </c>
      <c r="D289" s="1">
        <v>24</v>
      </c>
      <c r="E289" s="1">
        <v>10</v>
      </c>
      <c r="F289" s="1" t="str">
        <v/>
      </c>
      <c r="G289" s="1" t="str">
        <v/>
      </c>
      <c r="H289" s="1" t="str">
        <v/>
      </c>
      <c r="I289" s="1" t="str">
        <v/>
      </c>
      <c r="J289" s="1" t="str">
        <v/>
      </c>
      <c r="K289" s="1" t="str">
        <v/>
      </c>
    </row>
    <row r="290" spans="3:11" x14ac:dyDescent="0.25">
      <c r="C290" s="1">
        <v>287</v>
      </c>
      <c r="D290" s="1">
        <v>24</v>
      </c>
      <c r="E290" s="1">
        <v>11</v>
      </c>
      <c r="F290" s="1" t="str">
        <v/>
      </c>
      <c r="G290" s="1" t="str">
        <v/>
      </c>
      <c r="H290" s="1" t="str">
        <v/>
      </c>
      <c r="I290" s="1" t="str">
        <v/>
      </c>
      <c r="J290" s="1" t="str">
        <v/>
      </c>
      <c r="K290" s="1" t="str">
        <v/>
      </c>
    </row>
    <row r="291" spans="3:11" x14ac:dyDescent="0.25">
      <c r="C291" s="1">
        <v>288</v>
      </c>
      <c r="D291" s="1">
        <v>24</v>
      </c>
      <c r="E291" s="1">
        <v>12</v>
      </c>
      <c r="F291" s="1" t="str">
        <v/>
      </c>
      <c r="G291" s="1" t="str">
        <v>sw_eth_02;36</v>
      </c>
      <c r="H291" s="1" t="str">
        <v/>
      </c>
      <c r="I291" s="1" t="str">
        <v/>
      </c>
      <c r="J291" s="1" t="str">
        <v/>
      </c>
      <c r="K291" s="1" t="str">
        <v/>
      </c>
    </row>
    <row r="292" spans="3:11" x14ac:dyDescent="0.25">
      <c r="C292" s="1">
        <v>289</v>
      </c>
      <c r="D292" s="1">
        <v>25</v>
      </c>
      <c r="E292" s="1">
        <v>1</v>
      </c>
      <c r="F292" s="1" t="str">
        <v>sw_eth_02;36</v>
      </c>
      <c r="G292" s="1" t="str">
        <v>pp_eth_leaf;04</v>
      </c>
      <c r="H292" s="1" t="str">
        <v>sw_eth_02;36&lt;~~~&gt;pp_eth_leaf;04</v>
      </c>
      <c r="I292" s="1" t="str">
        <v>sw_eth_02;36</v>
      </c>
      <c r="J292" s="1" t="str">
        <v>pp_eth_leaf;04</v>
      </c>
      <c r="K292" s="1" t="str">
        <v>pp_eth_leaf;04&lt;~~~&gt;sw_eth_02;36</v>
      </c>
    </row>
    <row r="293" spans="3:11" x14ac:dyDescent="0.25">
      <c r="C293" s="1">
        <v>290</v>
      </c>
      <c r="D293" s="1">
        <v>25</v>
      </c>
      <c r="E293" s="1">
        <v>2</v>
      </c>
      <c r="F293" s="1" t="str">
        <v>pp_eth_leaf;04</v>
      </c>
      <c r="G293" s="1" t="str">
        <v>pp_eth_spine;04</v>
      </c>
      <c r="H293" s="1" t="str">
        <v>pp_eth_leaf;04&lt;~~~&gt;pp_eth_spine;04</v>
      </c>
      <c r="I293" s="1" t="str">
        <v>pp_eth_leaf;04</v>
      </c>
      <c r="J293" s="1" t="str">
        <v>pp_eth_spine;04</v>
      </c>
      <c r="K293" s="1" t="str">
        <v>pp_eth_leaf;04&lt;~~~&gt;pp_eth_spine;04</v>
      </c>
    </row>
    <row r="294" spans="3:11" x14ac:dyDescent="0.25">
      <c r="C294" s="1">
        <v>291</v>
      </c>
      <c r="D294" s="1">
        <v>25</v>
      </c>
      <c r="E294" s="1">
        <v>3</v>
      </c>
      <c r="F294" s="1" t="str">
        <v>pp_eth_spine;04</v>
      </c>
      <c r="G294" s="1" t="str">
        <v>sw_eth_spine_02;21</v>
      </c>
      <c r="H294" s="1" t="str">
        <v>pp_eth_spine;04&lt;~~~&gt;sw_eth_spine_02;21</v>
      </c>
      <c r="I294" s="1" t="str">
        <v>pp_eth_spine;04</v>
      </c>
      <c r="J294" s="1" t="str">
        <v>sw_eth_spine_02;21</v>
      </c>
      <c r="K294" s="1" t="str">
        <v>pp_eth_spine;04&lt;~~~&gt;sw_eth_spine_02;21</v>
      </c>
    </row>
    <row r="295" spans="3:11" x14ac:dyDescent="0.25">
      <c r="C295" s="1">
        <v>292</v>
      </c>
      <c r="D295" s="1">
        <v>25</v>
      </c>
      <c r="E295" s="1">
        <v>4</v>
      </c>
      <c r="F295" s="1" t="str">
        <v>sw_eth_spine_02;21</v>
      </c>
      <c r="G295" s="1" t="str">
        <v/>
      </c>
      <c r="H295" s="1" t="str">
        <v/>
      </c>
      <c r="I295" s="1" t="str">
        <v/>
      </c>
      <c r="J295" s="1" t="str">
        <v/>
      </c>
      <c r="K295" s="1" t="str">
        <v/>
      </c>
    </row>
    <row r="296" spans="3:11" x14ac:dyDescent="0.25">
      <c r="C296" s="1">
        <v>293</v>
      </c>
      <c r="D296" s="1">
        <v>25</v>
      </c>
      <c r="E296" s="1">
        <v>5</v>
      </c>
      <c r="F296" s="1" t="str">
        <v/>
      </c>
      <c r="G296" s="1" t="str">
        <v/>
      </c>
      <c r="H296" s="1" t="str">
        <v/>
      </c>
      <c r="I296" s="1" t="str">
        <v/>
      </c>
      <c r="J296" s="1" t="str">
        <v/>
      </c>
      <c r="K296" s="1" t="str">
        <v/>
      </c>
    </row>
    <row r="297" spans="3:11" x14ac:dyDescent="0.25">
      <c r="C297" s="1">
        <v>294</v>
      </c>
      <c r="D297" s="1">
        <v>25</v>
      </c>
      <c r="E297" s="1">
        <v>6</v>
      </c>
      <c r="F297" s="1" t="str">
        <v/>
      </c>
      <c r="G297" s="1" t="str">
        <v/>
      </c>
      <c r="H297" s="1" t="str">
        <v/>
      </c>
      <c r="I297" s="1" t="str">
        <v/>
      </c>
      <c r="J297" s="1" t="str">
        <v/>
      </c>
      <c r="K297" s="1" t="str">
        <v/>
      </c>
    </row>
    <row r="298" spans="3:11" x14ac:dyDescent="0.25">
      <c r="C298" s="1">
        <v>295</v>
      </c>
      <c r="D298" s="1">
        <v>25</v>
      </c>
      <c r="E298" s="1">
        <v>7</v>
      </c>
      <c r="F298" s="1" t="str">
        <v/>
      </c>
      <c r="G298" s="1" t="str">
        <v/>
      </c>
      <c r="H298" s="1" t="str">
        <v/>
      </c>
      <c r="I298" s="1" t="str">
        <v/>
      </c>
      <c r="J298" s="1" t="str">
        <v/>
      </c>
      <c r="K298" s="1" t="str">
        <v/>
      </c>
    </row>
    <row r="299" spans="3:11" x14ac:dyDescent="0.25">
      <c r="C299" s="1">
        <v>296</v>
      </c>
      <c r="D299" s="1">
        <v>25</v>
      </c>
      <c r="E299" s="1">
        <v>8</v>
      </c>
      <c r="F299" s="1" t="str">
        <v/>
      </c>
      <c r="G299" s="1" t="str">
        <v/>
      </c>
      <c r="H299" s="1" t="str">
        <v/>
      </c>
      <c r="I299" s="1" t="str">
        <v/>
      </c>
      <c r="J299" s="1" t="str">
        <v/>
      </c>
      <c r="K299" s="1" t="str">
        <v/>
      </c>
    </row>
    <row r="300" spans="3:11" x14ac:dyDescent="0.25">
      <c r="C300" s="1">
        <v>297</v>
      </c>
      <c r="D300" s="1">
        <v>25</v>
      </c>
      <c r="E300" s="1">
        <v>9</v>
      </c>
      <c r="F300" s="1" t="str">
        <v/>
      </c>
      <c r="G300" s="1" t="str">
        <v/>
      </c>
      <c r="H300" s="1" t="str">
        <v/>
      </c>
      <c r="I300" s="1" t="str">
        <v/>
      </c>
      <c r="J300" s="1" t="str">
        <v/>
      </c>
      <c r="K300" s="1" t="str">
        <v/>
      </c>
    </row>
    <row r="301" spans="3:11" x14ac:dyDescent="0.25">
      <c r="C301" s="1">
        <v>298</v>
      </c>
      <c r="D301" s="1">
        <v>25</v>
      </c>
      <c r="E301" s="1">
        <v>10</v>
      </c>
      <c r="F301" s="1" t="str">
        <v/>
      </c>
      <c r="G301" s="1" t="str">
        <v/>
      </c>
      <c r="H301" s="1" t="str">
        <v/>
      </c>
      <c r="I301" s="1" t="str">
        <v/>
      </c>
      <c r="J301" s="1" t="str">
        <v/>
      </c>
      <c r="K301" s="1" t="str">
        <v/>
      </c>
    </row>
    <row r="302" spans="3:11" x14ac:dyDescent="0.25">
      <c r="C302" s="1">
        <v>299</v>
      </c>
      <c r="D302" s="1">
        <v>25</v>
      </c>
      <c r="E302" s="1">
        <v>11</v>
      </c>
      <c r="F302" s="1" t="str">
        <v/>
      </c>
      <c r="G302" s="1" t="str">
        <v/>
      </c>
      <c r="H302" s="1" t="str">
        <v/>
      </c>
      <c r="I302" s="1" t="str">
        <v/>
      </c>
      <c r="J302" s="1" t="str">
        <v/>
      </c>
      <c r="K302" s="1" t="str">
        <v/>
      </c>
    </row>
    <row r="303" spans="3:11" x14ac:dyDescent="0.25">
      <c r="C303" s="1">
        <v>300</v>
      </c>
      <c r="D303" s="1">
        <v>25</v>
      </c>
      <c r="E303" s="1">
        <v>12</v>
      </c>
      <c r="F303" s="1" t="str">
        <v/>
      </c>
      <c r="G303" s="1" t="str">
        <v>sw_eth_spine_01;20</v>
      </c>
      <c r="H303" s="1" t="str">
        <v/>
      </c>
      <c r="I303" s="1" t="str">
        <v/>
      </c>
      <c r="J303" s="1" t="str">
        <v/>
      </c>
      <c r="K303" s="1" t="str">
        <v/>
      </c>
    </row>
    <row r="304" spans="3:11" x14ac:dyDescent="0.25">
      <c r="C304" s="1">
        <v>301</v>
      </c>
      <c r="D304" s="1">
        <v>26</v>
      </c>
      <c r="E304" s="1">
        <v>1</v>
      </c>
      <c r="F304" s="1" t="str">
        <v>sw_eth_spine_01;20</v>
      </c>
      <c r="G304" s="1" t="str">
        <v>pp_eth_spine;01</v>
      </c>
      <c r="H304" s="1" t="str">
        <v>sw_eth_spine_01;20&lt;~~~&gt;pp_eth_spine;01</v>
      </c>
      <c r="I304" s="1" t="str">
        <v>sw_eth_spine_01;20</v>
      </c>
      <c r="J304" s="1" t="str">
        <v>pp_eth_spine;01</v>
      </c>
      <c r="K304" s="1" t="str">
        <v>pp_eth_spine;01&lt;~~~&gt;sw_eth_spine_01;20</v>
      </c>
    </row>
    <row r="305" spans="3:11" x14ac:dyDescent="0.25">
      <c r="C305" s="1">
        <v>302</v>
      </c>
      <c r="D305" s="1">
        <v>26</v>
      </c>
      <c r="E305" s="1">
        <v>2</v>
      </c>
      <c r="F305" s="1" t="str">
        <v>pp_eth_spine;01</v>
      </c>
      <c r="G305" s="1" t="str">
        <v>pp_eth_leaf;01</v>
      </c>
      <c r="H305" s="1" t="str">
        <v>pp_eth_spine;01&lt;~~~&gt;pp_eth_leaf;01</v>
      </c>
      <c r="I305" s="1" t="str">
        <v>pp_eth_spine;01</v>
      </c>
      <c r="J305" s="1" t="str">
        <v>pp_eth_leaf;01</v>
      </c>
      <c r="K305" s="1" t="str">
        <v>pp_eth_leaf;01&lt;~~~&gt;pp_eth_spine;01</v>
      </c>
    </row>
    <row r="306" spans="3:11" x14ac:dyDescent="0.25">
      <c r="C306" s="1">
        <v>303</v>
      </c>
      <c r="D306" s="1">
        <v>26</v>
      </c>
      <c r="E306" s="1">
        <v>3</v>
      </c>
      <c r="F306" s="1" t="str">
        <v>pp_eth_leaf;01</v>
      </c>
      <c r="G306" s="1" t="str">
        <v>sw_eth_01;35</v>
      </c>
      <c r="H306" s="1" t="str">
        <v>pp_eth_leaf;01&lt;~~~&gt;sw_eth_01;35</v>
      </c>
      <c r="I306" s="1" t="str">
        <v>pp_eth_leaf;01</v>
      </c>
      <c r="J306" s="1" t="str">
        <v>sw_eth_01;35</v>
      </c>
      <c r="K306" s="1" t="str">
        <v>pp_eth_leaf;01&lt;~~~&gt;sw_eth_01;35</v>
      </c>
    </row>
    <row r="307" spans="3:11" x14ac:dyDescent="0.25">
      <c r="C307" s="1">
        <v>304</v>
      </c>
      <c r="D307" s="1">
        <v>26</v>
      </c>
      <c r="E307" s="1">
        <v>4</v>
      </c>
      <c r="F307" s="1" t="str">
        <v>sw_eth_01;35</v>
      </c>
      <c r="G307" s="1" t="str">
        <v/>
      </c>
      <c r="H307" s="1" t="str">
        <v/>
      </c>
      <c r="I307" s="1" t="str">
        <v/>
      </c>
      <c r="J307" s="1" t="str">
        <v/>
      </c>
      <c r="K307" s="1" t="str">
        <v/>
      </c>
    </row>
    <row r="308" spans="3:11" x14ac:dyDescent="0.25">
      <c r="C308" s="1">
        <v>305</v>
      </c>
      <c r="D308" s="1">
        <v>26</v>
      </c>
      <c r="E308" s="1">
        <v>5</v>
      </c>
      <c r="F308" s="1" t="str">
        <v/>
      </c>
      <c r="G308" s="1" t="str">
        <v/>
      </c>
      <c r="H308" s="1" t="str">
        <v/>
      </c>
      <c r="I308" s="1" t="str">
        <v/>
      </c>
      <c r="J308" s="1" t="str">
        <v/>
      </c>
      <c r="K308" s="1" t="str">
        <v/>
      </c>
    </row>
    <row r="309" spans="3:11" x14ac:dyDescent="0.25">
      <c r="C309" s="1">
        <v>306</v>
      </c>
      <c r="D309" s="1">
        <v>26</v>
      </c>
      <c r="E309" s="1">
        <v>6</v>
      </c>
      <c r="F309" s="1" t="str">
        <v/>
      </c>
      <c r="G309" s="1" t="str">
        <v/>
      </c>
      <c r="H309" s="1" t="str">
        <v/>
      </c>
      <c r="I309" s="1" t="str">
        <v/>
      </c>
      <c r="J309" s="1" t="str">
        <v/>
      </c>
      <c r="K309" s="1" t="str">
        <v/>
      </c>
    </row>
    <row r="310" spans="3:11" x14ac:dyDescent="0.25">
      <c r="C310" s="1">
        <v>307</v>
      </c>
      <c r="D310" s="1">
        <v>26</v>
      </c>
      <c r="E310" s="1">
        <v>7</v>
      </c>
      <c r="F310" s="1" t="str">
        <v/>
      </c>
      <c r="G310" s="1" t="str">
        <v/>
      </c>
      <c r="H310" s="1" t="str">
        <v/>
      </c>
      <c r="I310" s="1" t="str">
        <v/>
      </c>
      <c r="J310" s="1" t="str">
        <v/>
      </c>
      <c r="K310" s="1" t="str">
        <v/>
      </c>
    </row>
    <row r="311" spans="3:11" x14ac:dyDescent="0.25">
      <c r="C311" s="1">
        <v>308</v>
      </c>
      <c r="D311" s="1">
        <v>26</v>
      </c>
      <c r="E311" s="1">
        <v>8</v>
      </c>
      <c r="F311" s="1" t="str">
        <v/>
      </c>
      <c r="G311" s="1" t="str">
        <v/>
      </c>
      <c r="H311" s="1" t="str">
        <v/>
      </c>
      <c r="I311" s="1" t="str">
        <v/>
      </c>
      <c r="J311" s="1" t="str">
        <v/>
      </c>
      <c r="K311" s="1" t="str">
        <v/>
      </c>
    </row>
    <row r="312" spans="3:11" x14ac:dyDescent="0.25">
      <c r="C312" s="1">
        <v>309</v>
      </c>
      <c r="D312" s="1">
        <v>26</v>
      </c>
      <c r="E312" s="1">
        <v>9</v>
      </c>
      <c r="F312" s="1" t="str">
        <v/>
      </c>
      <c r="G312" s="1" t="str">
        <v/>
      </c>
      <c r="H312" s="1" t="str">
        <v/>
      </c>
      <c r="I312" s="1" t="str">
        <v/>
      </c>
      <c r="J312" s="1" t="str">
        <v/>
      </c>
      <c r="K312" s="1" t="str">
        <v/>
      </c>
    </row>
    <row r="313" spans="3:11" x14ac:dyDescent="0.25">
      <c r="C313" s="1">
        <v>310</v>
      </c>
      <c r="D313" s="1">
        <v>26</v>
      </c>
      <c r="E313" s="1">
        <v>10</v>
      </c>
      <c r="F313" s="1" t="str">
        <v/>
      </c>
      <c r="G313" s="1" t="str">
        <v/>
      </c>
      <c r="H313" s="1" t="str">
        <v/>
      </c>
      <c r="I313" s="1" t="str">
        <v/>
      </c>
      <c r="J313" s="1" t="str">
        <v/>
      </c>
      <c r="K313" s="1" t="str">
        <v/>
      </c>
    </row>
    <row r="314" spans="3:11" x14ac:dyDescent="0.25">
      <c r="C314" s="1">
        <v>311</v>
      </c>
      <c r="D314" s="1">
        <v>26</v>
      </c>
      <c r="E314" s="1">
        <v>11</v>
      </c>
      <c r="F314" s="1" t="str">
        <v/>
      </c>
      <c r="G314" s="1" t="str">
        <v/>
      </c>
      <c r="H314" s="1" t="str">
        <v/>
      </c>
      <c r="I314" s="1" t="str">
        <v/>
      </c>
      <c r="J314" s="1" t="str">
        <v/>
      </c>
      <c r="K314" s="1" t="str">
        <v/>
      </c>
    </row>
    <row r="315" spans="3:11" x14ac:dyDescent="0.25">
      <c r="C315" s="1">
        <v>312</v>
      </c>
      <c r="D315" s="1">
        <v>26</v>
      </c>
      <c r="E315" s="1">
        <v>12</v>
      </c>
      <c r="F315" s="1" t="str">
        <v/>
      </c>
      <c r="G315" s="1" t="str">
        <v>sw_eth_spine_01;21</v>
      </c>
      <c r="H315" s="1" t="str">
        <v/>
      </c>
      <c r="I315" s="1" t="str">
        <v/>
      </c>
      <c r="J315" s="1" t="str">
        <v/>
      </c>
      <c r="K315" s="1" t="str">
        <v/>
      </c>
    </row>
    <row r="316" spans="3:11" x14ac:dyDescent="0.25">
      <c r="C316" s="1">
        <v>313</v>
      </c>
      <c r="D316" s="1">
        <v>27</v>
      </c>
      <c r="E316" s="1">
        <v>1</v>
      </c>
      <c r="F316" s="1" t="str">
        <v>sw_eth_spine_01;21</v>
      </c>
      <c r="G316" s="1" t="str">
        <v>pp_eth_spine;02</v>
      </c>
      <c r="H316" s="1" t="str">
        <v>sw_eth_spine_01;21&lt;~~~&gt;pp_eth_spine;02</v>
      </c>
      <c r="I316" s="1" t="str">
        <v>sw_eth_spine_01;21</v>
      </c>
      <c r="J316" s="1" t="str">
        <v>pp_eth_spine;02</v>
      </c>
      <c r="K316" s="1" t="str">
        <v>pp_eth_spine;02&lt;~~~&gt;sw_eth_spine_01;21</v>
      </c>
    </row>
    <row r="317" spans="3:11" x14ac:dyDescent="0.25">
      <c r="C317" s="1">
        <v>314</v>
      </c>
      <c r="D317" s="1">
        <v>27</v>
      </c>
      <c r="E317" s="1">
        <v>2</v>
      </c>
      <c r="F317" s="1" t="str">
        <v>pp_eth_spine;02</v>
      </c>
      <c r="G317" s="1" t="str">
        <v>pp_eth_leaf;02</v>
      </c>
      <c r="H317" s="1" t="str">
        <v>pp_eth_spine;02&lt;~~~&gt;pp_eth_leaf;02</v>
      </c>
      <c r="I317" s="1" t="str">
        <v>pp_eth_spine;02</v>
      </c>
      <c r="J317" s="1" t="str">
        <v>pp_eth_leaf;02</v>
      </c>
      <c r="K317" s="1" t="str">
        <v>pp_eth_leaf;02&lt;~~~&gt;pp_eth_spine;02</v>
      </c>
    </row>
    <row r="318" spans="3:11" x14ac:dyDescent="0.25">
      <c r="C318" s="1">
        <v>315</v>
      </c>
      <c r="D318" s="1">
        <v>27</v>
      </c>
      <c r="E318" s="1">
        <v>3</v>
      </c>
      <c r="F318" s="1" t="str">
        <v>pp_eth_leaf;02</v>
      </c>
      <c r="G318" s="1" t="str">
        <v>sw_eth_01;36</v>
      </c>
      <c r="H318" s="1" t="str">
        <v>pp_eth_leaf;02&lt;~~~&gt;sw_eth_01;36</v>
      </c>
      <c r="I318" s="1" t="str">
        <v>pp_eth_leaf;02</v>
      </c>
      <c r="J318" s="1" t="str">
        <v>sw_eth_01;36</v>
      </c>
      <c r="K318" s="1" t="str">
        <v>pp_eth_leaf;02&lt;~~~&gt;sw_eth_01;36</v>
      </c>
    </row>
    <row r="319" spans="3:11" x14ac:dyDescent="0.25">
      <c r="C319" s="1">
        <v>316</v>
      </c>
      <c r="D319" s="1">
        <v>27</v>
      </c>
      <c r="E319" s="1">
        <v>4</v>
      </c>
      <c r="F319" s="1" t="str">
        <v>sw_eth_01;36</v>
      </c>
      <c r="G319" s="1" t="str">
        <v/>
      </c>
      <c r="H319" s="1" t="str">
        <v/>
      </c>
      <c r="I319" s="1" t="str">
        <v/>
      </c>
      <c r="J319" s="1" t="str">
        <v/>
      </c>
      <c r="K319" s="1" t="str">
        <v/>
      </c>
    </row>
    <row r="320" spans="3:11" x14ac:dyDescent="0.25">
      <c r="C320" s="1">
        <v>317</v>
      </c>
      <c r="D320" s="1">
        <v>27</v>
      </c>
      <c r="E320" s="1">
        <v>5</v>
      </c>
      <c r="F320" s="1" t="str">
        <v/>
      </c>
      <c r="G320" s="1" t="str">
        <v/>
      </c>
      <c r="H320" s="1" t="str">
        <v/>
      </c>
      <c r="I320" s="1" t="str">
        <v/>
      </c>
      <c r="J320" s="1" t="str">
        <v/>
      </c>
      <c r="K320" s="1" t="str">
        <v/>
      </c>
    </row>
    <row r="321" spans="3:11" x14ac:dyDescent="0.25">
      <c r="C321" s="1">
        <v>318</v>
      </c>
      <c r="D321" s="1">
        <v>27</v>
      </c>
      <c r="E321" s="1">
        <v>6</v>
      </c>
      <c r="F321" s="1" t="str">
        <v/>
      </c>
      <c r="G321" s="1" t="str">
        <v/>
      </c>
      <c r="H321" s="1" t="str">
        <v/>
      </c>
      <c r="I321" s="1" t="str">
        <v/>
      </c>
      <c r="J321" s="1" t="str">
        <v/>
      </c>
      <c r="K321" s="1" t="str">
        <v/>
      </c>
    </row>
    <row r="322" spans="3:11" x14ac:dyDescent="0.25">
      <c r="C322" s="1">
        <v>319</v>
      </c>
      <c r="D322" s="1">
        <v>27</v>
      </c>
      <c r="E322" s="1">
        <v>7</v>
      </c>
      <c r="F322" s="1" t="str">
        <v/>
      </c>
      <c r="G322" s="1" t="str">
        <v/>
      </c>
      <c r="H322" s="1" t="str">
        <v/>
      </c>
      <c r="I322" s="1" t="str">
        <v/>
      </c>
      <c r="J322" s="1" t="str">
        <v/>
      </c>
      <c r="K322" s="1" t="str">
        <v/>
      </c>
    </row>
    <row r="323" spans="3:11" x14ac:dyDescent="0.25">
      <c r="C323" s="1">
        <v>320</v>
      </c>
      <c r="D323" s="1">
        <v>27</v>
      </c>
      <c r="E323" s="1">
        <v>8</v>
      </c>
      <c r="F323" s="1" t="str">
        <v/>
      </c>
      <c r="G323" s="1" t="str">
        <v/>
      </c>
      <c r="H323" s="1" t="str">
        <v/>
      </c>
      <c r="I323" s="1" t="str">
        <v/>
      </c>
      <c r="J323" s="1" t="str">
        <v/>
      </c>
      <c r="K323" s="1" t="str">
        <v/>
      </c>
    </row>
    <row r="324" spans="3:11" x14ac:dyDescent="0.25">
      <c r="C324" s="1">
        <v>321</v>
      </c>
      <c r="D324" s="1">
        <v>27</v>
      </c>
      <c r="E324" s="1">
        <v>9</v>
      </c>
      <c r="F324" s="1" t="str">
        <v/>
      </c>
      <c r="G324" s="1" t="str">
        <v/>
      </c>
      <c r="H324" s="1" t="str">
        <v/>
      </c>
      <c r="I324" s="1" t="str">
        <v/>
      </c>
      <c r="J324" s="1" t="str">
        <v/>
      </c>
      <c r="K324" s="1" t="str">
        <v/>
      </c>
    </row>
    <row r="325" spans="3:11" x14ac:dyDescent="0.25">
      <c r="C325" s="1">
        <v>322</v>
      </c>
      <c r="D325" s="1">
        <v>27</v>
      </c>
      <c r="E325" s="1">
        <v>10</v>
      </c>
      <c r="F325" s="1" t="str">
        <v/>
      </c>
      <c r="G325" s="1" t="str">
        <v/>
      </c>
      <c r="H325" s="1" t="str">
        <v/>
      </c>
      <c r="I325" s="1" t="str">
        <v/>
      </c>
      <c r="J325" s="1" t="str">
        <v/>
      </c>
      <c r="K325" s="1" t="str">
        <v/>
      </c>
    </row>
    <row r="326" spans="3:11" x14ac:dyDescent="0.25">
      <c r="C326" s="1">
        <v>323</v>
      </c>
      <c r="D326" s="1">
        <v>27</v>
      </c>
      <c r="E326" s="1">
        <v>11</v>
      </c>
      <c r="F326" s="1" t="str">
        <v/>
      </c>
      <c r="G326" s="1" t="str">
        <v/>
      </c>
      <c r="H326" s="1" t="str">
        <v/>
      </c>
      <c r="I326" s="1" t="str">
        <v/>
      </c>
      <c r="J326" s="1" t="str">
        <v/>
      </c>
      <c r="K326" s="1" t="str">
        <v/>
      </c>
    </row>
    <row r="327" spans="3:11" x14ac:dyDescent="0.25">
      <c r="C327" s="1">
        <v>324</v>
      </c>
      <c r="D327" s="1">
        <v>27</v>
      </c>
      <c r="E327" s="1">
        <v>12</v>
      </c>
      <c r="F327" s="1" t="str">
        <v/>
      </c>
      <c r="G327" s="1" t="str">
        <v>sw_eth_spine_02;20</v>
      </c>
      <c r="H327" s="1" t="str">
        <v/>
      </c>
      <c r="I327" s="1" t="str">
        <v/>
      </c>
      <c r="J327" s="1" t="str">
        <v/>
      </c>
      <c r="K327" s="1" t="str">
        <v/>
      </c>
    </row>
    <row r="328" spans="3:11" x14ac:dyDescent="0.25">
      <c r="C328" s="1">
        <v>325</v>
      </c>
      <c r="D328" s="1">
        <v>28</v>
      </c>
      <c r="E328" s="1">
        <v>1</v>
      </c>
      <c r="F328" s="1" t="str">
        <v>sw_eth_spine_02;20</v>
      </c>
      <c r="G328" s="1" t="str">
        <v>pp_eth_spine;03</v>
      </c>
      <c r="H328" s="1" t="str">
        <v>sw_eth_spine_02;20&lt;~~~&gt;pp_eth_spine;03</v>
      </c>
      <c r="I328" s="1" t="str">
        <v>sw_eth_spine_02;20</v>
      </c>
      <c r="J328" s="1" t="str">
        <v>pp_eth_spine;03</v>
      </c>
      <c r="K328" s="1" t="str">
        <v>pp_eth_spine;03&lt;~~~&gt;sw_eth_spine_02;20</v>
      </c>
    </row>
    <row r="329" spans="3:11" x14ac:dyDescent="0.25">
      <c r="C329" s="1">
        <v>326</v>
      </c>
      <c r="D329" s="1">
        <v>28</v>
      </c>
      <c r="E329" s="1">
        <v>2</v>
      </c>
      <c r="F329" s="1" t="str">
        <v>pp_eth_spine;03</v>
      </c>
      <c r="G329" s="1" t="str">
        <v>pp_eth_leaf;03</v>
      </c>
      <c r="H329" s="1" t="str">
        <v>pp_eth_spine;03&lt;~~~&gt;pp_eth_leaf;03</v>
      </c>
      <c r="I329" s="1" t="str">
        <v>pp_eth_spine;03</v>
      </c>
      <c r="J329" s="1" t="str">
        <v>pp_eth_leaf;03</v>
      </c>
      <c r="K329" s="1" t="str">
        <v>pp_eth_leaf;03&lt;~~~&gt;pp_eth_spine;03</v>
      </c>
    </row>
    <row r="330" spans="3:11" x14ac:dyDescent="0.25">
      <c r="C330" s="1">
        <v>327</v>
      </c>
      <c r="D330" s="1">
        <v>28</v>
      </c>
      <c r="E330" s="1">
        <v>3</v>
      </c>
      <c r="F330" s="1" t="str">
        <v>pp_eth_leaf;03</v>
      </c>
      <c r="G330" s="1" t="str">
        <v>sw_eth_02;35</v>
      </c>
      <c r="H330" s="1" t="str">
        <v>pp_eth_leaf;03&lt;~~~&gt;sw_eth_02;35</v>
      </c>
      <c r="I330" s="1" t="str">
        <v>pp_eth_leaf;03</v>
      </c>
      <c r="J330" s="1" t="str">
        <v>sw_eth_02;35</v>
      </c>
      <c r="K330" s="1" t="str">
        <v>pp_eth_leaf;03&lt;~~~&gt;sw_eth_02;35</v>
      </c>
    </row>
    <row r="331" spans="3:11" x14ac:dyDescent="0.25">
      <c r="C331" s="1">
        <v>328</v>
      </c>
      <c r="D331" s="1">
        <v>28</v>
      </c>
      <c r="E331" s="1">
        <v>4</v>
      </c>
      <c r="F331" s="1" t="str">
        <v>sw_eth_02;35</v>
      </c>
      <c r="G331" s="1" t="str">
        <v/>
      </c>
      <c r="H331" s="1" t="str">
        <v/>
      </c>
      <c r="I331" s="1" t="str">
        <v/>
      </c>
      <c r="J331" s="1" t="str">
        <v/>
      </c>
      <c r="K331" s="1" t="str">
        <v/>
      </c>
    </row>
    <row r="332" spans="3:11" x14ac:dyDescent="0.25">
      <c r="C332" s="1">
        <v>329</v>
      </c>
      <c r="D332" s="1">
        <v>28</v>
      </c>
      <c r="E332" s="1">
        <v>5</v>
      </c>
      <c r="F332" s="1" t="str">
        <v/>
      </c>
      <c r="G332" s="1" t="str">
        <v/>
      </c>
      <c r="H332" s="1" t="str">
        <v/>
      </c>
      <c r="I332" s="1" t="str">
        <v/>
      </c>
      <c r="J332" s="1" t="str">
        <v/>
      </c>
      <c r="K332" s="1" t="str">
        <v/>
      </c>
    </row>
    <row r="333" spans="3:11" x14ac:dyDescent="0.25">
      <c r="C333" s="1">
        <v>330</v>
      </c>
      <c r="D333" s="1">
        <v>28</v>
      </c>
      <c r="E333" s="1">
        <v>6</v>
      </c>
      <c r="F333" s="1" t="str">
        <v/>
      </c>
      <c r="G333" s="1" t="str">
        <v/>
      </c>
      <c r="H333" s="1" t="str">
        <v/>
      </c>
      <c r="I333" s="1" t="str">
        <v/>
      </c>
      <c r="J333" s="1" t="str">
        <v/>
      </c>
      <c r="K333" s="1" t="str">
        <v/>
      </c>
    </row>
    <row r="334" spans="3:11" x14ac:dyDescent="0.25">
      <c r="C334" s="1">
        <v>331</v>
      </c>
      <c r="D334" s="1">
        <v>28</v>
      </c>
      <c r="E334" s="1">
        <v>7</v>
      </c>
      <c r="F334" s="1" t="str">
        <v/>
      </c>
      <c r="G334" s="1" t="str">
        <v/>
      </c>
      <c r="H334" s="1" t="str">
        <v/>
      </c>
      <c r="I334" s="1" t="str">
        <v/>
      </c>
      <c r="J334" s="1" t="str">
        <v/>
      </c>
      <c r="K334" s="1" t="str">
        <v/>
      </c>
    </row>
    <row r="335" spans="3:11" x14ac:dyDescent="0.25">
      <c r="C335" s="1">
        <v>332</v>
      </c>
      <c r="D335" s="1">
        <v>28</v>
      </c>
      <c r="E335" s="1">
        <v>8</v>
      </c>
      <c r="F335" s="1" t="str">
        <v/>
      </c>
      <c r="G335" s="1" t="str">
        <v/>
      </c>
      <c r="H335" s="1" t="str">
        <v/>
      </c>
      <c r="I335" s="1" t="str">
        <v/>
      </c>
      <c r="J335" s="1" t="str">
        <v/>
      </c>
      <c r="K335" s="1" t="str">
        <v/>
      </c>
    </row>
    <row r="336" spans="3:11" x14ac:dyDescent="0.25">
      <c r="C336" s="1">
        <v>333</v>
      </c>
      <c r="D336" s="1">
        <v>28</v>
      </c>
      <c r="E336" s="1">
        <v>9</v>
      </c>
      <c r="F336" s="1" t="str">
        <v/>
      </c>
      <c r="G336" s="1" t="str">
        <v/>
      </c>
      <c r="H336" s="1" t="str">
        <v/>
      </c>
      <c r="I336" s="1" t="str">
        <v/>
      </c>
      <c r="J336" s="1" t="str">
        <v/>
      </c>
      <c r="K336" s="1" t="str">
        <v/>
      </c>
    </row>
    <row r="337" spans="3:11" x14ac:dyDescent="0.25">
      <c r="C337" s="1">
        <v>334</v>
      </c>
      <c r="D337" s="1">
        <v>28</v>
      </c>
      <c r="E337" s="1">
        <v>10</v>
      </c>
      <c r="F337" s="1" t="str">
        <v/>
      </c>
      <c r="G337" s="1" t="str">
        <v/>
      </c>
      <c r="H337" s="1" t="str">
        <v/>
      </c>
      <c r="I337" s="1" t="str">
        <v/>
      </c>
      <c r="J337" s="1" t="str">
        <v/>
      </c>
      <c r="K337" s="1" t="str">
        <v/>
      </c>
    </row>
    <row r="338" spans="3:11" x14ac:dyDescent="0.25">
      <c r="C338" s="1">
        <v>335</v>
      </c>
      <c r="D338" s="1">
        <v>28</v>
      </c>
      <c r="E338" s="1">
        <v>11</v>
      </c>
      <c r="F338" s="1" t="str">
        <v/>
      </c>
      <c r="G338" s="1" t="str">
        <v/>
      </c>
      <c r="H338" s="1" t="str">
        <v/>
      </c>
      <c r="I338" s="1" t="str">
        <v/>
      </c>
      <c r="J338" s="1" t="str">
        <v/>
      </c>
      <c r="K338" s="1" t="str">
        <v/>
      </c>
    </row>
    <row r="339" spans="3:11" x14ac:dyDescent="0.25">
      <c r="C339" s="1">
        <v>336</v>
      </c>
      <c r="D339" s="1">
        <v>28</v>
      </c>
      <c r="E339" s="1">
        <v>12</v>
      </c>
      <c r="F339" s="1" t="str">
        <v/>
      </c>
      <c r="G339" s="1" t="str">
        <v>sw_eth_spine_02;21</v>
      </c>
      <c r="H339" s="1" t="str">
        <v/>
      </c>
      <c r="I339" s="1" t="str">
        <v/>
      </c>
      <c r="J339" s="1" t="str">
        <v/>
      </c>
      <c r="K339" s="1" t="str">
        <v/>
      </c>
    </row>
    <row r="340" spans="3:11" x14ac:dyDescent="0.25">
      <c r="C340" s="1">
        <v>337</v>
      </c>
      <c r="D340" s="1">
        <v>29</v>
      </c>
      <c r="E340" s="1">
        <v>1</v>
      </c>
      <c r="F340" s="1" t="str">
        <v>sw_eth_spine_02;21</v>
      </c>
      <c r="G340" s="1" t="str">
        <v>pp_eth_spine;04</v>
      </c>
      <c r="H340" s="1" t="str">
        <v>sw_eth_spine_02;21&lt;~~~&gt;pp_eth_spine;04</v>
      </c>
      <c r="I340" s="1" t="str">
        <v>sw_eth_spine_02;21</v>
      </c>
      <c r="J340" s="1" t="str">
        <v>pp_eth_spine;04</v>
      </c>
      <c r="K340" s="1" t="str">
        <v>pp_eth_spine;04&lt;~~~&gt;sw_eth_spine_02;21</v>
      </c>
    </row>
    <row r="341" spans="3:11" x14ac:dyDescent="0.25">
      <c r="C341" s="1">
        <v>338</v>
      </c>
      <c r="D341" s="1">
        <v>29</v>
      </c>
      <c r="E341" s="1">
        <v>2</v>
      </c>
      <c r="F341" s="1" t="str">
        <v>pp_eth_spine;04</v>
      </c>
      <c r="G341" s="1" t="str">
        <v>pp_eth_leaf;04</v>
      </c>
      <c r="H341" s="1" t="str">
        <v>pp_eth_spine;04&lt;~~~&gt;pp_eth_leaf;04</v>
      </c>
      <c r="I341" s="1" t="str">
        <v>pp_eth_spine;04</v>
      </c>
      <c r="J341" s="1" t="str">
        <v>pp_eth_leaf;04</v>
      </c>
      <c r="K341" s="1" t="str">
        <v>pp_eth_leaf;04&lt;~~~&gt;pp_eth_spine;04</v>
      </c>
    </row>
    <row r="342" spans="3:11" x14ac:dyDescent="0.25">
      <c r="C342" s="1">
        <v>339</v>
      </c>
      <c r="D342" s="1">
        <v>29</v>
      </c>
      <c r="E342" s="1">
        <v>3</v>
      </c>
      <c r="F342" s="1" t="str">
        <v>pp_eth_leaf;04</v>
      </c>
      <c r="G342" s="1" t="str">
        <v>sw_eth_02;36</v>
      </c>
      <c r="H342" s="1" t="str">
        <v>pp_eth_leaf;04&lt;~~~&gt;sw_eth_02;36</v>
      </c>
      <c r="I342" s="1" t="str">
        <v>pp_eth_leaf;04</v>
      </c>
      <c r="J342" s="1" t="str">
        <v>sw_eth_02;36</v>
      </c>
      <c r="K342" s="1" t="str">
        <v>pp_eth_leaf;04&lt;~~~&gt;sw_eth_02;36</v>
      </c>
    </row>
    <row r="343" spans="3:11" x14ac:dyDescent="0.25">
      <c r="C343" s="1">
        <v>340</v>
      </c>
      <c r="D343" s="1">
        <v>29</v>
      </c>
      <c r="E343" s="1">
        <v>4</v>
      </c>
      <c r="F343" s="1" t="str">
        <v>sw_eth_02;36</v>
      </c>
      <c r="G343" s="1" t="str">
        <v/>
      </c>
      <c r="H343" s="1" t="str">
        <v/>
      </c>
      <c r="I343" s="1" t="str">
        <v/>
      </c>
      <c r="J343" s="1" t="str">
        <v/>
      </c>
      <c r="K343" s="1" t="str">
        <v/>
      </c>
    </row>
    <row r="344" spans="3:11" x14ac:dyDescent="0.25">
      <c r="C344" s="1">
        <v>341</v>
      </c>
      <c r="D344" s="1">
        <v>29</v>
      </c>
      <c r="E344" s="1">
        <v>5</v>
      </c>
      <c r="F344" s="1" t="str">
        <v/>
      </c>
      <c r="G344" s="1" t="str">
        <v/>
      </c>
      <c r="H344" s="1" t="str">
        <v/>
      </c>
      <c r="I344" s="1" t="str">
        <v/>
      </c>
      <c r="J344" s="1" t="str">
        <v/>
      </c>
      <c r="K344" s="1" t="str">
        <v/>
      </c>
    </row>
    <row r="345" spans="3:11" x14ac:dyDescent="0.25">
      <c r="C345" s="1">
        <v>342</v>
      </c>
      <c r="D345" s="1">
        <v>29</v>
      </c>
      <c r="E345" s="1">
        <v>6</v>
      </c>
      <c r="F345" s="1" t="str">
        <v/>
      </c>
      <c r="G345" s="1" t="str">
        <v/>
      </c>
      <c r="H345" s="1" t="str">
        <v/>
      </c>
      <c r="I345" s="1" t="str">
        <v/>
      </c>
      <c r="J345" s="1" t="str">
        <v/>
      </c>
      <c r="K345" s="1" t="str">
        <v/>
      </c>
    </row>
    <row r="346" spans="3:11" x14ac:dyDescent="0.25">
      <c r="C346" s="1">
        <v>343</v>
      </c>
      <c r="D346" s="1">
        <v>29</v>
      </c>
      <c r="E346" s="1">
        <v>7</v>
      </c>
      <c r="F346" s="1" t="str">
        <v/>
      </c>
      <c r="G346" s="1" t="str">
        <v/>
      </c>
      <c r="H346" s="1" t="str">
        <v/>
      </c>
      <c r="I346" s="1" t="str">
        <v/>
      </c>
      <c r="J346" s="1" t="str">
        <v/>
      </c>
      <c r="K346" s="1" t="str">
        <v/>
      </c>
    </row>
    <row r="347" spans="3:11" x14ac:dyDescent="0.25">
      <c r="C347" s="1">
        <v>344</v>
      </c>
      <c r="D347" s="1">
        <v>29</v>
      </c>
      <c r="E347" s="1">
        <v>8</v>
      </c>
      <c r="F347" s="1" t="str">
        <v/>
      </c>
      <c r="G347" s="1" t="str">
        <v/>
      </c>
      <c r="H347" s="1" t="str">
        <v/>
      </c>
      <c r="I347" s="1" t="str">
        <v/>
      </c>
      <c r="J347" s="1" t="str">
        <v/>
      </c>
      <c r="K347" s="1" t="str">
        <v/>
      </c>
    </row>
    <row r="348" spans="3:11" x14ac:dyDescent="0.25">
      <c r="C348" s="1">
        <v>345</v>
      </c>
      <c r="D348" s="1">
        <v>29</v>
      </c>
      <c r="E348" s="1">
        <v>9</v>
      </c>
      <c r="F348" s="1" t="str">
        <v/>
      </c>
      <c r="G348" s="1" t="str">
        <v/>
      </c>
      <c r="H348" s="1" t="str">
        <v/>
      </c>
      <c r="I348" s="1" t="str">
        <v/>
      </c>
      <c r="J348" s="1" t="str">
        <v/>
      </c>
      <c r="K348" s="1" t="str">
        <v/>
      </c>
    </row>
    <row r="349" spans="3:11" x14ac:dyDescent="0.25">
      <c r="C349" s="1">
        <v>346</v>
      </c>
      <c r="D349" s="1">
        <v>29</v>
      </c>
      <c r="E349" s="1">
        <v>10</v>
      </c>
      <c r="F349" s="1" t="str">
        <v/>
      </c>
      <c r="G349" s="1" t="str">
        <v/>
      </c>
      <c r="H349" s="1" t="str">
        <v/>
      </c>
      <c r="I349" s="1" t="str">
        <v/>
      </c>
      <c r="J349" s="1" t="str">
        <v/>
      </c>
      <c r="K349" s="1" t="str">
        <v/>
      </c>
    </row>
    <row r="350" spans="3:11" x14ac:dyDescent="0.25">
      <c r="C350" s="1">
        <v>347</v>
      </c>
      <c r="D350" s="1">
        <v>29</v>
      </c>
      <c r="E350" s="1">
        <v>11</v>
      </c>
      <c r="F350" s="1" t="str">
        <v/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</row>
    <row r="351" spans="3:11" x14ac:dyDescent="0.25">
      <c r="C351" s="1">
        <v>348</v>
      </c>
      <c r="D351" s="1">
        <v>29</v>
      </c>
      <c r="E351" s="1">
        <v>12</v>
      </c>
      <c r="F351" s="1" t="str">
        <v/>
      </c>
      <c r="G351" s="1" t="str">
        <v>sw_mgt_01;420</v>
      </c>
      <c r="H351" s="1" t="str">
        <v/>
      </c>
      <c r="I351" s="1" t="str">
        <v/>
      </c>
      <c r="J351" s="1" t="str">
        <v/>
      </c>
      <c r="K351" s="1" t="str">
        <v/>
      </c>
    </row>
    <row r="352" spans="3:11" x14ac:dyDescent="0.25">
      <c r="C352" s="1">
        <v>349</v>
      </c>
      <c r="D352" s="1">
        <v>30</v>
      </c>
      <c r="E352" s="1">
        <v>1</v>
      </c>
      <c r="F352" s="1" t="str">
        <v>sw_mgt_01;420</v>
      </c>
      <c r="G352" s="1" t="str">
        <v>srv_01;idrac</v>
      </c>
      <c r="H352" s="1" t="str">
        <v>sw_mgt_01;420&lt;~~~&gt;srv_01;idrac</v>
      </c>
      <c r="I352" s="1" t="str">
        <v>sw_mgt_01;420</v>
      </c>
      <c r="J352" s="1" t="str">
        <v>srv_01;idrac</v>
      </c>
      <c r="K352" s="1" t="str">
        <v>srv_01;idrac&lt;~~~&gt;sw_mgt_01;420</v>
      </c>
    </row>
    <row r="353" spans="3:11" x14ac:dyDescent="0.25">
      <c r="C353" s="1">
        <v>350</v>
      </c>
      <c r="D353" s="1">
        <v>30</v>
      </c>
      <c r="E353" s="1">
        <v>2</v>
      </c>
      <c r="F353" s="1" t="str">
        <v>srv_01;idrac</v>
      </c>
      <c r="G353" s="1" t="str">
        <v/>
      </c>
      <c r="H353" s="1" t="str">
        <v/>
      </c>
      <c r="I353" s="1" t="str">
        <v/>
      </c>
      <c r="J353" s="1" t="str">
        <v/>
      </c>
      <c r="K353" s="1" t="str">
        <v/>
      </c>
    </row>
    <row r="354" spans="3:11" x14ac:dyDescent="0.25">
      <c r="C354" s="1">
        <v>351</v>
      </c>
      <c r="D354" s="1">
        <v>30</v>
      </c>
      <c r="E354" s="1">
        <v>3</v>
      </c>
      <c r="F354" s="1" t="str">
        <v/>
      </c>
      <c r="G354" s="1" t="str">
        <v/>
      </c>
      <c r="H354" s="1" t="str">
        <v/>
      </c>
      <c r="I354" s="1" t="str">
        <v/>
      </c>
      <c r="J354" s="1" t="str">
        <v/>
      </c>
      <c r="K354" s="1" t="str">
        <v/>
      </c>
    </row>
    <row r="355" spans="3:11" x14ac:dyDescent="0.25">
      <c r="C355" s="1">
        <v>352</v>
      </c>
      <c r="D355" s="1">
        <v>30</v>
      </c>
      <c r="E355" s="1">
        <v>4</v>
      </c>
      <c r="F355" s="1" t="str">
        <v/>
      </c>
      <c r="G355" s="1" t="str">
        <v/>
      </c>
      <c r="H355" s="1" t="str">
        <v/>
      </c>
      <c r="I355" s="1" t="str">
        <v/>
      </c>
      <c r="J355" s="1" t="str">
        <v/>
      </c>
      <c r="K355" s="1" t="str">
        <v/>
      </c>
    </row>
    <row r="356" spans="3:11" x14ac:dyDescent="0.25">
      <c r="C356" s="1">
        <v>353</v>
      </c>
      <c r="D356" s="1">
        <v>30</v>
      </c>
      <c r="E356" s="1">
        <v>5</v>
      </c>
      <c r="F356" s="1" t="str">
        <v/>
      </c>
      <c r="G356" s="1" t="str">
        <v/>
      </c>
      <c r="H356" s="1" t="str">
        <v/>
      </c>
      <c r="I356" s="1" t="str">
        <v/>
      </c>
      <c r="J356" s="1" t="str">
        <v/>
      </c>
      <c r="K356" s="1" t="str">
        <v/>
      </c>
    </row>
    <row r="357" spans="3:11" x14ac:dyDescent="0.25">
      <c r="C357" s="1">
        <v>354</v>
      </c>
      <c r="D357" s="1">
        <v>30</v>
      </c>
      <c r="E357" s="1">
        <v>6</v>
      </c>
      <c r="F357" s="1" t="str">
        <v/>
      </c>
      <c r="G357" s="1" t="str">
        <v/>
      </c>
      <c r="H357" s="1" t="str">
        <v/>
      </c>
      <c r="I357" s="1" t="str">
        <v/>
      </c>
      <c r="J357" s="1" t="str">
        <v/>
      </c>
      <c r="K357" s="1" t="str">
        <v/>
      </c>
    </row>
    <row r="358" spans="3:11" x14ac:dyDescent="0.25">
      <c r="C358" s="1">
        <v>355</v>
      </c>
      <c r="D358" s="1">
        <v>30</v>
      </c>
      <c r="E358" s="1">
        <v>7</v>
      </c>
      <c r="F358" s="1" t="str">
        <v/>
      </c>
      <c r="G358" s="1" t="str">
        <v/>
      </c>
      <c r="H358" s="1" t="str">
        <v/>
      </c>
      <c r="I358" s="1" t="str">
        <v/>
      </c>
      <c r="J358" s="1" t="str">
        <v/>
      </c>
      <c r="K358" s="1" t="str">
        <v/>
      </c>
    </row>
    <row r="359" spans="3:11" x14ac:dyDescent="0.25">
      <c r="C359" s="1">
        <v>356</v>
      </c>
      <c r="D359" s="1">
        <v>30</v>
      </c>
      <c r="E359" s="1">
        <v>8</v>
      </c>
      <c r="F359" s="1" t="str">
        <v/>
      </c>
      <c r="G359" s="1" t="str">
        <v/>
      </c>
      <c r="H359" s="1" t="str">
        <v/>
      </c>
      <c r="I359" s="1" t="str">
        <v/>
      </c>
      <c r="J359" s="1" t="str">
        <v/>
      </c>
      <c r="K359" s="1" t="str">
        <v/>
      </c>
    </row>
    <row r="360" spans="3:11" x14ac:dyDescent="0.25">
      <c r="C360" s="1">
        <v>357</v>
      </c>
      <c r="D360" s="1">
        <v>30</v>
      </c>
      <c r="E360" s="1">
        <v>9</v>
      </c>
      <c r="F360" s="1" t="str">
        <v/>
      </c>
      <c r="G360" s="1" t="str">
        <v/>
      </c>
      <c r="H360" s="1" t="str">
        <v/>
      </c>
      <c r="I360" s="1" t="str">
        <v/>
      </c>
      <c r="J360" s="1" t="str">
        <v/>
      </c>
      <c r="K360" s="1" t="str">
        <v/>
      </c>
    </row>
    <row r="361" spans="3:11" x14ac:dyDescent="0.25">
      <c r="C361" s="1">
        <v>358</v>
      </c>
      <c r="D361" s="1">
        <v>30</v>
      </c>
      <c r="E361" s="1">
        <v>10</v>
      </c>
      <c r="F361" s="1" t="str">
        <v/>
      </c>
      <c r="G361" s="1" t="str">
        <v/>
      </c>
      <c r="H361" s="1" t="str">
        <v/>
      </c>
      <c r="I361" s="1" t="str">
        <v/>
      </c>
      <c r="J361" s="1" t="str">
        <v/>
      </c>
      <c r="K361" s="1" t="str">
        <v/>
      </c>
    </row>
    <row r="362" spans="3:11" x14ac:dyDescent="0.25">
      <c r="C362" s="1">
        <v>359</v>
      </c>
      <c r="D362" s="1">
        <v>30</v>
      </c>
      <c r="E362" s="1">
        <v>11</v>
      </c>
      <c r="F362" s="1" t="str">
        <v/>
      </c>
      <c r="G362" s="1" t="str">
        <v/>
      </c>
      <c r="H362" s="1" t="str">
        <v/>
      </c>
      <c r="I362" s="1" t="str">
        <v/>
      </c>
      <c r="J362" s="1" t="str">
        <v/>
      </c>
      <c r="K362" s="1" t="str">
        <v/>
      </c>
    </row>
    <row r="363" spans="3:11" x14ac:dyDescent="0.25">
      <c r="C363" s="1">
        <v>360</v>
      </c>
      <c r="D363" s="1">
        <v>30</v>
      </c>
      <c r="E363" s="1">
        <v>12</v>
      </c>
      <c r="F363" s="1" t="str">
        <v/>
      </c>
      <c r="G363" s="1" t="str">
        <v/>
      </c>
      <c r="H363" s="1" t="str">
        <v/>
      </c>
      <c r="I363" s="1" t="str">
        <v/>
      </c>
      <c r="J363" s="1" t="str">
        <v/>
      </c>
      <c r="K363" s="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globals</vt:lpstr>
      <vt:lpstr>sns</vt:lpstr>
      <vt:lpstr>trunks</vt:lpstr>
      <vt:lpstr>paths_spilled_to_table</vt:lpstr>
      <vt:lpstr>path_as_coordinates</vt:lpstr>
      <vt:lpstr>edge_lists</vt:lpstr>
      <vt:lpstr>if_ids</vt:lpstr>
      <vt:lpstr>devices</vt:lpstr>
      <vt:lpstr>coordinates_2padded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cp:lastPrinted>2025-07-06T11:08:16Z</cp:lastPrinted>
  <dcterms:created xsi:type="dcterms:W3CDTF">2015-06-05T18:17:20Z</dcterms:created>
  <dcterms:modified xsi:type="dcterms:W3CDTF">2025-07-06T20:48:00Z</dcterms:modified>
</cp:coreProperties>
</file>