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/>
  <mc:AlternateContent xmlns:mc="http://schemas.openxmlformats.org/markup-compatibility/2006">
    <mc:Choice Requires="x15">
      <x15ac:absPath xmlns:x15ac="http://schemas.microsoft.com/office/spreadsheetml/2010/11/ac" url="E:\Uddanous\05-06 Feb\"/>
    </mc:Choice>
  </mc:AlternateContent>
  <xr:revisionPtr revIDLastSave="0" documentId="13_ncr:1_{A5317DAD-B8AD-4E53-9417-216EB302E0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ssignment" sheetId="3" r:id="rId1"/>
    <sheet name="Data1" sheetId="4" r:id="rId2"/>
    <sheet name="Data2" sheetId="5" r:id="rId3"/>
  </sheets>
  <definedNames>
    <definedName name="_xlnm._FilterDatabase" localSheetId="1" hidden="1">Data1!$A$1:$A$800</definedName>
    <definedName name="_xlnm._FilterDatabase" localSheetId="2" hidden="1">Data2!$A$1:$U$8400</definedName>
    <definedName name="ABC">Data1!$C$2:INDEX(Data1!$C:$C, COUNTA(Data1!$C:$C))</definedName>
    <definedName name="Country">OFFSET(Data1!$A$1,0,0, COUNTA(Data1!$A:$A)-1,1)</definedName>
    <definedName name="Countyry">Assignment!$A$58:$A$59</definedName>
    <definedName name="_xlnm.Criteria" localSheetId="1">Data1!$F$16</definedName>
    <definedName name="_xlnm.Extract" localSheetId="1">Data1!$J$17</definedName>
    <definedName name="Order_Amount">OFFSET(Data1!$E$1,0,0, COUNTA(Data1!$E:$E)-1,1)</definedName>
    <definedName name="OrderQuantity">OFFSET(Data2!$E$1,0,0,COUNTA(Data2!$E:$E)-1,1)</definedName>
    <definedName name="Product_SubCategory">OFFSET(Data2!$Q$1,0,0,COUNTA(Data2!$Q:$Q)-1,1)</definedName>
    <definedName name="ProductCategory">OFFSET(Data2!$P$1,0,0, COUNTA(Data2!$E:$E)-1,1)</definedName>
    <definedName name="Profit">OFFSET(Data2!$I$1,0,0, COUNTA(Data2!$I:$I)-1,1)</definedName>
    <definedName name="Sales">OFFSET(Data2!$F$1,0,0, COUNTA(Data2!$F:$F)-1,1)</definedName>
    <definedName name="Salesperson">OFFSET(Data1!$B$1,0,0, COUNTA(Data1!$B:$B)-1,1)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3" i="3" l="1" a="1"/>
  <c r="B63" i="3" s="1"/>
  <c r="B64" i="3" a="1"/>
  <c r="B64" i="3" s="1"/>
  <c r="B65" i="3" a="1"/>
  <c r="B65" i="3" s="1"/>
  <c r="B66" i="3" a="1"/>
  <c r="B66" i="3" s="1"/>
  <c r="B67" i="3" a="1"/>
  <c r="B67" i="3" s="1"/>
  <c r="B68" i="3" a="1"/>
  <c r="B68" i="3" s="1"/>
  <c r="B69" i="3" a="1"/>
  <c r="B69" i="3" s="1"/>
  <c r="B70" i="3" a="1"/>
  <c r="B70" i="3" s="1"/>
  <c r="B62" i="3" a="1"/>
  <c r="B62" i="3" s="1"/>
  <c r="B59" i="3" a="1"/>
  <c r="B59" i="3" s="1"/>
  <c r="B58" i="3" a="1"/>
  <c r="B58" i="3" s="1"/>
  <c r="E116" i="3" a="1"/>
  <c r="E116" i="3" s="1"/>
  <c r="E117" i="3" a="1"/>
  <c r="E117" i="3" s="1"/>
  <c r="E118" i="3" a="1"/>
  <c r="E118" i="3" s="1"/>
  <c r="E119" i="3" a="1"/>
  <c r="E119" i="3" s="1"/>
  <c r="E120" i="3" a="1"/>
  <c r="E120" i="3" s="1"/>
  <c r="E121" i="3" a="1"/>
  <c r="E121" i="3" s="1"/>
  <c r="E122" i="3" a="1"/>
  <c r="E122" i="3" s="1"/>
  <c r="E123" i="3" a="1"/>
  <c r="E123" i="3" s="1"/>
  <c r="E124" i="3" a="1"/>
  <c r="E124" i="3" s="1"/>
  <c r="E125" i="3" a="1"/>
  <c r="E125" i="3" s="1"/>
  <c r="E126" i="3" a="1"/>
  <c r="E126" i="3" s="1"/>
  <c r="E127" i="3" a="1"/>
  <c r="E127" i="3" s="1"/>
  <c r="E128" i="3" a="1"/>
  <c r="E128" i="3" s="1"/>
  <c r="E129" i="3" a="1"/>
  <c r="E129" i="3" s="1"/>
  <c r="E130" i="3" a="1"/>
  <c r="E130" i="3" s="1"/>
  <c r="E131" i="3" a="1"/>
  <c r="E131" i="3" s="1"/>
  <c r="E115" i="3" a="1"/>
  <c r="E115" i="3" s="1"/>
  <c r="D116" i="3" a="1"/>
  <c r="D116" i="3" s="1"/>
  <c r="D117" i="3" a="1"/>
  <c r="D117" i="3" s="1"/>
  <c r="D118" i="3" a="1"/>
  <c r="D118" i="3" s="1"/>
  <c r="D119" i="3" a="1"/>
  <c r="D119" i="3" s="1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15" i="3" a="1"/>
  <c r="D115" i="3" s="1"/>
  <c r="C116" i="3" a="1"/>
  <c r="C116" i="3" s="1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C115" i="3" a="1"/>
  <c r="C115" i="3" s="1"/>
  <c r="F160" i="3"/>
  <c r="F159" i="3"/>
  <c r="F158" i="3"/>
  <c r="E139" i="3"/>
  <c r="E138" i="3"/>
  <c r="E137" i="3"/>
  <c r="F7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<sst xmlns="http://schemas.openxmlformats.org/spreadsheetml/2006/main" count="85916" uniqueCount="2174">
  <si>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</si>
  <si>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</si>
  <si>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</si>
  <si>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</si>
  <si>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</si>
  <si>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</si>
  <si>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</si>
  <si>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</si>
  <si>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</si>
  <si>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</si>
  <si>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</si>
  <si>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</si>
  <si>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</si>
  <si>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</si>
  <si>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</si>
  <si>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</si>
  <si>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</si>
  <si>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</si>
  <si>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</si>
  <si>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</si>
  <si>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</si>
  <si>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</si>
  <si>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</si>
  <si>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</si>
  <si>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</si>
  <si>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</si>
  <si>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</si>
  <si>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</si>
  <si>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</si>
  <si>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</si>
  <si>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</si>
  <si>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</si>
  <si>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</si>
  <si>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</si>
  <si>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</si>
  <si>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</si>
  <si>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</si>
  <si>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</si>
  <si>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</si>
  <si>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</si>
  <si>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</si>
  <si>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</si>
  <si>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</si>
  <si>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</si>
  <si>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</si>
  <si>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</si>
  <si>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</si>
  <si>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</si>
  <si>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</si>
  <si>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</si>
  <si>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</si>
  <si>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</si>
  <si>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</si>
  <si>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</si>
  <si>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</si>
  <si>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</si>
  <si>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</si>
  <si>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</si>
  <si>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</si>
  <si>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</si>
  <si>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</si>
  <si>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</si>
  <si>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</si>
  <si>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</si>
  <si>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</si>
  <si>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</si>
  <si>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</si>
  <si>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</si>
  <si>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</si>
  <si>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</si>
  <si>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</si>
  <si>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</si>
  <si>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</si>
  <si>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</si>
  <si>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</si>
  <si>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</si>
  <si>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</si>
  <si>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</si>
  <si>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</si>
  <si>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</si>
  <si>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</si>
  <si>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</si>
  <si>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</si>
  <si>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</si>
  <si>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</si>
  <si>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</si>
  <si>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</si>
  <si>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</si>
  <si>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</si>
  <si>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</si>
  <si>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</si>
  <si>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</si>
  <si>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</si>
  <si>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</si>
  <si>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</si>
  <si>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</si>
  <si>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</si>
  <si>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</si>
  <si>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</si>
  <si>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</si>
  <si>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</si>
  <si>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</si>
  <si>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</si>
  <si>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</si>
  <si>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</si>
  <si>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</si>
  <si>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</si>
  <si>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</si>
  <si>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</si>
  <si>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</si>
  <si>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</si>
  <si>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</si>
  <si>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</si>
  <si>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</si>
  <si>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</si>
  <si>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</si>
  <si>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</si>
  <si>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</si>
  <si>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</si>
  <si>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</si>
  <si>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</si>
  <si>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</si>
  <si>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</si>
  <si>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</si>
  <si>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</si>
  <si>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</si>
  <si>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</si>
  <si>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</si>
  <si>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</si>
  <si>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</si>
  <si>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</si>
  <si>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</si>
  <si>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</si>
  <si>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</si>
  <si>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</si>
  <si>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</si>
  <si>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</si>
  <si>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</si>
  <si>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</si>
  <si>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</si>
  <si>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</si>
  <si>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</si>
  <si>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</si>
  <si>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</si>
  <si>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</si>
  <si>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</si>
  <si>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</si>
  <si>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</si>
  <si>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</si>
  <si>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</si>
  <si>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</si>
  <si>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</si>
  <si>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</si>
  <si>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</si>
  <si>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</si>
  <si>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</si>
  <si>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</si>
  <si>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</si>
  <si>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</si>
  <si>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</si>
  <si>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</si>
  <si>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</si>
  <si>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</si>
  <si>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</si>
  <si>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</si>
  <si>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</si>
  <si>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</si>
  <si>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</si>
  <si>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</si>
  <si>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</si>
  <si>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</si>
  <si>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</si>
  <si>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</si>
  <si>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</si>
  <si>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</si>
  <si>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</si>
  <si>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</si>
  <si>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</si>
  <si>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</si>
  <si>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</si>
  <si>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</si>
  <si>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</si>
  <si>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</si>
  <si>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</si>
  <si>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</si>
  <si>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</si>
  <si>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</si>
  <si>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</si>
  <si>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</si>
  <si>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</si>
  <si>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</si>
  <si>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</si>
  <si>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</si>
  <si>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</si>
  <si>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</si>
  <si>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</si>
  <si>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</si>
  <si>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</si>
  <si>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</si>
  <si>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</si>
  <si>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</si>
  <si>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</si>
  <si>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</si>
  <si>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</si>
  <si>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</si>
  <si>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</si>
  <si>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</si>
  <si>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</si>
  <si>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</si>
  <si>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</si>
  <si>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</si>
  <si>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</si>
  <si>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</si>
  <si>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</si>
  <si>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</si>
  <si>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</si>
  <si>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</si>
  <si>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</si>
  <si>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</si>
  <si>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</si>
  <si>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</si>
  <si>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</si>
  <si>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</si>
  <si>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</si>
  <si>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</si>
  <si>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</si>
  <si>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</si>
  <si>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</si>
  <si>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</si>
  <si>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</si>
  <si>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</si>
  <si>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</si>
  <si>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</si>
  <si>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</si>
  <si>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</si>
  <si>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</si>
  <si>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</si>
  <si>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</si>
  <si>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</si>
  <si>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</si>
  <si>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</si>
  <si>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</si>
  <si>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</si>
  <si>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</si>
  <si>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</si>
  <si>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</si>
  <si>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</si>
  <si>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</si>
  <si>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</si>
  <si>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</si>
  <si>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</si>
  <si>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</si>
  <si>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</si>
  <si>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</si>
  <si>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</si>
  <si>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</si>
  <si>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</si>
  <si>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</si>
  <si>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</si>
  <si>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</si>
  <si>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</si>
  <si>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</si>
  <si>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</si>
  <si>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</si>
  <si>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</si>
  <si>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</si>
  <si>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</si>
  <si>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</si>
  <si>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</si>
  <si>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</si>
  <si>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</si>
  <si>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</si>
  <si>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</si>
  <si>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</si>
  <si>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</si>
  <si>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</si>
  <si>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</si>
  <si>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</si>
  <si>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</si>
  <si>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</si>
  <si>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</si>
  <si>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</si>
  <si>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</si>
  <si>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</si>
  <si>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</si>
  <si>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</si>
  <si>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</si>
  <si>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</si>
  <si>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</si>
  <si>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</si>
  <si>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</si>
  <si>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</si>
  <si>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</si>
  <si>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</si>
  <si>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</si>
  <si>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</si>
  <si>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</si>
  <si>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</si>
  <si>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</si>
  <si>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</si>
  <si>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</si>
  <si>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</si>
  <si>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</si>
  <si>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</si>
  <si>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</si>
  <si>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</si>
  <si>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</si>
  <si>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</si>
  <si>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</si>
  <si>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</si>
  <si>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</si>
  <si>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</si>
  <si>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</si>
  <si>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</si>
  <si>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</si>
  <si>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</si>
  <si>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</si>
  <si>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</si>
  <si>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</si>
  <si>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</si>
  <si>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</si>
  <si>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</si>
  <si>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</si>
  <si>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</si>
  <si>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</si>
  <si>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</si>
  <si>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</si>
  <si>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</si>
  <si>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</si>
  <si>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</si>
  <si>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</si>
  <si>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</si>
  <si>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</si>
  <si>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</si>
  <si>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</si>
  <si>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</si>
  <si>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</si>
  <si>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</si>
  <si>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</si>
  <si>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</si>
  <si>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</si>
  <si>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</si>
  <si>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</si>
  <si>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</si>
  <si>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</si>
  <si>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</si>
  <si>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</si>
  <si>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</si>
  <si>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</si>
  <si>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</si>
  <si>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</si>
  <si>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</si>
  <si>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</si>
  <si>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</si>
  <si>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</si>
  <si>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</si>
  <si>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</si>
  <si>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</si>
  <si>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</si>
  <si>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</si>
  <si>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</si>
  <si>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</si>
  <si>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</si>
  <si>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</si>
  <si>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</si>
  <si>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</si>
  <si>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</si>
  <si>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</si>
  <si>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</si>
  <si>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</si>
  <si>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</si>
  <si>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</si>
  <si>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</si>
  <si>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</si>
  <si>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</si>
  <si>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</si>
  <si>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</si>
  <si>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</si>
  <si>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</si>
  <si>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</si>
  <si>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</si>
  <si>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</si>
  <si>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</si>
  <si>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</si>
  <si>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</si>
  <si>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</si>
  <si>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</si>
  <si>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</si>
  <si>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</si>
  <si>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</si>
  <si>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</si>
  <si>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</si>
  <si>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</si>
  <si>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</si>
  <si>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</si>
  <si>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</si>
  <si>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</si>
  <si>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</si>
  <si>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</si>
  <si>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</si>
  <si>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</si>
  <si>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</si>
  <si>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</si>
  <si>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</si>
  <si>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</si>
  <si>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</si>
  <si>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</si>
  <si>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</si>
  <si>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</si>
  <si>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</si>
  <si>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</si>
  <si>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</si>
  <si>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</si>
  <si>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</si>
  <si>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</si>
  <si>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</si>
  <si>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</si>
  <si>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</si>
  <si>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</si>
  <si>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</si>
  <si>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</si>
  <si>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</si>
  <si>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</si>
  <si>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</si>
  <si>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</si>
  <si>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</si>
  <si>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</si>
  <si>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</si>
  <si>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</si>
  <si>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</si>
  <si>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</si>
  <si>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</si>
  <si>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</si>
  <si>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</si>
  <si>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</si>
  <si>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</si>
  <si>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</si>
  <si>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</si>
  <si>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</si>
  <si>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</si>
  <si>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</si>
  <si>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</si>
  <si>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</si>
  <si>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</si>
  <si>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</si>
  <si>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</si>
  <si>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</si>
  <si>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</si>
  <si>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</si>
  <si>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</si>
  <si>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</si>
  <si>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</si>
  <si>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</si>
  <si>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</si>
  <si>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</si>
  <si>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</si>
  <si>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</si>
  <si>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</si>
  <si>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</si>
  <si>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</si>
  <si>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</si>
  <si>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</si>
  <si>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</si>
  <si>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</si>
  <si>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</si>
  <si>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</si>
  <si>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</si>
  <si>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</si>
  <si>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</si>
  <si>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</si>
  <si>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</si>
  <si>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</si>
  <si>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</si>
  <si>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</si>
  <si>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</si>
  <si>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</si>
  <si>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</si>
  <si>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</si>
  <si>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</si>
  <si>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</si>
  <si>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</si>
  <si>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</si>
  <si>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</si>
  <si>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</si>
  <si>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</si>
  <si>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</si>
  <si>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</si>
  <si>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</si>
  <si>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</si>
  <si>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</si>
  <si>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</si>
  <si>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</si>
  <si>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</si>
  <si>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</si>
  <si>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</si>
  <si>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</si>
  <si>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</si>
  <si>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</si>
  <si>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</si>
  <si>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</si>
  <si>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</si>
  <si>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</si>
  <si>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</si>
  <si>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</si>
  <si>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</si>
  <si>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</si>
  <si>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</si>
  <si>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</si>
  <si>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</si>
  <si>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</si>
  <si>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</si>
  <si>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</si>
  <si>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</si>
  <si>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</si>
  <si>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</si>
  <si>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</si>
  <si>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</si>
  <si>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</si>
  <si>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</si>
  <si>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</si>
  <si>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</si>
  <si>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</si>
  <si>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</si>
  <si>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</si>
  <si>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</si>
  <si>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</si>
  <si>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</si>
  <si>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</si>
  <si>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</si>
  <si>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</si>
  <si>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</si>
  <si>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</si>
  <si>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</si>
  <si>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</si>
  <si>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</si>
  <si>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</si>
  <si>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</si>
  <si>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</si>
  <si>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</si>
  <si>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</si>
  <si>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</si>
  <si>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</si>
  <si>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</si>
  <si>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</si>
  <si>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</si>
  <si>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</si>
  <si>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</si>
  <si>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</si>
  <si>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</si>
  <si>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</si>
  <si>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</si>
  <si>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</si>
  <si>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</si>
  <si>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</si>
  <si>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</si>
  <si>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</si>
  <si>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</si>
  <si>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</si>
  <si>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</si>
  <si>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</si>
  <si>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</si>
  <si>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</si>
  <si>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</si>
  <si>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</si>
  <si>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</si>
  <si>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</si>
  <si>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</si>
  <si>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</si>
  <si>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</si>
  <si>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</si>
  <si>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</si>
  <si>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</si>
  <si>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</si>
  <si>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</si>
  <si>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</si>
  <si>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</si>
  <si>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</si>
  <si>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</si>
  <si>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</si>
  <si>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</si>
  <si>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</si>
  <si>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</si>
  <si>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</si>
  <si>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</si>
  <si>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</si>
  <si>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</si>
  <si>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</si>
  <si>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</si>
  <si>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</si>
  <si>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</si>
  <si>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</si>
  <si>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</si>
  <si>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</si>
  <si>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</si>
  <si>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</si>
  <si>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</si>
  <si>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</si>
  <si>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</si>
  <si>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</si>
  <si>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</si>
  <si>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</si>
  <si>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</si>
  <si>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</si>
  <si>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</si>
  <si>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</si>
  <si>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</si>
  <si>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</si>
  <si>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</si>
  <si>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</si>
  <si>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</si>
  <si>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</si>
  <si>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</si>
  <si>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</si>
  <si>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</si>
  <si>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</si>
  <si>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</si>
  <si>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</si>
  <si>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</si>
  <si>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</si>
  <si>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</si>
  <si>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</si>
  <si>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</si>
  <si>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</si>
  <si>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</si>
  <si>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</si>
  <si>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</si>
  <si>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</si>
  <si>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</si>
  <si>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</si>
  <si>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</si>
  <si>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</si>
  <si>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</si>
  <si>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</si>
  <si>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</si>
  <si>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</si>
  <si>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</si>
  <si>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</si>
  <si>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</si>
  <si>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</si>
  <si>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</si>
  <si>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</si>
  <si>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</si>
  <si>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</si>
  <si>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</si>
  <si>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</si>
  <si>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</si>
  <si>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</si>
  <si>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</si>
  <si>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</si>
  <si>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</si>
  <si>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</si>
  <si>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</si>
  <si>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</si>
  <si>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</si>
  <si>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</si>
  <si>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</si>
  <si>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</si>
  <si>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</si>
  <si>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</si>
  <si>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</si>
  <si>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</si>
  <si>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</si>
  <si>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</si>
  <si>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</si>
  <si>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</si>
  <si>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</si>
  <si>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</si>
  <si>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</si>
  <si>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</si>
  <si>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</si>
  <si>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</si>
  <si>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</si>
  <si>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</si>
  <si>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</si>
  <si>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</si>
  <si>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</si>
  <si>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</si>
  <si>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</si>
  <si>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</si>
  <si>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</si>
  <si>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</si>
  <si>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</si>
  <si>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</si>
  <si>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</si>
  <si>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</si>
  <si>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</si>
  <si>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</si>
  <si>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</si>
  <si>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</si>
  <si>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</si>
  <si>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</si>
  <si>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</si>
  <si>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</si>
  <si>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</si>
  <si>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</si>
  <si>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</si>
  <si>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</si>
  <si>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</si>
  <si>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</si>
  <si>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</si>
  <si>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</si>
  <si>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</si>
  <si>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</si>
  <si>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</si>
  <si>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</si>
  <si>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</si>
  <si>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</si>
  <si>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</si>
  <si>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</si>
  <si>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</si>
  <si>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</si>
  <si>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</si>
  <si>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</si>
  <si>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</si>
  <si>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</si>
  <si>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</si>
  <si>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</si>
  <si>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</si>
  <si>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</si>
  <si>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</si>
  <si>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</si>
  <si>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</si>
  <si>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</si>
  <si>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</si>
  <si>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</si>
  <si>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</si>
  <si>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</si>
  <si>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</si>
  <si>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</si>
  <si>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</si>
  <si>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</si>
  <si>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</si>
  <si>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</si>
  <si>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</si>
  <si>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</si>
  <si>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</si>
  <si>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</si>
  <si>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</si>
  <si>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</si>
  <si>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</si>
  <si>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</si>
  <si>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</si>
  <si>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</si>
  <si>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</si>
  <si>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</si>
  <si>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</si>
  <si>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</si>
  <si>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</si>
  <si>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</si>
  <si>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</si>
  <si>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</si>
  <si>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</si>
  <si>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</si>
  <si>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</si>
  <si>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</si>
  <si>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</si>
  <si>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</si>
  <si>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</si>
  <si>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</si>
  <si>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</si>
  <si>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</si>
  <si>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</si>
  <si>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</si>
  <si>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</si>
  <si>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</si>
  <si>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</si>
  <si>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</si>
  <si>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</si>
  <si>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</si>
  <si>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</si>
  <si>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</si>
  <si>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</si>
  <si>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</si>
  <si>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</si>
  <si>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</si>
  <si>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</si>
  <si>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</si>
  <si>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</si>
  <si>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</si>
  <si>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</si>
  <si>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</si>
  <si>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</si>
  <si>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</si>
  <si>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</si>
  <si>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</si>
  <si>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</si>
  <si>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</si>
  <si>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</si>
  <si>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</si>
  <si>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</si>
  <si>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</si>
  <si>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</si>
  <si>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</si>
  <si>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</si>
  <si>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</si>
  <si>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</si>
  <si>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</si>
  <si>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</si>
  <si>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</si>
  <si>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</si>
  <si>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</si>
  <si>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</si>
  <si>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</si>
  <si>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</si>
  <si>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</si>
  <si>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</si>
  <si>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</si>
  <si>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</si>
  <si>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</si>
  <si>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</si>
  <si>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</si>
  <si>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</si>
  <si>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</si>
  <si>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</si>
  <si>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</si>
  <si>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</si>
  <si>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</si>
  <si>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</si>
  <si>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</si>
  <si>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</si>
  <si>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</si>
  <si>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</si>
  <si>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</si>
  <si>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</si>
  <si>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</si>
  <si>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</si>
  <si>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</si>
  <si>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</si>
  <si>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</si>
  <si>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</si>
  <si>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</si>
  <si>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</si>
  <si>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</si>
  <si>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</si>
  <si>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</si>
  <si>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</si>
  <si>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</si>
  <si>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</si>
  <si>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</si>
  <si>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</si>
  <si>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</si>
  <si>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</si>
  <si>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</si>
  <si>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</si>
  <si>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</si>
  <si>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</si>
  <si>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</si>
  <si>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</si>
  <si>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</si>
  <si>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</si>
  <si>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</si>
  <si>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</si>
  <si>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</si>
  <si>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</si>
  <si>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</si>
  <si>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</si>
  <si>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</si>
  <si>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</si>
  <si>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</si>
  <si>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</si>
  <si>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</si>
  <si>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</si>
  <si>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</si>
  <si>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</si>
  <si>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</si>
  <si>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</si>
  <si>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</si>
  <si>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</si>
  <si>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</si>
  <si>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</si>
  <si>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</si>
  <si>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</si>
  <si>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</si>
  <si>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</si>
  <si>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</si>
  <si>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</si>
  <si>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</si>
  <si>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</si>
  <si>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</si>
  <si>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</si>
  <si>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</si>
  <si>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</si>
  <si>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</si>
  <si>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</si>
  <si>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</si>
  <si>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</si>
  <si>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</si>
  <si>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</si>
  <si>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</si>
  <si>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</si>
  <si>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</si>
  <si>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</si>
  <si>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</si>
  <si>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</si>
  <si>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</si>
  <si>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</si>
  <si>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</si>
  <si>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</si>
  <si>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</si>
  <si>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</si>
  <si>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</si>
  <si>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</si>
  <si>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</si>
  <si>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</si>
  <si>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</si>
  <si>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</si>
  <si>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</si>
  <si>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</si>
  <si>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</si>
  <si>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</si>
  <si>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</si>
  <si>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</si>
  <si>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</si>
  <si>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</si>
  <si>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</si>
  <si>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</si>
  <si>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</si>
  <si>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</si>
  <si>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</si>
  <si>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</si>
  <si>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</si>
  <si>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</si>
  <si>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</si>
  <si>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</si>
  <si>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</si>
  <si>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</si>
  <si>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</si>
  <si>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</si>
  <si>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</si>
  <si>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</si>
  <si>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</si>
  <si>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</si>
  <si>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</si>
  <si>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</si>
  <si>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</si>
  <si>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</si>
  <si>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</si>
  <si>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</si>
  <si>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</si>
  <si>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</si>
  <si>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</si>
  <si>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</si>
  <si>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</si>
  <si>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</si>
  <si>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</si>
  <si>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</si>
  <si>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</si>
  <si>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</si>
  <si>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</si>
  <si>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</si>
  <si>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</si>
  <si>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</si>
  <si>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</si>
  <si>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</si>
  <si>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</si>
  <si>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</si>
  <si>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</si>
  <si>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</si>
  <si>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</si>
  <si>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</si>
  <si>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</si>
  <si>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</si>
  <si>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</si>
  <si>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</si>
  <si>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</si>
  <si>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</si>
  <si>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</si>
  <si>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</si>
  <si>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</si>
  <si>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</si>
  <si>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</si>
  <si>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</si>
  <si>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</si>
  <si>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</si>
  <si>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</si>
  <si>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</si>
  <si>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</si>
  <si>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</si>
  <si>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</si>
  <si>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</si>
  <si>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</si>
  <si>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</si>
  <si>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</si>
  <si>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</si>
  <si>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</si>
  <si>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</si>
  <si>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</si>
  <si>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</si>
  <si>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</si>
  <si>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</si>
  <si>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</si>
  <si>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</si>
  <si>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</si>
  <si>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</si>
  <si>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</si>
  <si>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</si>
  <si>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</si>
  <si>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</si>
  <si>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</si>
  <si>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</si>
  <si>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</si>
  <si>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</si>
  <si>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</si>
  <si>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</si>
  <si>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</si>
  <si>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</si>
  <si>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</si>
  <si>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</si>
  <si>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</si>
  <si>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</si>
  <si>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</si>
  <si>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</si>
  <si>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</si>
  <si>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</si>
  <si>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</si>
  <si>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</si>
  <si>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</si>
  <si>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</si>
  <si>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</si>
  <si>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</si>
  <si>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</si>
  <si>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</si>
  <si>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</si>
  <si>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</si>
  <si>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</si>
  <si>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</si>
  <si>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</si>
  <si>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</si>
  <si>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</si>
  <si>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</si>
  <si>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</si>
  <si>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</si>
  <si>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</si>
  <si>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</si>
  <si>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</si>
  <si>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</si>
  <si>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</si>
  <si>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</si>
  <si>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</si>
  <si>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</si>
  <si>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</si>
  <si>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</si>
  <si>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</si>
  <si>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</si>
  <si>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</si>
  <si>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</si>
  <si>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</si>
  <si>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</si>
  <si>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</si>
  <si>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</si>
  <si>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</si>
  <si>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</si>
  <si>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</si>
  <si>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</si>
  <si>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</si>
  <si>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</si>
  <si>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</si>
  <si>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</si>
  <si>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</si>
  <si>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</si>
  <si>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</si>
  <si>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</si>
  <si>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</si>
  <si>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</si>
  <si>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</si>
  <si>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</si>
  <si>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</si>
  <si>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</si>
  <si>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</si>
  <si>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</si>
  <si>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</si>
  <si>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</si>
  <si>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</si>
  <si>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</si>
  <si>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</si>
  <si>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</si>
  <si>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</si>
  <si>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</si>
  <si>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</si>
  <si>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</si>
  <si>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</si>
  <si>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</si>
  <si>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</si>
  <si>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</si>
  <si>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</si>
  <si>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</si>
  <si>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</si>
  <si>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</si>
  <si>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</si>
  <si>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</si>
  <si>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</si>
  <si>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</si>
  <si>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</si>
  <si>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</si>
  <si>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</si>
  <si>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</si>
  <si>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</si>
  <si>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</si>
  <si>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</si>
  <si>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</si>
  <si>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</si>
  <si>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</si>
  <si>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</si>
  <si>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</si>
  <si>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</si>
  <si>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</si>
  <si>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</si>
  <si>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</si>
  <si>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</si>
  <si>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</si>
  <si>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</si>
  <si>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</si>
  <si>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</si>
  <si>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</si>
  <si>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</si>
  <si>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</si>
  <si>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</si>
  <si>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</si>
  <si>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</si>
  <si>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</si>
  <si>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</si>
  <si>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</si>
  <si>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</si>
  <si>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</si>
  <si>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</si>
  <si>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</si>
  <si>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</si>
  <si>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</si>
  <si>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</si>
  <si>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</si>
  <si>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</si>
  <si>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</si>
  <si>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</si>
  <si>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</si>
  <si>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</si>
  <si>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</si>
  <si>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</si>
  <si>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</si>
  <si>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</si>
  <si>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</si>
  <si>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</si>
  <si>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</si>
  <si>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</si>
  <si>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</si>
  <si>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</si>
  <si>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</si>
  <si>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</si>
  <si>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</si>
  <si>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</si>
  <si>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</si>
  <si>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</si>
  <si>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</si>
  <si>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</si>
  <si>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</si>
  <si>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</si>
  <si>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</si>
  <si>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</si>
  <si>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</si>
  <si>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</si>
  <si>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</si>
  <si>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</si>
  <si>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</si>
  <si>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</si>
  <si>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</si>
  <si>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</si>
  <si>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</si>
  <si>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</si>
  <si>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</si>
  <si>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</si>
  <si>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</si>
  <si>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</si>
  <si>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</si>
  <si>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</si>
  <si>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</si>
  <si>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</si>
  <si>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</si>
  <si>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</si>
  <si>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</si>
  <si>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</si>
  <si>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</si>
  <si>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</si>
  <si>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</si>
  <si>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</si>
  <si>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</si>
  <si>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</si>
  <si>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</si>
  <si>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</si>
  <si>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</si>
  <si>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</si>
  <si>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</si>
  <si>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</si>
  <si>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</si>
  <si>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</si>
  <si>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</si>
  <si>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</si>
  <si>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</si>
  <si>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</si>
  <si>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</si>
  <si>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</si>
  <si>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</si>
  <si>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</si>
  <si>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</si>
  <si>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</si>
  <si>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</si>
  <si>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</si>
  <si>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</si>
  <si>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</si>
  <si>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</si>
  <si>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</si>
  <si>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</si>
  <si>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</si>
  <si>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</si>
  <si>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</si>
  <si>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</si>
  <si>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</si>
  <si>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</si>
  <si>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</si>
  <si>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</si>
  <si>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</si>
  <si>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</si>
  <si>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</si>
  <si>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</si>
  <si>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</si>
  <si>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</si>
  <si>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</si>
  <si>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</si>
  <si>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</si>
  <si>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</si>
  <si>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</si>
  <si>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</si>
  <si>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</si>
  <si>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</si>
  <si>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</si>
  <si>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</si>
  <si>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</si>
  <si>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</si>
  <si>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</si>
  <si>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</si>
  <si>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</si>
  <si>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</si>
  <si>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</si>
  <si>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</si>
  <si>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</si>
  <si>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</si>
  <si>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</si>
  <si>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</si>
  <si>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</si>
  <si>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</si>
  <si>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</si>
  <si>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</si>
  <si>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</si>
  <si>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</si>
  <si>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</si>
  <si>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</si>
  <si>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</si>
  <si>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</si>
  <si>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</si>
  <si>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</si>
  <si>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</si>
  <si>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</si>
  <si>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</si>
  <si>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</si>
  <si>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</si>
  <si>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</si>
  <si>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</si>
  <si>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</si>
  <si>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</si>
  <si>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</si>
  <si>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</si>
  <si>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</si>
  <si>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</si>
  <si>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</si>
  <si>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</si>
  <si>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</si>
  <si>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</si>
  <si>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</si>
  <si>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</si>
  <si>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</si>
  <si>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</si>
  <si>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</si>
  <si>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</si>
  <si>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</si>
  <si>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</si>
  <si>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</si>
  <si>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</si>
  <si>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</si>
  <si>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</si>
  <si>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</si>
  <si>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</si>
  <si>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</si>
  <si>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</si>
  <si>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</si>
  <si>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</si>
  <si>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</si>
  <si>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</si>
  <si>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</si>
  <si>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</si>
  <si>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</si>
  <si>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</si>
  <si>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</si>
  <si>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</si>
  <si>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</si>
  <si>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</si>
  <si>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</si>
  <si>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</si>
  <si>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</si>
  <si>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</si>
  <si>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</si>
  <si>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</si>
  <si>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</si>
  <si>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</si>
  <si>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</si>
  <si>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</si>
  <si>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</si>
  <si>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</si>
  <si>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</si>
  <si>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</si>
  <si>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</si>
  <si>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</si>
  <si>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</si>
  <si>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</si>
  <si>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</si>
  <si>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</si>
  <si>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</si>
  <si>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</si>
  <si>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</si>
  <si>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</si>
  <si>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</si>
  <si>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</si>
  <si>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</si>
  <si>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</si>
  <si>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</si>
  <si>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</si>
  <si>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</si>
  <si>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</si>
  <si>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</si>
  <si>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</si>
  <si>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</si>
  <si>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</si>
  <si>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</si>
  <si>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</si>
  <si>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</si>
  <si>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</si>
  <si>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</si>
  <si>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</si>
  <si>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</si>
  <si>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</si>
  <si>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</si>
  <si>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</si>
  <si>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</si>
  <si>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</si>
  <si>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</si>
  <si>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</si>
  <si>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</si>
  <si>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</si>
  <si>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</si>
  <si>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</si>
  <si>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</si>
  <si>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</si>
  <si>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</si>
  <si>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</si>
  <si>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</si>
  <si>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</si>
  <si>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</si>
  <si>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</si>
  <si>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</si>
  <si>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</si>
  <si>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</si>
  <si>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</si>
  <si>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</si>
  <si>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</si>
  <si>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</si>
  <si>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</si>
  <si>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</si>
  <si>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</si>
  <si>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</si>
  <si>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</si>
  <si>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</si>
  <si>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</si>
  <si>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</si>
  <si>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</si>
  <si>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</si>
  <si>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</si>
  <si>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</si>
  <si>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</si>
  <si>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</si>
  <si>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</si>
  <si>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</si>
  <si>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</si>
  <si>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</si>
  <si>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</si>
  <si>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</si>
  <si>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</si>
  <si>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</si>
  <si>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</si>
  <si>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</si>
  <si>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</si>
  <si>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</si>
  <si>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</si>
  <si>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</si>
  <si>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</si>
  <si>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</si>
  <si>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</si>
  <si>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</si>
  <si>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</si>
  <si>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</si>
  <si>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</si>
  <si>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</si>
  <si>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</si>
  <si>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</si>
  <si>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</si>
  <si>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</si>
  <si>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</si>
  <si>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</si>
  <si>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</si>
  <si>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</si>
  <si>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</si>
  <si>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</si>
  <si>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</si>
  <si>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</si>
  <si>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</si>
  <si>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</si>
  <si>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</si>
  <si>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</si>
  <si>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</si>
  <si>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</si>
  <si>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</si>
  <si>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</si>
  <si>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</si>
  <si>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</si>
  <si>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</si>
  <si>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</si>
  <si>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</si>
  <si>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</si>
  <si>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</si>
  <si>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</si>
  <si>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</si>
  <si>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</si>
  <si>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</si>
  <si>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</si>
  <si>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</si>
  <si>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</si>
  <si>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</si>
  <si>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</si>
  <si>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</si>
  <si>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</si>
  <si>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</si>
  <si>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</si>
  <si>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</si>
  <si>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</si>
  <si>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</si>
  <si>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</si>
  <si>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</si>
  <si>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</si>
  <si>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</si>
  <si>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</si>
  <si>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</si>
  <si>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</si>
  <si>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</si>
  <si>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</si>
  <si>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</si>
  <si>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</si>
  <si>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</si>
  <si>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</si>
  <si>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</si>
  <si>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</si>
  <si>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</si>
  <si>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</si>
  <si>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</si>
  <si>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</si>
  <si>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</si>
  <si>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</si>
  <si>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</si>
  <si>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</si>
  <si>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</si>
  <si>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</si>
  <si>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</si>
  <si>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</si>
  <si>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</si>
  <si>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</si>
  <si>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</si>
  <si>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</si>
  <si>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</si>
  <si>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</si>
  <si>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</si>
  <si>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</si>
  <si>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</si>
  <si>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</si>
  <si>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</si>
  <si>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</si>
  <si>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</si>
  <si>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</si>
  <si>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</si>
  <si>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</si>
  <si>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</si>
  <si>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</si>
  <si>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</si>
  <si>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</si>
  <si>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</si>
  <si>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</si>
  <si>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</si>
  <si>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</si>
  <si>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</si>
  <si>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</si>
  <si>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</si>
  <si>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</si>
  <si>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</si>
  <si>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</si>
  <si>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</si>
  <si>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</si>
  <si>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</si>
  <si>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</si>
  <si>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</si>
  <si>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</si>
  <si>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</si>
  <si>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</si>
  <si>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</si>
  <si>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</si>
  <si>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</si>
  <si>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</si>
  <si>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</si>
  <si>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</si>
  <si>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</si>
  <si>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</si>
  <si>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</si>
  <si>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</si>
  <si>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</si>
  <si>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</si>
  <si>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</si>
  <si>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</si>
  <si>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</si>
  <si>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</si>
  <si>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</si>
  <si>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</si>
  <si>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</si>
  <si>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</si>
  <si>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</si>
  <si>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</si>
  <si>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</si>
  <si>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</si>
  <si>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</si>
  <si>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</si>
  <si>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</si>
  <si>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</si>
  <si>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</si>
  <si>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</si>
  <si>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</si>
  <si>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</si>
  <si>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</si>
  <si>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</si>
  <si>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</si>
  <si>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</si>
  <si>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</si>
  <si>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</si>
  <si>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</si>
  <si>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</si>
  <si>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</si>
  <si>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</si>
  <si>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</si>
  <si>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</si>
  <si>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</si>
  <si>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</si>
  <si>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</si>
  <si>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</si>
  <si>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</si>
  <si>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</si>
  <si>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</si>
  <si>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</si>
  <si>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</si>
  <si>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</si>
  <si>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</si>
  <si>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</si>
  <si>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</si>
  <si>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</si>
  <si>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</si>
  <si>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</si>
  <si>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</si>
  <si>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</si>
  <si>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</si>
  <si>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</si>
  <si>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</si>
  <si>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</si>
  <si>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</si>
  <si>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</si>
  <si>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</si>
  <si>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</si>
  <si>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</si>
  <si>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</si>
  <si>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</si>
  <si>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</si>
  <si>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</si>
  <si>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</si>
  <si>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</si>
  <si>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</si>
  <si>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</si>
  <si>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</si>
  <si>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</si>
  <si>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</si>
  <si>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</si>
  <si>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</si>
  <si>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</si>
  <si>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</si>
  <si>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</si>
  <si>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</si>
  <si>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</si>
  <si>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</si>
  <si>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</si>
  <si>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</si>
  <si>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</si>
  <si>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</si>
  <si>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</si>
  <si>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</si>
  <si>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</si>
  <si>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</si>
  <si>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</si>
  <si>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</si>
  <si>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</si>
  <si>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</si>
  <si>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</si>
  <si>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</si>
  <si>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</si>
  <si>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</si>
  <si>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</si>
  <si>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</si>
  <si>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</si>
  <si>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</si>
  <si>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</si>
  <si>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</si>
  <si>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</si>
  <si>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</si>
  <si>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</si>
  <si>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</si>
  <si>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</si>
  <si>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</si>
  <si>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</si>
  <si>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</si>
  <si>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</si>
  <si>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</si>
  <si>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</si>
  <si>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</si>
  <si>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</si>
  <si>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</si>
  <si>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</si>
  <si>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</si>
  <si>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</si>
  <si>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</si>
  <si>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</si>
  <si>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</si>
  <si>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</si>
  <si>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</si>
  <si>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</si>
  <si>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</si>
  <si>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</si>
  <si>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</si>
  <si>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</si>
  <si>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</si>
  <si>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</si>
  <si>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</si>
  <si>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</si>
  <si>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</si>
  <si>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</si>
  <si>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</si>
  <si>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</si>
  <si>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</si>
  <si>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</si>
  <si>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</si>
  <si>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</si>
  <si>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</si>
  <si>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</si>
  <si>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</si>
  <si>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</si>
  <si>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</si>
  <si>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</si>
  <si>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</si>
  <si>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</si>
  <si>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</si>
  <si>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</si>
  <si>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</si>
  <si>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</si>
  <si>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</si>
  <si>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</si>
  <si>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</si>
  <si>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</si>
  <si>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</si>
  <si>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</si>
  <si>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</si>
  <si>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</si>
  <si>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</si>
  <si>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</si>
  <si>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</si>
  <si>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</si>
  <si>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</si>
  <si>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</si>
  <si>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</si>
  <si>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</si>
  <si>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</si>
  <si>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</si>
  <si>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</si>
  <si>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</si>
  <si>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</si>
  <si>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</si>
  <si>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</si>
  <si>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</si>
  <si>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</si>
  <si>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</si>
  <si>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</si>
  <si>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</si>
  <si>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</si>
  <si>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</si>
  <si>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</si>
  <si>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</si>
  <si>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</si>
  <si>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</si>
  <si>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</si>
  <si>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</si>
  <si>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</si>
  <si>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</si>
  <si>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</si>
  <si>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</si>
  <si>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</si>
  <si>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</si>
  <si>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</si>
  <si>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</si>
  <si>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</si>
  <si>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</si>
  <si>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</si>
  <si>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</si>
  <si>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</si>
  <si>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</si>
  <si>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</si>
  <si>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</si>
  <si>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</si>
  <si>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</si>
  <si>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</si>
  <si>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</si>
  <si>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</si>
  <si>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</si>
  <si>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</si>
  <si>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</si>
  <si>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</si>
  <si>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</si>
  <si>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</si>
  <si>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</si>
  <si>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</si>
  <si>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</si>
  <si>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</si>
  <si>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</si>
  <si>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</si>
  <si>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</si>
  <si>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</si>
  <si>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</si>
  <si>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</si>
  <si>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</si>
  <si>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</si>
  <si>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</si>
  <si>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</si>
  <si>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</si>
  <si>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</si>
  <si>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</si>
  <si>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</si>
  <si>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</si>
  <si>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</si>
  <si>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</si>
  <si>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</si>
  <si>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</si>
  <si>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</si>
  <si>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</si>
  <si>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</si>
  <si>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</si>
  <si>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</si>
  <si>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</si>
  <si>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</si>
  <si>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</si>
  <si>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</si>
  <si>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</si>
  <si>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</si>
  <si>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</si>
  <si>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</si>
  <si>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</si>
  <si>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</si>
  <si>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</si>
  <si>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</si>
  <si>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</si>
  <si>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</si>
  <si>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</si>
  <si>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</si>
  <si>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</si>
  <si>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</si>
  <si>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</si>
  <si>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</si>
  <si>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</si>
  <si>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</si>
  <si>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</si>
  <si>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</si>
  <si>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</si>
  <si>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</si>
  <si>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</si>
  <si>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</si>
  <si>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</si>
  <si>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</si>
  <si>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</si>
  <si>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</si>
  <si>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</si>
  <si>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</si>
  <si>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</si>
  <si>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</si>
  <si>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</si>
  <si>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</si>
  <si>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</si>
  <si>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</si>
  <si>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</si>
  <si>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</si>
  <si>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</si>
  <si>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</si>
  <si>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</si>
  <si>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</si>
  <si>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</si>
  <si>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</si>
  <si>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</si>
  <si>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</si>
  <si>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</si>
  <si>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</si>
  <si>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</si>
  <si>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</si>
  <si>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</si>
  <si>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</si>
  <si>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</si>
  <si>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</si>
  <si>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</si>
  <si>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</si>
  <si>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</si>
  <si>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</si>
  <si>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</si>
  <si>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</si>
  <si>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</si>
  <si>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</si>
  <si>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</si>
  <si>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</si>
  <si>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</si>
  <si>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</si>
  <si>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</si>
  <si>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</si>
  <si>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</si>
  <si>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</si>
  <si>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</si>
  <si>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</si>
  <si>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</si>
  <si>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</si>
  <si>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</si>
  <si>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</si>
  <si>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</si>
  <si>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</si>
  <si>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</si>
  <si>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</si>
  <si>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</si>
  <si>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</si>
  <si>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</si>
  <si>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</si>
  <si>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</si>
  <si>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</si>
  <si>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</si>
  <si>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</si>
  <si>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</si>
  <si>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</si>
  <si>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</si>
  <si>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</si>
  <si>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</si>
  <si>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</si>
  <si>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</si>
  <si>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</si>
  <si>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</si>
  <si>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</si>
  <si>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</si>
  <si>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</si>
  <si>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</si>
  <si>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</si>
  <si>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</si>
  <si>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</si>
  <si>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</si>
  <si>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</si>
  <si>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</si>
  <si>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</si>
  <si>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</si>
  <si>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</si>
  <si>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</si>
  <si>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</si>
  <si>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</si>
  <si>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</si>
  <si>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</si>
  <si>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</si>
  <si>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</si>
  <si>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</si>
  <si>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</si>
  <si>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</si>
  <si>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</si>
  <si>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</si>
  <si>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</si>
  <si>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</si>
  <si>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</si>
  <si>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</si>
  <si>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</si>
  <si>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</si>
  <si>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</si>
  <si>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</si>
  <si>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</si>
  <si>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</si>
  <si>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</si>
  <si>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</si>
  <si>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</si>
  <si>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</si>
  <si>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</si>
  <si>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</si>
  <si>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</si>
  <si>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</si>
  <si>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</si>
  <si>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</si>
  <si>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</si>
  <si>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</si>
  <si>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</si>
  <si>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</si>
  <si>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</si>
  <si>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</si>
  <si>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</si>
  <si>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</si>
  <si>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</si>
  <si>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</si>
  <si>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</si>
  <si>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</si>
  <si>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</si>
  <si>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</si>
  <si>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</si>
  <si>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</si>
  <si>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</si>
  <si>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</si>
  <si>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</si>
  <si>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</si>
  <si>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</si>
  <si>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</si>
  <si>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</si>
  <si>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</si>
  <si>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</si>
  <si>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</si>
  <si>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</si>
  <si>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</si>
  <si>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</si>
  <si>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</si>
  <si>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</si>
  <si>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</si>
  <si>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</si>
  <si>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</si>
  <si>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</si>
  <si>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</si>
  <si>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</si>
  <si>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</si>
  <si>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</si>
  <si>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</si>
  <si>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</si>
  <si>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</si>
  <si>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</si>
  <si>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</si>
  <si>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</si>
  <si>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</si>
  <si>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</si>
  <si>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</si>
  <si>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</si>
  <si>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</si>
  <si>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</si>
  <si>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</si>
  <si>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</si>
  <si>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</si>
  <si>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</si>
  <si>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</si>
  <si>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</si>
  <si>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</si>
  <si>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</si>
  <si>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</si>
  <si>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</si>
  <si>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</si>
  <si>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</si>
  <si>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</si>
  <si>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</si>
  <si>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</si>
  <si>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</si>
  <si>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</si>
  <si>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</si>
  <si>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</si>
  <si>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</si>
  <si>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</si>
  <si>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</si>
  <si>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</si>
  <si>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</si>
  <si>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</si>
  <si>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</si>
  <si>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</si>
  <si>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</si>
  <si>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</si>
  <si>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</si>
  <si>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</si>
  <si>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</si>
  <si>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</si>
  <si>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</si>
  <si>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</si>
  <si>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</si>
  <si>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</si>
  <si>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</si>
  <si>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</si>
  <si>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</si>
  <si>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</si>
  <si>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</si>
  <si>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</si>
  <si>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</si>
  <si>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</si>
  <si>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</si>
  <si>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</si>
  <si>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</si>
  <si>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</si>
  <si>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</si>
  <si>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</si>
  <si>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</si>
  <si>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</si>
  <si>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</si>
  <si>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</si>
  <si>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</si>
  <si>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</si>
  <si>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</si>
  <si>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</si>
  <si>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</si>
  <si>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</si>
  <si>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</si>
  <si>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</si>
  <si>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</si>
  <si>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</si>
  <si>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</si>
  <si>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</si>
  <si>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</si>
  <si>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</si>
  <si>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</si>
  <si>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</si>
  <si>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</si>
  <si>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</si>
  <si>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</si>
  <si>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</si>
  <si>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</si>
  <si>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</si>
  <si>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</si>
  <si>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</si>
  <si>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</si>
  <si>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</si>
  <si>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</si>
  <si>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</si>
  <si>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</si>
  <si>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</si>
  <si>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</si>
  <si>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</si>
  <si>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</si>
  <si>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</si>
  <si>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</si>
  <si>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</si>
  <si>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</si>
  <si>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</si>
  <si>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</si>
  <si>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</si>
  <si>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</si>
  <si>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</si>
  <si>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</si>
  <si>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</si>
  <si>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</si>
  <si>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</si>
  <si>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</si>
  <si>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</si>
  <si>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</si>
  <si>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</si>
  <si>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</si>
  <si>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</si>
  <si>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</si>
  <si>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</si>
  <si>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</si>
  <si>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</si>
  <si>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</si>
  <si>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</si>
  <si>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</si>
  <si>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</si>
  <si>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</si>
  <si>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</si>
  <si>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</si>
  <si>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</si>
  <si>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</si>
  <si>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</si>
  <si>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</si>
  <si>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</si>
  <si>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</si>
  <si>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</si>
  <si>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</si>
  <si>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</si>
  <si>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</si>
  <si>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</si>
  <si>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</si>
  <si>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</si>
  <si>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</si>
  <si>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</si>
  <si>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</si>
  <si>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</si>
  <si>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</si>
  <si>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</si>
  <si>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</si>
  <si>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</si>
  <si>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</si>
  <si>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</si>
  <si>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</si>
  <si>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</si>
  <si>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</si>
  <si>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</si>
  <si>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</si>
  <si>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</si>
  <si>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</si>
  <si>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</si>
  <si>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</si>
  <si>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</si>
  <si>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</si>
  <si>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</si>
  <si>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</si>
  <si>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</si>
  <si>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</si>
  <si>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</si>
  <si>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</si>
  <si>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</si>
  <si>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</si>
  <si>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</si>
  <si>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</si>
  <si>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</si>
  <si>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</si>
  <si>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</si>
  <si>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</si>
  <si>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</si>
  <si>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</si>
  <si>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</si>
  <si>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</si>
  <si>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</si>
  <si>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</si>
  <si>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</si>
  <si>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</si>
  <si>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</si>
  <si>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</si>
  <si>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</si>
  <si>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</si>
  <si>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</si>
  <si>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</si>
  <si>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</si>
  <si>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</si>
  <si>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</si>
  <si>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</si>
  <si>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</si>
  <si>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</si>
  <si>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</si>
  <si>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</si>
  <si>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</si>
  <si>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</si>
  <si>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</si>
  <si>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</si>
  <si>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</si>
  <si>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</si>
  <si>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</si>
  <si>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</si>
  <si>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</si>
  <si>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</si>
  <si>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</si>
  <si>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</si>
  <si>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</si>
  <si>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</si>
  <si>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</si>
  <si>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</si>
  <si>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</si>
  <si>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&gt;10000</t>
  </si>
  <si>
    <t>Password:123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</si>
</sst>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2" fillId="7" borderId="1" xfId="0" applyFont="1" applyFill="1" applyBorder="1" applyProtection="1">
      <protection locked="0"/>
    </xf>
    <xf numFmtId="0" fontId="0" fillId="0" borderId="1" xfId="0" applyBorder="1" applyProtection="1">
      <protection locked="0"/>
    </xf>
    <xf numFmtId="0" fontId="0" fillId="3" borderId="1" xfId="0" applyFill="1" applyBorder="1" applyProtection="1">
      <protection locked="0"/>
    </xf>
    <xf numFmtId="0" fontId="1" fillId="4" borderId="1" xfId="0" applyFont="1" applyFill="1" applyBorder="1" applyProtection="1">
      <protection locked="0"/>
    </xf>
    <xf numFmtId="0" fontId="0" fillId="2" borderId="1" xfId="0" applyFill="1" applyBorder="1" applyProtection="1">
      <protection locked="0"/>
    </xf>
    <xf numFmtId="0" fontId="2" fillId="5" borderId="1" xfId="0" applyFont="1" applyFill="1" applyBorder="1" applyProtection="1">
      <protection locked="0"/>
    </xf>
    <xf numFmtId="15" fontId="1" fillId="4" borderId="1" xfId="0" applyNumberFormat="1" applyFont="1" applyFill="1" applyBorder="1" applyProtection="1">
      <protection locked="0"/>
    </xf>
    <xf numFmtId="4" fontId="1" fillId="4" borderId="1" xfId="0" applyNumberFormat="1" applyFont="1" applyFill="1" applyBorder="1" applyProtection="1">
      <protection locked="0"/>
    </xf>
    <xf numFmtId="15" fontId="0" fillId="0" borderId="1" xfId="0" applyNumberFormat="1" applyBorder="1" applyProtection="1">
      <protection locked="0"/>
    </xf>
    <xf numFmtId="4" fontId="0" fillId="0" borderId="1" xfId="0" applyNumberFormat="1" applyBorder="1" applyProtection="1">
      <protection locked="0"/>
    </xf>
    <xf numFmtId="4" fontId="0" fillId="6" borderId="1" xfId="0" applyNumberFormat="1" applyFill="1" applyBorder="1" applyProtection="1">
      <protection locked="0"/>
    </xf>
    <xf numFmtId="4" fontId="1" fillId="4" borderId="1" xfId="0" applyNumberFormat="1" applyFont="1" applyFill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right"/>
      <protection locked="0"/>
    </xf>
    <xf numFmtId="0" fontId="0" fillId="3" borderId="1" xfId="0" applyFill="1" applyBorder="1"/>
    <xf numFmtId="0" fontId="0" fillId="2" borderId="1" xfId="0" applyFill="1" applyBorder="1" applyAlignment="1" applyProtection="1">
      <alignment horizontal="center"/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43" zoomScale="111" zoomScaleNormal="80" workbookViewId="0">
      <selection activeCell="G52" sqref="G52"/>
    </sheetView>
  </sheetViews>
  <sheetFormatPr defaultColWidth="16.5546875" defaultRowHeight="14.4" x14ac:dyDescent="0.3"/>
  <cols>
    <col min="1" max="1" width="31.77734375" style="13" bestFit="1" customWidth="1"/>
    <col min="2" max="2" width="30.21875" style="13" bestFit="1" customWidth="1"/>
    <col min="3" max="3" width="16.5546875" style="13"/>
    <col min="4" max="4" width="29" style="13" bestFit="1" customWidth="1"/>
    <col min="5" max="16384" width="16.5546875" style="13"/>
  </cols>
  <sheetData>
    <row r="1" spans="1:8" x14ac:dyDescent="0.3">
      <c r="A1" s="12" t="s">
        <v>0</v>
      </c>
      <c r="B1" s="12"/>
      <c r="C1" s="12"/>
      <c r="D1" s="12"/>
      <c r="E1" s="12"/>
      <c r="F1" s="12"/>
    </row>
    <row r="2" spans="1:8" x14ac:dyDescent="0.3">
      <c r="A2" s="14" t="s">
        <v>1</v>
      </c>
      <c r="B2" s="14"/>
      <c r="C2" s="14"/>
      <c r="D2" s="14"/>
      <c r="E2" s="14"/>
      <c r="F2" s="14"/>
    </row>
    <row r="3" spans="1:8" x14ac:dyDescent="0.3">
      <c r="A3" s="14" t="s">
        <v>2</v>
      </c>
      <c r="B3" s="14"/>
      <c r="C3" s="14"/>
      <c r="D3" s="14"/>
      <c r="E3" s="14"/>
      <c r="F3" s="14"/>
    </row>
    <row r="4" spans="1:8" x14ac:dyDescent="0.3">
      <c r="A4" s="14" t="s">
        <v>3</v>
      </c>
      <c r="B4" s="14"/>
      <c r="C4" s="14"/>
      <c r="D4" s="14"/>
      <c r="E4" s="14"/>
      <c r="F4" s="14"/>
    </row>
    <row r="5" spans="1:8" x14ac:dyDescent="0.3">
      <c r="A5" s="14" t="s">
        <v>4</v>
      </c>
      <c r="B5" s="14"/>
      <c r="C5" s="14"/>
      <c r="D5" s="14"/>
      <c r="E5" s="14"/>
      <c r="F5" s="14"/>
    </row>
    <row r="6" spans="1:8" x14ac:dyDescent="0.3">
      <c r="A6" s="14" t="s">
        <v>5</v>
      </c>
      <c r="B6" s="14"/>
      <c r="C6" s="14"/>
      <c r="D6" s="14"/>
      <c r="E6" s="14"/>
      <c r="F6" s="14"/>
    </row>
    <row r="7" spans="1:8" x14ac:dyDescent="0.3">
      <c r="A7" s="14" t="s">
        <v>6</v>
      </c>
      <c r="B7" s="14"/>
      <c r="C7" s="14"/>
      <c r="D7" s="14"/>
      <c r="E7" s="14"/>
      <c r="F7" s="14"/>
    </row>
    <row r="13" spans="1:8" x14ac:dyDescent="0.3">
      <c r="A13" s="12" t="s">
        <v>2159</v>
      </c>
      <c r="B13" s="12"/>
      <c r="C13" s="12"/>
      <c r="D13" s="12"/>
      <c r="E13" s="12"/>
    </row>
    <row r="14" spans="1:8" x14ac:dyDescent="0.3">
      <c r="F14" s="13" t="s">
        <v>25</v>
      </c>
    </row>
    <row r="15" spans="1:8" x14ac:dyDescent="0.3">
      <c r="A15" s="27" t="s">
        <v>23</v>
      </c>
      <c r="B15" s="27"/>
      <c r="H15" s="14"/>
    </row>
    <row r="16" spans="1:8" x14ac:dyDescent="0.3">
      <c r="A16" s="15" t="s">
        <v>7</v>
      </c>
      <c r="B16" s="15" t="s">
        <v>8</v>
      </c>
      <c r="F16" s="15" t="s">
        <v>7</v>
      </c>
      <c r="G16" s="15" t="s">
        <v>8</v>
      </c>
    </row>
    <row r="17" spans="1:9" x14ac:dyDescent="0.3">
      <c r="F17" s="1" t="s">
        <v>15</v>
      </c>
      <c r="G17" s="13" t="s">
        <v>21</v>
      </c>
    </row>
    <row r="18" spans="1:9" x14ac:dyDescent="0.3">
      <c r="F18" s="1" t="s">
        <v>12</v>
      </c>
      <c r="G18" s="13" t="s">
        <v>19</v>
      </c>
    </row>
    <row r="19" spans="1:9" x14ac:dyDescent="0.3">
      <c r="F19" s="13" t="s">
        <v>12</v>
      </c>
      <c r="G19" s="13" t="s">
        <v>22</v>
      </c>
    </row>
    <row r="20" spans="1:9" x14ac:dyDescent="0.3">
      <c r="F20" s="13" t="s">
        <v>12</v>
      </c>
      <c r="G20" s="13" t="s">
        <v>18</v>
      </c>
    </row>
    <row r="21" spans="1:9" x14ac:dyDescent="0.3">
      <c r="F21" s="13" t="s">
        <v>15</v>
      </c>
      <c r="G21" s="13" t="s">
        <v>16</v>
      </c>
    </row>
    <row r="22" spans="1:9" x14ac:dyDescent="0.3">
      <c r="F22" s="13" t="s">
        <v>15</v>
      </c>
      <c r="G22" s="13" t="s">
        <v>17</v>
      </c>
    </row>
    <row r="23" spans="1:9" x14ac:dyDescent="0.3">
      <c r="F23" s="13" t="s">
        <v>12</v>
      </c>
      <c r="G23" s="13" t="s">
        <v>13</v>
      </c>
    </row>
    <row r="24" spans="1:9" x14ac:dyDescent="0.3">
      <c r="F24" s="13" t="s">
        <v>15</v>
      </c>
      <c r="G24" s="13" t="s">
        <v>20</v>
      </c>
    </row>
    <row r="25" spans="1:9" x14ac:dyDescent="0.3">
      <c r="F25" s="13" t="s">
        <v>12</v>
      </c>
      <c r="G25" s="13" t="s">
        <v>14</v>
      </c>
    </row>
    <row r="26" spans="1:9" x14ac:dyDescent="0.3">
      <c r="A26" s="16" t="s">
        <v>2160</v>
      </c>
      <c r="B26" s="16"/>
      <c r="C26" s="16"/>
      <c r="D26" s="16"/>
      <c r="E26" s="16"/>
      <c r="F26" s="16"/>
      <c r="G26" s="13" t="s">
        <v>25</v>
      </c>
    </row>
    <row r="28" spans="1:9" x14ac:dyDescent="0.3">
      <c r="A28" s="13" t="s">
        <v>24</v>
      </c>
    </row>
    <row r="31" spans="1:9" x14ac:dyDescent="0.3">
      <c r="A31" s="17" t="s">
        <v>11</v>
      </c>
      <c r="B31" s="17"/>
      <c r="C31" s="17"/>
      <c r="D31" s="17"/>
      <c r="E31" s="15" t="s">
        <v>7</v>
      </c>
      <c r="F31" s="15" t="s">
        <v>8</v>
      </c>
      <c r="G31" s="18" t="s">
        <v>9</v>
      </c>
      <c r="H31" s="15" t="s">
        <v>10</v>
      </c>
      <c r="I31" s="19" t="s">
        <v>11</v>
      </c>
    </row>
    <row r="32" spans="1:9" x14ac:dyDescent="0.3">
      <c r="A32" s="17" t="s">
        <v>2172</v>
      </c>
      <c r="B32" s="17"/>
      <c r="C32" s="17"/>
      <c r="D32" s="17"/>
      <c r="E32" s="13" t="s">
        <v>15</v>
      </c>
      <c r="F32" s="13" t="s">
        <v>21</v>
      </c>
      <c r="G32" s="20">
        <v>38395</v>
      </c>
      <c r="H32" s="13">
        <v>10865</v>
      </c>
      <c r="I32" s="21">
        <v>16387.5</v>
      </c>
    </row>
    <row r="33" spans="1:9" x14ac:dyDescent="0.3">
      <c r="A33" s="17"/>
      <c r="B33" s="17"/>
      <c r="C33" s="17"/>
      <c r="D33" s="17"/>
      <c r="E33" s="13" t="s">
        <v>15</v>
      </c>
      <c r="F33" s="13" t="s">
        <v>19</v>
      </c>
      <c r="G33" s="20">
        <v>38444</v>
      </c>
      <c r="H33" s="13">
        <v>10981</v>
      </c>
      <c r="I33" s="21">
        <v>15810</v>
      </c>
    </row>
    <row r="34" spans="1:9" x14ac:dyDescent="0.3">
      <c r="A34" s="17"/>
      <c r="B34" s="17"/>
      <c r="C34" s="17"/>
      <c r="D34" s="17"/>
      <c r="E34" s="13" t="s">
        <v>12</v>
      </c>
      <c r="F34" s="13" t="s">
        <v>22</v>
      </c>
      <c r="G34" s="20">
        <v>38469</v>
      </c>
      <c r="H34" s="13">
        <v>11030</v>
      </c>
      <c r="I34" s="22">
        <v>12615.05</v>
      </c>
    </row>
    <row r="35" spans="1:9" x14ac:dyDescent="0.3">
      <c r="E35" s="13" t="s">
        <v>12</v>
      </c>
      <c r="F35" s="13" t="s">
        <v>18</v>
      </c>
      <c r="G35" s="20">
        <v>38406</v>
      </c>
      <c r="H35" s="13">
        <v>10889</v>
      </c>
      <c r="I35" s="21">
        <v>11380</v>
      </c>
    </row>
    <row r="36" spans="1:9" x14ac:dyDescent="0.3">
      <c r="E36" s="13" t="s">
        <v>15</v>
      </c>
      <c r="F36" s="13" t="s">
        <v>16</v>
      </c>
      <c r="G36" s="20">
        <v>38014</v>
      </c>
      <c r="H36" s="13">
        <v>10417</v>
      </c>
      <c r="I36" s="21">
        <v>11188.4</v>
      </c>
    </row>
    <row r="37" spans="1:9" x14ac:dyDescent="0.3">
      <c r="E37" s="13" t="s">
        <v>15</v>
      </c>
      <c r="F37" s="13" t="s">
        <v>17</v>
      </c>
      <c r="G37" s="20">
        <v>38365</v>
      </c>
      <c r="H37" s="13">
        <v>10817</v>
      </c>
      <c r="I37" s="21">
        <v>10952.84</v>
      </c>
    </row>
    <row r="38" spans="1:9" x14ac:dyDescent="0.3">
      <c r="E38" s="13" t="s">
        <v>15</v>
      </c>
      <c r="F38" s="13" t="s">
        <v>17</v>
      </c>
      <c r="G38" s="20">
        <v>38408</v>
      </c>
      <c r="H38" s="13">
        <v>10897</v>
      </c>
      <c r="I38" s="21">
        <v>10835.24</v>
      </c>
    </row>
    <row r="39" spans="1:9" x14ac:dyDescent="0.3">
      <c r="E39" s="13" t="s">
        <v>15</v>
      </c>
      <c r="F39" s="13" t="s">
        <v>17</v>
      </c>
      <c r="G39" s="20">
        <v>38067</v>
      </c>
      <c r="H39" s="13">
        <v>10479</v>
      </c>
      <c r="I39" s="21">
        <v>10495.6</v>
      </c>
    </row>
    <row r="40" spans="1:9" x14ac:dyDescent="0.3">
      <c r="E40" s="13" t="s">
        <v>15</v>
      </c>
      <c r="F40" s="13" t="s">
        <v>17</v>
      </c>
      <c r="G40" s="20">
        <v>38151</v>
      </c>
      <c r="H40" s="13">
        <v>10540</v>
      </c>
      <c r="I40" s="21">
        <v>10191.700000000001</v>
      </c>
    </row>
    <row r="41" spans="1:9" x14ac:dyDescent="0.3">
      <c r="E41" s="13" t="s">
        <v>15</v>
      </c>
      <c r="F41" s="13" t="s">
        <v>21</v>
      </c>
      <c r="G41" s="20">
        <v>38282</v>
      </c>
      <c r="H41" s="13">
        <v>10691</v>
      </c>
      <c r="I41" s="21">
        <v>10164.799999999999</v>
      </c>
    </row>
    <row r="46" spans="1:9" x14ac:dyDescent="0.3">
      <c r="A46" s="16" t="s">
        <v>2161</v>
      </c>
      <c r="B46" s="16"/>
      <c r="C46" s="16"/>
      <c r="D46" s="16"/>
      <c r="E46" s="16"/>
      <c r="F46" s="16"/>
      <c r="G46" s="13" t="s">
        <v>25</v>
      </c>
    </row>
    <row r="48" spans="1:9" x14ac:dyDescent="0.3">
      <c r="A48" s="26"/>
      <c r="C48" s="26"/>
      <c r="E48" s="26"/>
    </row>
    <row r="49" spans="1:7" x14ac:dyDescent="0.3">
      <c r="B49" s="26"/>
      <c r="D49" s="26"/>
    </row>
    <row r="51" spans="1:7" x14ac:dyDescent="0.3">
      <c r="E51" s="1"/>
      <c r="F51" s="13" t="s">
        <v>2173</v>
      </c>
    </row>
    <row r="55" spans="1:7" x14ac:dyDescent="0.3">
      <c r="A55" s="16" t="s">
        <v>2162</v>
      </c>
      <c r="B55" s="16"/>
      <c r="C55" s="16"/>
      <c r="D55" s="16"/>
      <c r="E55" s="16"/>
      <c r="F55" s="16"/>
      <c r="G55" s="13" t="s">
        <v>25</v>
      </c>
    </row>
    <row r="57" spans="1:7" x14ac:dyDescent="0.3">
      <c r="A57" s="15" t="s">
        <v>7</v>
      </c>
      <c r="B57" s="23" t="s">
        <v>11</v>
      </c>
    </row>
    <row r="58" spans="1:7" x14ac:dyDescent="0.3">
      <c r="A58" s="13" t="s">
        <v>15</v>
      </c>
      <c r="B58" s="13" cm="1">
        <f t="array" aca="1" ref="B58" ca="1">SUMIFS(Order_Amount, Country,A58)</f>
        <v>903006.49000000046</v>
      </c>
    </row>
    <row r="59" spans="1:7" x14ac:dyDescent="0.3">
      <c r="A59" s="13" t="s">
        <v>12</v>
      </c>
      <c r="B59" s="13" cm="1">
        <f t="array" aca="1" ref="B59" ca="1">SUMIFS(Order_Amount, Country,A59)</f>
        <v>333318.40999999986</v>
      </c>
    </row>
    <row r="61" spans="1:7" x14ac:dyDescent="0.3">
      <c r="A61" s="15" t="s">
        <v>8</v>
      </c>
      <c r="B61" s="23" t="s">
        <v>11</v>
      </c>
    </row>
    <row r="62" spans="1:7" x14ac:dyDescent="0.3">
      <c r="A62" s="13" t="s">
        <v>21</v>
      </c>
      <c r="B62" s="13" cm="1">
        <f t="array" aca="1" ref="B62" ca="1">SUMIFS(Order_Amount, Salesperson,A62)</f>
        <v>162503.77999999997</v>
      </c>
    </row>
    <row r="63" spans="1:7" x14ac:dyDescent="0.3">
      <c r="A63" s="13" t="s">
        <v>19</v>
      </c>
      <c r="B63" s="13" cm="1">
        <f t="array" aca="1" ref="B63" ca="1">SUMIFS(Order_Amount, Salesperson,A63)</f>
        <v>182500.09000000003</v>
      </c>
    </row>
    <row r="64" spans="1:7" x14ac:dyDescent="0.3">
      <c r="A64" s="13" t="s">
        <v>22</v>
      </c>
      <c r="B64" s="13" cm="1">
        <f t="array" aca="1" ref="B64" ca="1">SUMIFS(Order_Amount, Salesperson,A64)</f>
        <v>116962.99000000003</v>
      </c>
    </row>
    <row r="65" spans="1:6" x14ac:dyDescent="0.3">
      <c r="A65" s="13" t="s">
        <v>18</v>
      </c>
      <c r="B65" s="13" cm="1">
        <f t="array" aca="1" ref="B65" ca="1">SUMIFS(Order_Amount, Salesperson,A65)</f>
        <v>75035.540000000037</v>
      </c>
    </row>
    <row r="66" spans="1:6" x14ac:dyDescent="0.3">
      <c r="A66" s="13" t="s">
        <v>16</v>
      </c>
      <c r="B66" s="13" cm="1">
        <f t="array" aca="1" ref="B66" ca="1">SUMIFS(Order_Amount, Salesperson,A66)</f>
        <v>231773.67999999996</v>
      </c>
    </row>
    <row r="67" spans="1:6" x14ac:dyDescent="0.3">
      <c r="A67" s="13" t="s">
        <v>17</v>
      </c>
      <c r="B67" s="13" cm="1">
        <f t="array" aca="1" ref="B67" ca="1">SUMIFS(Order_Amount, Salesperson,A67)</f>
        <v>203196.27</v>
      </c>
    </row>
    <row r="68" spans="1:6" x14ac:dyDescent="0.3">
      <c r="A68" s="13" t="s">
        <v>13</v>
      </c>
      <c r="B68" s="13" cm="1">
        <f t="array" aca="1" ref="B68" ca="1">SUMIFS(Order_Amount, Salesperson,A68)</f>
        <v>68792.249999999985</v>
      </c>
    </row>
    <row r="69" spans="1:6" x14ac:dyDescent="0.3">
      <c r="A69" s="13" t="s">
        <v>20</v>
      </c>
      <c r="B69" s="13" cm="1">
        <f t="array" aca="1" ref="B69" ca="1">SUMIFS(Order_Amount, Salesperson,A69)</f>
        <v>123032.67000000001</v>
      </c>
    </row>
    <row r="70" spans="1:6" x14ac:dyDescent="0.3">
      <c r="A70" s="13" t="s">
        <v>14</v>
      </c>
      <c r="B70" s="13" cm="1">
        <f t="array" aca="1" ref="B70" ca="1">SUMIFS(Order_Amount, Salesperson,A70)</f>
        <v>72527.629999999976</v>
      </c>
    </row>
    <row r="73" spans="1:6" x14ac:dyDescent="0.3">
      <c r="A73" s="16" t="s">
        <v>2163</v>
      </c>
      <c r="B73" s="16"/>
      <c r="C73" s="16"/>
      <c r="D73" s="16"/>
      <c r="E73" s="16"/>
      <c r="F73" s="16"/>
    </row>
    <row r="75" spans="1:6" x14ac:dyDescent="0.3">
      <c r="A75" s="24" t="s">
        <v>2164</v>
      </c>
      <c r="B75" s="24" t="s">
        <v>2165</v>
      </c>
      <c r="C75" s="24" t="s">
        <v>2166</v>
      </c>
      <c r="D75" s="24" t="s">
        <v>2167</v>
      </c>
    </row>
    <row r="76" spans="1:6" x14ac:dyDescent="0.3">
      <c r="A76" s="24">
        <v>254</v>
      </c>
      <c r="B76" s="24">
        <v>678</v>
      </c>
      <c r="C76" s="24">
        <v>817</v>
      </c>
      <c r="D76" s="24">
        <v>163</v>
      </c>
    </row>
    <row r="77" spans="1:6" x14ac:dyDescent="0.3">
      <c r="A77" s="24">
        <v>392</v>
      </c>
      <c r="B77" s="24">
        <v>499</v>
      </c>
      <c r="C77" s="24">
        <v>534</v>
      </c>
      <c r="D77" s="24">
        <v>306</v>
      </c>
    </row>
    <row r="78" spans="1:6" x14ac:dyDescent="0.3">
      <c r="A78" s="24">
        <v>906</v>
      </c>
      <c r="B78" s="24">
        <v>361</v>
      </c>
      <c r="C78" s="24">
        <v>226</v>
      </c>
      <c r="D78" s="24">
        <v>829</v>
      </c>
      <c r="F78" s="13" t="s">
        <v>2164</v>
      </c>
    </row>
    <row r="79" spans="1:6" x14ac:dyDescent="0.3">
      <c r="A79" s="24">
        <v>347</v>
      </c>
      <c r="B79" s="24">
        <v>345</v>
      </c>
      <c r="C79" s="24">
        <v>946</v>
      </c>
      <c r="D79" s="24">
        <v>988</v>
      </c>
      <c r="E79" s="25" t="s">
        <v>1326</v>
      </c>
      <c r="F79" s="14">
        <f ca="1">SUM(OFFSET(A76:A87, 0, MATCH(F78, {"Q1","Q2","Q3","Q4"}, 0) - 1, 12, 1))</f>
        <v>6547</v>
      </c>
    </row>
    <row r="80" spans="1:6" x14ac:dyDescent="0.3">
      <c r="A80" s="24">
        <v>483</v>
      </c>
      <c r="B80" s="24">
        <v>75</v>
      </c>
      <c r="C80" s="24">
        <v>556</v>
      </c>
      <c r="D80" s="24">
        <v>400</v>
      </c>
    </row>
    <row r="81" spans="1:6" x14ac:dyDescent="0.3">
      <c r="A81" s="24">
        <v>613</v>
      </c>
      <c r="B81" s="24">
        <v>850</v>
      </c>
      <c r="C81" s="24">
        <v>165</v>
      </c>
      <c r="D81" s="24">
        <v>949</v>
      </c>
    </row>
    <row r="82" spans="1:6" x14ac:dyDescent="0.3">
      <c r="A82" s="24">
        <v>375</v>
      </c>
      <c r="B82" s="24">
        <v>802</v>
      </c>
      <c r="C82" s="24">
        <v>110</v>
      </c>
      <c r="D82" s="24">
        <v>184</v>
      </c>
    </row>
    <row r="83" spans="1:6" x14ac:dyDescent="0.3">
      <c r="A83" s="24">
        <v>825</v>
      </c>
      <c r="B83" s="24">
        <v>60</v>
      </c>
      <c r="C83" s="24">
        <v>718</v>
      </c>
      <c r="D83" s="24">
        <v>469</v>
      </c>
    </row>
    <row r="84" spans="1:6" x14ac:dyDescent="0.3">
      <c r="A84" s="24">
        <v>737</v>
      </c>
      <c r="B84" s="24">
        <v>449</v>
      </c>
      <c r="C84" s="24">
        <v>506</v>
      </c>
      <c r="D84" s="24">
        <v>858</v>
      </c>
    </row>
    <row r="85" spans="1:6" x14ac:dyDescent="0.3">
      <c r="A85" s="24">
        <v>378</v>
      </c>
      <c r="B85" s="24">
        <v>637</v>
      </c>
      <c r="C85" s="24">
        <v>380</v>
      </c>
      <c r="D85" s="24">
        <v>544</v>
      </c>
    </row>
    <row r="86" spans="1:6" x14ac:dyDescent="0.3">
      <c r="A86" s="24">
        <v>575</v>
      </c>
      <c r="B86" s="24">
        <v>55</v>
      </c>
      <c r="C86" s="24">
        <v>520</v>
      </c>
      <c r="D86" s="24">
        <v>133</v>
      </c>
    </row>
    <row r="87" spans="1:6" x14ac:dyDescent="0.3">
      <c r="A87" s="24">
        <v>662</v>
      </c>
      <c r="B87" s="24">
        <v>524</v>
      </c>
      <c r="C87" s="24">
        <v>789</v>
      </c>
      <c r="D87" s="24">
        <v>241</v>
      </c>
    </row>
    <row r="90" spans="1:6" x14ac:dyDescent="0.3">
      <c r="A90" s="16" t="s">
        <v>2168</v>
      </c>
      <c r="B90" s="16"/>
      <c r="C90" s="16"/>
      <c r="D90" s="16"/>
      <c r="E90" s="16"/>
      <c r="F90" s="16"/>
    </row>
    <row r="92" spans="1:6" x14ac:dyDescent="0.3">
      <c r="A92" s="12" t="s">
        <v>26</v>
      </c>
      <c r="B92" s="12" t="s">
        <v>27</v>
      </c>
    </row>
    <row r="93" spans="1:6" x14ac:dyDescent="0.3">
      <c r="A93" s="13" t="s">
        <v>47</v>
      </c>
      <c r="B93" s="13" t="s">
        <v>48</v>
      </c>
    </row>
    <row r="94" spans="1:6" x14ac:dyDescent="0.3">
      <c r="A94" s="13" t="s">
        <v>47</v>
      </c>
      <c r="B94" s="13" t="s">
        <v>66</v>
      </c>
    </row>
    <row r="95" spans="1:6" x14ac:dyDescent="0.3">
      <c r="A95" s="13" t="s">
        <v>47</v>
      </c>
      <c r="B95" s="13" t="s">
        <v>69</v>
      </c>
      <c r="D95" s="12" t="s">
        <v>26</v>
      </c>
      <c r="E95" s="14"/>
    </row>
    <row r="96" spans="1:6" x14ac:dyDescent="0.3">
      <c r="A96" s="13" t="s">
        <v>47</v>
      </c>
      <c r="B96" s="13" t="s">
        <v>90</v>
      </c>
      <c r="D96" s="12" t="s">
        <v>27</v>
      </c>
      <c r="E96" s="14"/>
    </row>
    <row r="97" spans="1:7" x14ac:dyDescent="0.3">
      <c r="A97" s="13" t="s">
        <v>32</v>
      </c>
      <c r="B97" s="13" t="s">
        <v>33</v>
      </c>
    </row>
    <row r="98" spans="1:7" x14ac:dyDescent="0.3">
      <c r="A98" s="13" t="s">
        <v>32</v>
      </c>
      <c r="B98" s="13" t="s">
        <v>36</v>
      </c>
    </row>
    <row r="99" spans="1:7" x14ac:dyDescent="0.3">
      <c r="A99" s="13" t="s">
        <v>32</v>
      </c>
      <c r="B99" s="13" t="s">
        <v>39</v>
      </c>
    </row>
    <row r="100" spans="1:7" x14ac:dyDescent="0.3">
      <c r="A100" s="13" t="s">
        <v>32</v>
      </c>
      <c r="B100" s="13" t="s">
        <v>54</v>
      </c>
    </row>
    <row r="101" spans="1:7" x14ac:dyDescent="0.3">
      <c r="A101" s="13" t="s">
        <v>32</v>
      </c>
      <c r="B101" s="13" t="s">
        <v>57</v>
      </c>
    </row>
    <row r="102" spans="1:7" x14ac:dyDescent="0.3">
      <c r="A102" s="13" t="s">
        <v>32</v>
      </c>
      <c r="B102" s="13" t="s">
        <v>64</v>
      </c>
    </row>
    <row r="103" spans="1:7" x14ac:dyDescent="0.3">
      <c r="A103" s="13" t="s">
        <v>32</v>
      </c>
      <c r="B103" s="13" t="s">
        <v>73</v>
      </c>
    </row>
    <row r="104" spans="1:7" x14ac:dyDescent="0.3">
      <c r="A104" s="13" t="s">
        <v>32</v>
      </c>
      <c r="B104" s="13" t="s">
        <v>78</v>
      </c>
    </row>
    <row r="105" spans="1:7" x14ac:dyDescent="0.3">
      <c r="A105" s="13" t="s">
        <v>32</v>
      </c>
      <c r="B105" s="13" t="s">
        <v>114</v>
      </c>
    </row>
    <row r="106" spans="1:7" x14ac:dyDescent="0.3">
      <c r="A106" s="13" t="s">
        <v>42</v>
      </c>
      <c r="B106" s="13" t="s">
        <v>43</v>
      </c>
    </row>
    <row r="107" spans="1:7" x14ac:dyDescent="0.3">
      <c r="A107" s="13" t="s">
        <v>42</v>
      </c>
      <c r="B107" s="13" t="s">
        <v>60</v>
      </c>
    </row>
    <row r="108" spans="1:7" x14ac:dyDescent="0.3">
      <c r="A108" s="13" t="s">
        <v>42</v>
      </c>
      <c r="B108" s="13" t="s">
        <v>81</v>
      </c>
    </row>
    <row r="109" spans="1:7" x14ac:dyDescent="0.3">
      <c r="A109" s="13" t="s">
        <v>42</v>
      </c>
      <c r="B109" s="13" t="s">
        <v>163</v>
      </c>
    </row>
    <row r="112" spans="1:7" x14ac:dyDescent="0.3">
      <c r="A112" s="16" t="s">
        <v>2169</v>
      </c>
      <c r="B112" s="16"/>
      <c r="C112" s="16"/>
      <c r="D112" s="16"/>
      <c r="E112" s="16"/>
      <c r="F112" s="16"/>
      <c r="G112" s="16"/>
    </row>
    <row r="114" spans="1:5" x14ac:dyDescent="0.3">
      <c r="A114" s="12" t="s">
        <v>26</v>
      </c>
      <c r="B114" s="12" t="s">
        <v>27</v>
      </c>
      <c r="C114" s="12" t="s">
        <v>1325</v>
      </c>
      <c r="D114" s="12" t="s">
        <v>1326</v>
      </c>
      <c r="E114" s="12" t="s">
        <v>1329</v>
      </c>
    </row>
    <row r="115" spans="1:5" x14ac:dyDescent="0.3">
      <c r="A115" s="13" t="s">
        <v>47</v>
      </c>
      <c r="B115" s="13" t="s">
        <v>48</v>
      </c>
      <c r="C115" s="13" cm="1">
        <f t="array" aca="1" ref="C115" ca="1">SUMIFS(OrderQuantity,ProductCategory,A115,Product_SubCategory,B115)</f>
        <v>20648</v>
      </c>
      <c r="D115" s="13" cm="1">
        <f t="array" aca="1" ref="D115" ca="1">SUMIFS(Sales,ProductCategory,A115,Product_SubCategory,B115)</f>
        <v>698093.81000000029</v>
      </c>
      <c r="E115" s="13" cm="1">
        <f t="array" aca="1" ref="E115" ca="1">SUMIFS(Profit,ProductCategory,A115, Product_SubCategory, B115)</f>
        <v>100427.92400000013</v>
      </c>
    </row>
    <row r="116" spans="1:5" x14ac:dyDescent="0.3">
      <c r="A116" s="13" t="s">
        <v>47</v>
      </c>
      <c r="B116" s="13" t="s">
        <v>66</v>
      </c>
      <c r="C116" s="13" cm="1">
        <f t="array" aca="1" ref="C116" ca="1">SUMIFS(OrderQuantity,ProductCategory,A116,Product_SubCategory,B116)</f>
        <v>4891</v>
      </c>
      <c r="D116" s="13" cm="1">
        <f t="array" aca="1" ref="D116" ca="1">SUMIFS(Sales,ProductCategory,A116,Product_SubCategory,B116)</f>
        <v>822652.04000000027</v>
      </c>
      <c r="E116" s="13" cm="1">
        <f t="array" aca="1" ref="E116" ca="1">SUMIFS(Profit,ProductCategory,A116, Product_SubCategory, B116)</f>
        <v>-33582.133499999982</v>
      </c>
    </row>
    <row r="117" spans="1:5" x14ac:dyDescent="0.3">
      <c r="A117" s="13" t="s">
        <v>47</v>
      </c>
      <c r="B117" s="13" t="s">
        <v>69</v>
      </c>
      <c r="C117" s="13" cm="1">
        <f t="array" aca="1" ref="C117" ca="1">SUMIFS(OrderQuantity,ProductCategory,A117,Product_SubCategory,B117)</f>
        <v>9285</v>
      </c>
      <c r="D117" s="13" cm="1">
        <f t="array" aca="1" ref="D117" ca="1">SUMIFS(Sales,ProductCategory,A117,Product_SubCategory,B117)</f>
        <v>1896008.1420000009</v>
      </c>
      <c r="E117" s="13" cm="1">
        <f t="array" aca="1" ref="E117" ca="1">SUMIFS(Profit,ProductCategory,A117, Product_SubCategory, B117)</f>
        <v>-99062.529219000076</v>
      </c>
    </row>
    <row r="118" spans="1:5" x14ac:dyDescent="0.3">
      <c r="A118" s="13" t="s">
        <v>47</v>
      </c>
      <c r="B118" s="13" t="s">
        <v>90</v>
      </c>
      <c r="C118" s="13" cm="1">
        <f t="array" aca="1" ref="C118" ca="1">SUMIFS(OrderQuantity,ProductCategory,A118,Product_SubCategory,B118)</f>
        <v>9590</v>
      </c>
      <c r="D118" s="13" cm="1">
        <f t="array" aca="1" ref="D118" ca="1">SUMIFS(Sales,ProductCategory,A118,Product_SubCategory,B118)</f>
        <v>1761836.5499999996</v>
      </c>
      <c r="E118" s="13" cm="1">
        <f t="array" aca="1" ref="E118" ca="1">SUMIFS(Profit,ProductCategory,A118, Product_SubCategory, B118)</f>
        <v>149649.72500000003</v>
      </c>
    </row>
    <row r="119" spans="1:5" x14ac:dyDescent="0.3">
      <c r="A119" s="13" t="s">
        <v>32</v>
      </c>
      <c r="B119" s="13" t="s">
        <v>33</v>
      </c>
      <c r="C119" s="13" cm="1">
        <f t="array" aca="1" ref="C119" ca="1">SUMIFS(OrderQuantity,ProductCategory,A119,Product_SubCategory,B119)</f>
        <v>13804</v>
      </c>
      <c r="D119" s="13" cm="1">
        <f t="array" aca="1" ref="D119" ca="1">SUMIFS(Sales,ProductCategory,A119,Product_SubCategory,B119)</f>
        <v>1070182.6000000017</v>
      </c>
      <c r="E119" s="13" cm="1">
        <f t="array" aca="1" ref="E119" ca="1">SUMIFS(Profit,ProductCategory,A119, Product_SubCategory, B119)</f>
        <v>6664.1499999999942</v>
      </c>
    </row>
    <row r="120" spans="1:5" x14ac:dyDescent="0.3">
      <c r="A120" s="13" t="s">
        <v>32</v>
      </c>
      <c r="B120" s="13" t="s">
        <v>36</v>
      </c>
      <c r="C120" s="13" cm="1">
        <f t="array" aca="1" ref="C120" ca="1">SUMIFS(OrderQuantity,ProductCategory,A120,Product_SubCategory,B120)</f>
        <v>10901</v>
      </c>
      <c r="D120" s="13" cm="1">
        <f t="array" aca="1" ref="D120" ca="1">SUMIFS(Sales,ProductCategory,A120,Product_SubCategory,B120)</f>
        <v>736991.53999999899</v>
      </c>
      <c r="E120" s="13" cm="1">
        <f t="array" aca="1" ref="E120" ca="1">SUMIFS(Profit,ProductCategory,A120, Product_SubCategory, B120)</f>
        <v>97158.059999999808</v>
      </c>
    </row>
    <row r="121" spans="1:5" x14ac:dyDescent="0.3">
      <c r="A121" s="13" t="s">
        <v>32</v>
      </c>
      <c r="B121" s="13" t="s">
        <v>39</v>
      </c>
      <c r="C121" s="13" cm="1">
        <f t="array" aca="1" ref="C121" ca="1">SUMIFS(OrderQuantity,ProductCategory,A121,Product_SubCategory,B121)</f>
        <v>22992</v>
      </c>
      <c r="D121" s="13" cm="1">
        <f t="array" aca="1" ref="D121" ca="1">SUMIFS(Sales,ProductCategory,A121,Product_SubCategory,B121)</f>
        <v>1022957.5900000001</v>
      </c>
      <c r="E121" s="13" cm="1">
        <f t="array" aca="1" ref="E121" ca="1">SUMIFS(Profit,ProductCategory,A121, Product_SubCategory, B121)</f>
        <v>307413.4179999996</v>
      </c>
    </row>
    <row r="122" spans="1:5" x14ac:dyDescent="0.3">
      <c r="A122" s="13" t="s">
        <v>32</v>
      </c>
      <c r="B122" s="13" t="s">
        <v>54</v>
      </c>
      <c r="C122" s="13" cm="1">
        <f t="array" aca="1" ref="C122" ca="1">SUMIFS(OrderQuantity,ProductCategory,A122,Product_SubCategory,B122)</f>
        <v>30871</v>
      </c>
      <c r="D122" s="13" cm="1">
        <f t="array" aca="1" ref="D122" ca="1">SUMIFS(Sales,ProductCategory,A122,Product_SubCategory,B122)</f>
        <v>446452.86000000068</v>
      </c>
      <c r="E122" s="13" cm="1">
        <f t="array" aca="1" ref="E122" ca="1">SUMIFS(Profit,ProductCategory,A122, Product_SubCategory, B122)</f>
        <v>45263.200000000012</v>
      </c>
    </row>
    <row r="123" spans="1:5" x14ac:dyDescent="0.3">
      <c r="A123" s="13" t="s">
        <v>32</v>
      </c>
      <c r="B123" s="13" t="s">
        <v>57</v>
      </c>
      <c r="C123" s="13" cm="1">
        <f t="array" aca="1" ref="C123" ca="1">SUMIFS(OrderQuantity,ProductCategory,A123,Product_SubCategory,B123)</f>
        <v>4920</v>
      </c>
      <c r="D123" s="13" cm="1">
        <f t="array" aca="1" ref="D123" ca="1">SUMIFS(Sales,ProductCategory,A123,Product_SubCategory,B123)</f>
        <v>15006.630000000005</v>
      </c>
      <c r="E123" s="13" cm="1">
        <f t="array" aca="1" ref="E123" ca="1">SUMIFS(Profit,ProductCategory,A123, Product_SubCategory, B123)</f>
        <v>-102.67000000000004</v>
      </c>
    </row>
    <row r="124" spans="1:5" x14ac:dyDescent="0.3">
      <c r="A124" s="13" t="s">
        <v>32</v>
      </c>
      <c r="B124" s="13" t="s">
        <v>64</v>
      </c>
      <c r="C124" s="13" cm="1">
        <f t="array" aca="1" ref="C124" ca="1">SUMIFS(OrderQuantity,ProductCategory,A124,Product_SubCategory,B124)</f>
        <v>6578</v>
      </c>
      <c r="D124" s="13" cm="1">
        <f t="array" aca="1" ref="D124" ca="1">SUMIFS(Sales,ProductCategory,A124,Product_SubCategory,B124)</f>
        <v>174085.8</v>
      </c>
      <c r="E124" s="13" cm="1">
        <f t="array" aca="1" ref="E124" ca="1">SUMIFS(Profit,ProductCategory,A124, Product_SubCategory, B124)</f>
        <v>48182.600000000013</v>
      </c>
    </row>
    <row r="125" spans="1:5" x14ac:dyDescent="0.3">
      <c r="A125" s="13" t="s">
        <v>32</v>
      </c>
      <c r="B125" s="13" t="s">
        <v>73</v>
      </c>
      <c r="C125" s="13" cm="1">
        <f t="array" aca="1" ref="C125" ca="1">SUMIFS(OrderQuantity,ProductCategory,A125,Product_SubCategory,B125)</f>
        <v>7301</v>
      </c>
      <c r="D125" s="13" cm="1">
        <f t="array" aca="1" ref="D125" ca="1">SUMIFS(Sales,ProductCategory,A125,Product_SubCategory,B125)</f>
        <v>38981.550000000017</v>
      </c>
      <c r="E125" s="13" cm="1">
        <f t="array" aca="1" ref="E125" ca="1">SUMIFS(Profit,ProductCategory,A125, Product_SubCategory, B125)</f>
        <v>13677.169999999995</v>
      </c>
    </row>
    <row r="126" spans="1:5" x14ac:dyDescent="0.3">
      <c r="A126" s="13" t="s">
        <v>32</v>
      </c>
      <c r="B126" s="13" t="s">
        <v>78</v>
      </c>
      <c r="C126" s="13" cm="1">
        <f t="array" aca="1" ref="C126" ca="1">SUMIFS(OrderQuantity,ProductCategory,A126,Product_SubCategory,B126)</f>
        <v>16980</v>
      </c>
      <c r="D126" s="13" cm="1">
        <f t="array" aca="1" ref="D126" ca="1">SUMIFS(Sales,ProductCategory,A126,Product_SubCategory,B126)</f>
        <v>167107.21999999988</v>
      </c>
      <c r="E126" s="13" cm="1">
        <f t="array" aca="1" ref="E126" ca="1">SUMIFS(Profit,ProductCategory,A126, Product_SubCategory, B126)</f>
        <v>7564.78</v>
      </c>
    </row>
    <row r="127" spans="1:5" x14ac:dyDescent="0.3">
      <c r="A127" s="13" t="s">
        <v>32</v>
      </c>
      <c r="B127" s="13" t="s">
        <v>114</v>
      </c>
      <c r="C127" s="13" cm="1">
        <f t="array" aca="1" ref="C127" ca="1">SUMIFS(OrderQuantity,ProductCategory,A127,Product_SubCategory,B127)</f>
        <v>3931</v>
      </c>
      <c r="D127" s="13" cm="1">
        <f t="array" aca="1" ref="D127" ca="1">SUMIFS(Sales,ProductCategory,A127,Product_SubCategory,B127)</f>
        <v>80996.31</v>
      </c>
      <c r="E127" s="13" cm="1">
        <f t="array" aca="1" ref="E127" ca="1">SUMIFS(Profit,ProductCategory,A127, Product_SubCategory, B127)</f>
        <v>-7799.2499999999991</v>
      </c>
    </row>
    <row r="128" spans="1:5" x14ac:dyDescent="0.3">
      <c r="A128" s="13" t="s">
        <v>42</v>
      </c>
      <c r="B128" s="13" t="s">
        <v>43</v>
      </c>
      <c r="C128" s="13" cm="1">
        <f t="array" aca="1" ref="C128" ca="1">SUMIFS(OrderQuantity,ProductCategory,A128,Product_SubCategory,B128)</f>
        <v>22969</v>
      </c>
      <c r="D128" s="13" cm="1">
        <f t="array" aca="1" ref="D128" ca="1">SUMIFS(Sales,ProductCategory,A128,Product_SubCategory,B128)</f>
        <v>1889313.8019999999</v>
      </c>
      <c r="E128" s="13" cm="1">
        <f t="array" aca="1" ref="E128" ca="1">SUMIFS(Profit,ProductCategory,A128, Product_SubCategory, B128)</f>
        <v>316951.64100000006</v>
      </c>
    </row>
    <row r="129" spans="1:7" x14ac:dyDescent="0.3">
      <c r="A129" s="13" t="s">
        <v>42</v>
      </c>
      <c r="B129" s="13" t="s">
        <v>60</v>
      </c>
      <c r="C129" s="13" cm="1">
        <f t="array" aca="1" ref="C129" ca="1">SUMIFS(OrderQuantity,ProductCategory,A129,Product_SubCategory,B129)</f>
        <v>19222</v>
      </c>
      <c r="D129" s="13" cm="1">
        <f t="array" aca="1" ref="D129" ca="1">SUMIFS(Sales,ProductCategory,A129,Product_SubCategory,B129)</f>
        <v>795875.94000000018</v>
      </c>
      <c r="E129" s="13" cm="1">
        <f t="array" aca="1" ref="E129" ca="1">SUMIFS(Profit,ProductCategory,A129, Product_SubCategory, B129)</f>
        <v>94287.48000000001</v>
      </c>
    </row>
    <row r="130" spans="1:7" x14ac:dyDescent="0.3">
      <c r="A130" s="13" t="s">
        <v>42</v>
      </c>
      <c r="B130" s="13" t="s">
        <v>81</v>
      </c>
      <c r="C130" s="13" cm="1">
        <f t="array" aca="1" ref="C130" ca="1">SUMIFS(OrderQuantity,ProductCategory,A130,Product_SubCategory,B130)</f>
        <v>2128</v>
      </c>
      <c r="D130" s="13" cm="1">
        <f t="array" aca="1" ref="D130" ca="1">SUMIFS(Sales,ProductCategory,A130,Product_SubCategory,B130)</f>
        <v>1130361.3000000003</v>
      </c>
      <c r="E130" s="13" cm="1">
        <f t="array" aca="1" ref="E130" ca="1">SUMIFS(Profit,ProductCategory,A130, Product_SubCategory, B130)</f>
        <v>167361.46399999992</v>
      </c>
    </row>
    <row r="131" spans="1:7" x14ac:dyDescent="0.3">
      <c r="A131" s="13" t="s">
        <v>42</v>
      </c>
      <c r="B131" s="13" t="s">
        <v>163</v>
      </c>
      <c r="C131" s="13" cm="1">
        <f t="array" aca="1" ref="C131" ca="1">SUMIFS(OrderQuantity,ProductCategory,A131,Product_SubCategory,B131)</f>
        <v>7856</v>
      </c>
      <c r="D131" s="13" cm="1">
        <f t="array" aca="1" ref="D131" ca="1">SUMIFS(Sales,ProductCategory,A131,Product_SubCategory,B131)</f>
        <v>2168697.14</v>
      </c>
      <c r="E131" s="13" cm="1">
        <f t="array" aca="1" ref="E131" ca="1">SUMIFS(Profit,ProductCategory,A131, Product_SubCategory, B131)</f>
        <v>307712.93030000012</v>
      </c>
    </row>
    <row r="133" spans="1:7" x14ac:dyDescent="0.3">
      <c r="A133" s="16" t="s">
        <v>2170</v>
      </c>
      <c r="B133" s="16"/>
      <c r="C133" s="16"/>
      <c r="D133" s="16"/>
      <c r="E133" s="16"/>
      <c r="F133" s="16"/>
      <c r="G133" s="16"/>
    </row>
    <row r="136" spans="1:7" x14ac:dyDescent="0.3">
      <c r="A136" s="12" t="s">
        <v>27</v>
      </c>
      <c r="B136" s="12" t="s">
        <v>1326</v>
      </c>
      <c r="D136" s="12" t="s">
        <v>27</v>
      </c>
      <c r="E136" s="12" t="s">
        <v>1326</v>
      </c>
    </row>
    <row r="137" spans="1:7" x14ac:dyDescent="0.3">
      <c r="A137" s="13" t="s">
        <v>48</v>
      </c>
      <c r="B137" s="21">
        <v>22596643</v>
      </c>
      <c r="D137" s="13" t="s">
        <v>39</v>
      </c>
      <c r="E137" s="13">
        <f ca="1">OFFSET(A136,7,1,1,1)</f>
        <v>24291275</v>
      </c>
    </row>
    <row r="138" spans="1:7" x14ac:dyDescent="0.3">
      <c r="A138" s="13" t="s">
        <v>66</v>
      </c>
      <c r="B138" s="21">
        <v>4409130</v>
      </c>
      <c r="D138" s="13" t="s">
        <v>57</v>
      </c>
      <c r="E138" s="13">
        <f ca="1">OFFSET(A136,MATCH(D138,A137:A153,),1,1,1)</f>
        <v>23074303</v>
      </c>
    </row>
    <row r="139" spans="1:7" x14ac:dyDescent="0.3">
      <c r="A139" s="13" t="s">
        <v>69</v>
      </c>
      <c r="B139" s="21">
        <v>18310609</v>
      </c>
      <c r="D139" s="13" t="s">
        <v>64</v>
      </c>
      <c r="E139" s="13">
        <f ca="1">OFFSET(A136,MATCH(D139,A137:A153,0),1,1,1)</f>
        <v>7643014</v>
      </c>
    </row>
    <row r="140" spans="1:7" x14ac:dyDescent="0.3">
      <c r="A140" s="13" t="s">
        <v>90</v>
      </c>
      <c r="B140" s="21">
        <v>20051950</v>
      </c>
    </row>
    <row r="141" spans="1:7" x14ac:dyDescent="0.3">
      <c r="A141" s="13" t="s">
        <v>33</v>
      </c>
      <c r="B141" s="21">
        <v>17598432</v>
      </c>
    </row>
    <row r="142" spans="1:7" x14ac:dyDescent="0.3">
      <c r="A142" s="13" t="s">
        <v>36</v>
      </c>
      <c r="B142" s="21">
        <v>22170978</v>
      </c>
    </row>
    <row r="143" spans="1:7" x14ac:dyDescent="0.3">
      <c r="A143" s="13" t="s">
        <v>39</v>
      </c>
      <c r="B143" s="21">
        <v>24291275</v>
      </c>
    </row>
    <row r="144" spans="1:7" x14ac:dyDescent="0.3">
      <c r="A144" s="13" t="s">
        <v>54</v>
      </c>
      <c r="B144" s="21">
        <v>7204489</v>
      </c>
    </row>
    <row r="145" spans="1:7" x14ac:dyDescent="0.3">
      <c r="A145" s="13" t="s">
        <v>57</v>
      </c>
      <c r="B145" s="21">
        <v>23074303</v>
      </c>
    </row>
    <row r="146" spans="1:7" x14ac:dyDescent="0.3">
      <c r="A146" s="13" t="s">
        <v>64</v>
      </c>
      <c r="B146" s="21">
        <v>7643014</v>
      </c>
    </row>
    <row r="147" spans="1:7" x14ac:dyDescent="0.3">
      <c r="A147" s="13" t="s">
        <v>73</v>
      </c>
      <c r="B147" s="21">
        <v>16995319</v>
      </c>
    </row>
    <row r="148" spans="1:7" x14ac:dyDescent="0.3">
      <c r="A148" s="13" t="s">
        <v>78</v>
      </c>
      <c r="B148" s="21">
        <v>23364089</v>
      </c>
    </row>
    <row r="149" spans="1:7" x14ac:dyDescent="0.3">
      <c r="A149" s="13" t="s">
        <v>114</v>
      </c>
      <c r="B149" s="21">
        <v>23748549</v>
      </c>
    </row>
    <row r="150" spans="1:7" x14ac:dyDescent="0.3">
      <c r="A150" s="13" t="s">
        <v>43</v>
      </c>
      <c r="B150" s="21">
        <v>17290131</v>
      </c>
    </row>
    <row r="151" spans="1:7" x14ac:dyDescent="0.3">
      <c r="A151" s="13" t="s">
        <v>60</v>
      </c>
      <c r="B151" s="21">
        <v>14549851</v>
      </c>
    </row>
    <row r="152" spans="1:7" x14ac:dyDescent="0.3">
      <c r="A152" s="13" t="s">
        <v>81</v>
      </c>
      <c r="B152" s="21">
        <v>19218290</v>
      </c>
    </row>
    <row r="153" spans="1:7" x14ac:dyDescent="0.3">
      <c r="A153" s="13" t="s">
        <v>163</v>
      </c>
      <c r="B153" s="21">
        <v>21376305</v>
      </c>
    </row>
    <row r="155" spans="1:7" x14ac:dyDescent="0.3">
      <c r="A155" s="16" t="s">
        <v>2171</v>
      </c>
      <c r="B155" s="16"/>
      <c r="C155" s="16"/>
      <c r="D155" s="16"/>
      <c r="E155" s="16"/>
      <c r="F155" s="16"/>
      <c r="G155" s="16"/>
    </row>
    <row r="157" spans="1:7" x14ac:dyDescent="0.3">
      <c r="A157" s="12" t="s">
        <v>26</v>
      </c>
      <c r="B157" s="12" t="s">
        <v>27</v>
      </c>
      <c r="C157" s="12" t="s">
        <v>1325</v>
      </c>
      <c r="E157" s="12" t="s">
        <v>26</v>
      </c>
      <c r="F157" s="12" t="s">
        <v>1325</v>
      </c>
    </row>
    <row r="158" spans="1:7" x14ac:dyDescent="0.3">
      <c r="A158" s="13" t="s">
        <v>47</v>
      </c>
      <c r="B158" s="13" t="s">
        <v>48</v>
      </c>
      <c r="C158" s="13">
        <v>224</v>
      </c>
      <c r="E158" s="13" t="s">
        <v>47</v>
      </c>
      <c r="F158" s="14">
        <f ca="1">SUM(OFFSET(C158,0,0,COUNTIF(A158:A174,"Furniture"),1))</f>
        <v>2004</v>
      </c>
    </row>
    <row r="159" spans="1:7" x14ac:dyDescent="0.3">
      <c r="A159" s="13" t="s">
        <v>47</v>
      </c>
      <c r="B159" s="13" t="s">
        <v>66</v>
      </c>
      <c r="C159" s="13">
        <v>727</v>
      </c>
      <c r="E159" s="13" t="s">
        <v>32</v>
      </c>
      <c r="F159" s="14">
        <f ca="1">SUM(OFFSET(C158,0,0,COUNTIF(A158:A174,"Office Supplies"),1))</f>
        <v>5108</v>
      </c>
    </row>
    <row r="160" spans="1:7" x14ac:dyDescent="0.3">
      <c r="A160" s="13" t="s">
        <v>47</v>
      </c>
      <c r="B160" s="13" t="s">
        <v>69</v>
      </c>
      <c r="C160" s="13">
        <v>307</v>
      </c>
      <c r="E160" s="13" t="s">
        <v>42</v>
      </c>
      <c r="F160" s="14">
        <f ca="1">SUM(OFFSET(C158,0,0,COUNTIF(A158:A174,"Technology"),1))</f>
        <v>2004</v>
      </c>
    </row>
    <row r="161" spans="1:3" x14ac:dyDescent="0.3">
      <c r="A161" s="13" t="s">
        <v>47</v>
      </c>
      <c r="B161" s="13" t="s">
        <v>90</v>
      </c>
      <c r="C161" s="13">
        <v>746</v>
      </c>
    </row>
    <row r="162" spans="1:3" x14ac:dyDescent="0.3">
      <c r="A162" s="13" t="s">
        <v>32</v>
      </c>
      <c r="B162" s="13" t="s">
        <v>33</v>
      </c>
      <c r="C162" s="13">
        <v>609</v>
      </c>
    </row>
    <row r="163" spans="1:3" x14ac:dyDescent="0.3">
      <c r="A163" s="13" t="s">
        <v>32</v>
      </c>
      <c r="B163" s="13" t="s">
        <v>36</v>
      </c>
      <c r="C163" s="13">
        <v>633</v>
      </c>
    </row>
    <row r="164" spans="1:3" x14ac:dyDescent="0.3">
      <c r="A164" s="13" t="s">
        <v>32</v>
      </c>
      <c r="B164" s="13" t="s">
        <v>39</v>
      </c>
      <c r="C164" s="13">
        <v>652</v>
      </c>
    </row>
    <row r="165" spans="1:3" x14ac:dyDescent="0.3">
      <c r="A165" s="13" t="s">
        <v>32</v>
      </c>
      <c r="B165" s="13" t="s">
        <v>54</v>
      </c>
      <c r="C165" s="13">
        <v>849</v>
      </c>
    </row>
    <row r="166" spans="1:3" x14ac:dyDescent="0.3">
      <c r="A166" s="13" t="s">
        <v>32</v>
      </c>
      <c r="B166" s="13" t="s">
        <v>57</v>
      </c>
      <c r="C166" s="13">
        <v>361</v>
      </c>
    </row>
    <row r="167" spans="1:3" x14ac:dyDescent="0.3">
      <c r="A167" s="13" t="s">
        <v>32</v>
      </c>
      <c r="B167" s="13" t="s">
        <v>64</v>
      </c>
      <c r="C167" s="13">
        <v>716</v>
      </c>
    </row>
    <row r="168" spans="1:3" x14ac:dyDescent="0.3">
      <c r="A168" s="13" t="s">
        <v>32</v>
      </c>
      <c r="B168" s="13" t="s">
        <v>73</v>
      </c>
      <c r="C168" s="13">
        <v>252</v>
      </c>
    </row>
    <row r="169" spans="1:3" x14ac:dyDescent="0.3">
      <c r="A169" s="13" t="s">
        <v>32</v>
      </c>
      <c r="B169" s="13" t="s">
        <v>78</v>
      </c>
      <c r="C169" s="13">
        <v>895</v>
      </c>
    </row>
    <row r="170" spans="1:3" x14ac:dyDescent="0.3">
      <c r="A170" s="13" t="s">
        <v>32</v>
      </c>
      <c r="B170" s="13" t="s">
        <v>114</v>
      </c>
      <c r="C170" s="13">
        <v>169</v>
      </c>
    </row>
    <row r="171" spans="1:3" x14ac:dyDescent="0.3">
      <c r="A171" s="13" t="s">
        <v>42</v>
      </c>
      <c r="B171" s="13" t="s">
        <v>43</v>
      </c>
      <c r="C171" s="13">
        <v>570</v>
      </c>
    </row>
    <row r="172" spans="1:3" x14ac:dyDescent="0.3">
      <c r="A172" s="13" t="s">
        <v>42</v>
      </c>
      <c r="B172" s="13" t="s">
        <v>60</v>
      </c>
      <c r="C172" s="13">
        <v>368</v>
      </c>
    </row>
    <row r="173" spans="1:3" x14ac:dyDescent="0.3">
      <c r="A173" s="13" t="s">
        <v>42</v>
      </c>
      <c r="B173" s="13" t="s">
        <v>81</v>
      </c>
      <c r="C173" s="13">
        <v>283</v>
      </c>
    </row>
    <row r="174" spans="1:3" x14ac:dyDescent="0.3">
      <c r="A174" s="13" t="s">
        <v>42</v>
      </c>
      <c r="B174" s="13" t="s">
        <v>163</v>
      </c>
      <c r="C174" s="13">
        <v>847</v>
      </c>
    </row>
  </sheetData>
  <sheetProtection algorithmName="SHA-512" hashValue="vWtQxP844GpZM/aNHbEzAMgJBdO1JVXWiopMYqe57hBCdVK7l8j9sZfmKPH5XtE+496QDIgtJFI5D+m9KO1N+Q==" saltValue="zEk2xq8g/M1awRf47UTt5w==" spinCount="100000" sheet="1" objects="1" scenarios="1"/>
  <mergeCells count="1">
    <mergeCell ref="A15:B15"/>
  </mergeCells>
  <dataValidations count="3">
    <dataValidation type="list" allowBlank="1" showInputMessage="1" showErrorMessage="1" sqref="F78" xr:uid="{00000000-0002-0000-0000-000000000000}">
      <formula1>$A$75:$D$75</formula1>
    </dataValidation>
    <dataValidation type="list" allowBlank="1" showInputMessage="1" showErrorMessage="1" sqref="E95" xr:uid="{1A452F08-A158-471D-8C01-63929C1414C4}">
      <formula1>Product_Category</formula1>
    </dataValidation>
    <dataValidation type="list" allowBlank="1" showInputMessage="1" showErrorMessage="1" sqref="E96" xr:uid="{2F98B852-3FD9-4E95-A942-A3CE52FF7CF7}">
      <formula1>Product_SubCategory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00"/>
  <sheetViews>
    <sheetView showGridLines="0" zoomScale="85" zoomScaleNormal="85" workbookViewId="0">
      <selection activeCell="N23" sqref="N23"/>
    </sheetView>
  </sheetViews>
  <sheetFormatPr defaultColWidth="8.77734375" defaultRowHeight="14.4" x14ac:dyDescent="0.3"/>
  <cols>
    <col min="1" max="1" width="8" style="1" bestFit="1" customWidth="1"/>
    <col min="2" max="2" width="11.77734375" style="1" bestFit="1" customWidth="1"/>
    <col min="3" max="3" width="10.77734375" style="6" bestFit="1" customWidth="1"/>
    <col min="4" max="4" width="8" style="1" bestFit="1" customWidth="1"/>
    <col min="5" max="5" width="13.77734375" style="4" bestFit="1" customWidth="1"/>
    <col min="6" max="8" width="8.77734375" style="1"/>
    <col min="9" max="9" width="12.5546875" style="1" bestFit="1" customWidth="1"/>
    <col min="10" max="10" width="8.77734375" style="1"/>
    <col min="11" max="11" width="13.21875" style="1" customWidth="1"/>
    <col min="12" max="12" width="8.77734375" style="1"/>
    <col min="13" max="13" width="13.109375" style="1" customWidth="1"/>
    <col min="14" max="14" width="8.77734375" style="1"/>
    <col min="15" max="15" width="8.109375" style="1" bestFit="1" customWidth="1"/>
    <col min="16" max="16" width="11.44140625" style="1" bestFit="1" customWidth="1"/>
    <col min="17" max="17" width="10.77734375" style="1" bestFit="1" customWidth="1"/>
    <col min="18" max="18" width="8" style="1" bestFit="1" customWidth="1"/>
    <col min="19" max="19" width="14.109375" style="1" bestFit="1" customWidth="1"/>
    <col min="20" max="16384" width="8.77734375" style="1"/>
  </cols>
  <sheetData>
    <row r="1" spans="1:19" x14ac:dyDescent="0.3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  <c r="K1" s="2" t="s">
        <v>7</v>
      </c>
      <c r="L1" s="2" t="s">
        <v>8</v>
      </c>
      <c r="O1" s="2" t="s">
        <v>7</v>
      </c>
      <c r="P1" s="2" t="s">
        <v>8</v>
      </c>
      <c r="Q1" s="5" t="s">
        <v>9</v>
      </c>
      <c r="R1" s="2" t="s">
        <v>10</v>
      </c>
      <c r="S1" s="3" t="s">
        <v>11</v>
      </c>
    </row>
    <row r="2" spans="1:19" x14ac:dyDescent="0.3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  <c r="K2" s="1" t="s">
        <v>15</v>
      </c>
      <c r="L2" s="1" t="s">
        <v>21</v>
      </c>
      <c r="O2" s="1" t="s">
        <v>15</v>
      </c>
      <c r="P2" s="1" t="s">
        <v>21</v>
      </c>
      <c r="Q2" s="6">
        <v>38395</v>
      </c>
      <c r="R2" s="1">
        <v>10865</v>
      </c>
      <c r="S2" s="4">
        <v>16387.5</v>
      </c>
    </row>
    <row r="3" spans="1:19" x14ac:dyDescent="0.3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  <c r="K3" s="1" t="s">
        <v>15</v>
      </c>
      <c r="L3" s="1" t="s">
        <v>19</v>
      </c>
      <c r="O3" s="1" t="s">
        <v>15</v>
      </c>
      <c r="P3" s="1" t="s">
        <v>19</v>
      </c>
      <c r="Q3" s="6">
        <v>38444</v>
      </c>
      <c r="R3" s="1">
        <v>10981</v>
      </c>
      <c r="S3" s="4">
        <v>15810</v>
      </c>
    </row>
    <row r="4" spans="1:19" x14ac:dyDescent="0.3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  <c r="K4" s="1" t="s">
        <v>12</v>
      </c>
      <c r="L4" s="1" t="s">
        <v>22</v>
      </c>
      <c r="O4" s="1" t="s">
        <v>12</v>
      </c>
      <c r="P4" s="1" t="s">
        <v>22</v>
      </c>
      <c r="Q4" s="6">
        <v>38469</v>
      </c>
      <c r="R4" s="1">
        <v>11030</v>
      </c>
      <c r="S4" s="7">
        <v>12615.05</v>
      </c>
    </row>
    <row r="5" spans="1:19" x14ac:dyDescent="0.3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  <c r="K5" s="1" t="s">
        <v>12</v>
      </c>
      <c r="L5" s="1" t="s">
        <v>18</v>
      </c>
      <c r="O5" s="1" t="s">
        <v>12</v>
      </c>
      <c r="P5" s="1" t="s">
        <v>18</v>
      </c>
      <c r="Q5" s="6">
        <v>38406</v>
      </c>
      <c r="R5" s="1">
        <v>10889</v>
      </c>
      <c r="S5" s="4">
        <v>11380</v>
      </c>
    </row>
    <row r="6" spans="1:19" x14ac:dyDescent="0.3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  <c r="K6" s="1" t="s">
        <v>15</v>
      </c>
      <c r="L6" s="1" t="s">
        <v>16</v>
      </c>
      <c r="O6" s="1" t="s">
        <v>15</v>
      </c>
      <c r="P6" s="1" t="s">
        <v>16</v>
      </c>
      <c r="Q6" s="6">
        <v>38014</v>
      </c>
      <c r="R6" s="1">
        <v>10417</v>
      </c>
      <c r="S6" s="4">
        <v>11188.4</v>
      </c>
    </row>
    <row r="7" spans="1:19" x14ac:dyDescent="0.3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  <c r="K7" s="1" t="s">
        <v>15</v>
      </c>
      <c r="L7" s="1" t="s">
        <v>17</v>
      </c>
      <c r="O7" s="1" t="s">
        <v>15</v>
      </c>
      <c r="P7" s="1" t="s">
        <v>17</v>
      </c>
      <c r="Q7" s="6">
        <v>38365</v>
      </c>
      <c r="R7" s="1">
        <v>10817</v>
      </c>
      <c r="S7" s="4">
        <v>10952.84</v>
      </c>
    </row>
    <row r="8" spans="1:19" x14ac:dyDescent="0.3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  <c r="K8" s="1" t="s">
        <v>12</v>
      </c>
      <c r="L8" s="1" t="s">
        <v>13</v>
      </c>
      <c r="O8" s="1" t="s">
        <v>15</v>
      </c>
      <c r="P8" s="1" t="s">
        <v>17</v>
      </c>
      <c r="Q8" s="6">
        <v>38408</v>
      </c>
      <c r="R8" s="1">
        <v>10897</v>
      </c>
      <c r="S8" s="4">
        <v>10835.24</v>
      </c>
    </row>
    <row r="9" spans="1:19" x14ac:dyDescent="0.3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  <c r="K9" s="1" t="s">
        <v>15</v>
      </c>
      <c r="L9" s="1" t="s">
        <v>20</v>
      </c>
      <c r="O9" s="1" t="s">
        <v>15</v>
      </c>
      <c r="P9" s="1" t="s">
        <v>17</v>
      </c>
      <c r="Q9" s="6">
        <v>38067</v>
      </c>
      <c r="R9" s="1">
        <v>10479</v>
      </c>
      <c r="S9" s="4">
        <v>10495.6</v>
      </c>
    </row>
    <row r="10" spans="1:19" x14ac:dyDescent="0.3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  <c r="K10" s="1" t="s">
        <v>12</v>
      </c>
      <c r="L10" s="1" t="s">
        <v>14</v>
      </c>
      <c r="O10" s="1" t="s">
        <v>15</v>
      </c>
      <c r="P10" s="1" t="s">
        <v>17</v>
      </c>
      <c r="Q10" s="6">
        <v>38151</v>
      </c>
      <c r="R10" s="1">
        <v>10540</v>
      </c>
      <c r="S10" s="4">
        <v>10191.700000000001</v>
      </c>
    </row>
    <row r="11" spans="1:19" x14ac:dyDescent="0.3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  <c r="O11" s="1" t="s">
        <v>15</v>
      </c>
      <c r="P11" s="1" t="s">
        <v>21</v>
      </c>
      <c r="Q11" s="6">
        <v>38282</v>
      </c>
      <c r="R11" s="1">
        <v>10691</v>
      </c>
      <c r="S11" s="4">
        <v>10164.799999999999</v>
      </c>
    </row>
    <row r="12" spans="1:19" x14ac:dyDescent="0.3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19" x14ac:dyDescent="0.3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</row>
    <row r="14" spans="1:19" x14ac:dyDescent="0.3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</row>
    <row r="15" spans="1:19" x14ac:dyDescent="0.3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</row>
    <row r="16" spans="1:19" x14ac:dyDescent="0.3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</row>
    <row r="17" spans="1:10" x14ac:dyDescent="0.3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  <c r="J17" s="2" t="s">
        <v>7</v>
      </c>
    </row>
    <row r="18" spans="1:10" x14ac:dyDescent="0.3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</row>
    <row r="19" spans="1:10" x14ac:dyDescent="0.3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</row>
    <row r="20" spans="1:10" x14ac:dyDescent="0.3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</row>
    <row r="21" spans="1:10" x14ac:dyDescent="0.3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</row>
    <row r="22" spans="1:10" x14ac:dyDescent="0.3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</row>
    <row r="23" spans="1:10" x14ac:dyDescent="0.3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</row>
    <row r="24" spans="1:10" x14ac:dyDescent="0.3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</row>
    <row r="25" spans="1:10" x14ac:dyDescent="0.3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</row>
    <row r="26" spans="1:10" x14ac:dyDescent="0.3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</row>
    <row r="27" spans="1:10" x14ac:dyDescent="0.3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</row>
    <row r="28" spans="1:10" x14ac:dyDescent="0.3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</row>
    <row r="29" spans="1:10" x14ac:dyDescent="0.3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</row>
    <row r="30" spans="1:10" x14ac:dyDescent="0.3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</row>
    <row r="31" spans="1:10" x14ac:dyDescent="0.3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</row>
    <row r="32" spans="1:10" x14ac:dyDescent="0.3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</row>
    <row r="33" spans="1:5" x14ac:dyDescent="0.3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</row>
    <row r="34" spans="1:5" x14ac:dyDescent="0.3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</row>
    <row r="35" spans="1:5" x14ac:dyDescent="0.3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</row>
    <row r="36" spans="1:5" x14ac:dyDescent="0.3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</row>
    <row r="37" spans="1:5" x14ac:dyDescent="0.3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</row>
    <row r="38" spans="1:5" x14ac:dyDescent="0.3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</row>
    <row r="39" spans="1:5" x14ac:dyDescent="0.3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</row>
    <row r="40" spans="1:5" x14ac:dyDescent="0.3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</row>
    <row r="41" spans="1:5" x14ac:dyDescent="0.3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</row>
    <row r="42" spans="1:5" x14ac:dyDescent="0.3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</row>
    <row r="43" spans="1:5" x14ac:dyDescent="0.3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</row>
    <row r="44" spans="1:5" x14ac:dyDescent="0.3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</row>
    <row r="45" spans="1:5" x14ac:dyDescent="0.3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</row>
    <row r="46" spans="1:5" x14ac:dyDescent="0.3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</row>
    <row r="47" spans="1:5" x14ac:dyDescent="0.3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</row>
    <row r="48" spans="1:5" x14ac:dyDescent="0.3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</row>
    <row r="49" spans="1:5" x14ac:dyDescent="0.3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</row>
    <row r="50" spans="1:5" x14ac:dyDescent="0.3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</row>
    <row r="51" spans="1:5" x14ac:dyDescent="0.3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</row>
    <row r="52" spans="1:5" x14ac:dyDescent="0.3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</row>
    <row r="53" spans="1:5" x14ac:dyDescent="0.3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</row>
    <row r="54" spans="1:5" x14ac:dyDescent="0.3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</row>
    <row r="55" spans="1:5" x14ac:dyDescent="0.3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</row>
    <row r="56" spans="1:5" x14ac:dyDescent="0.3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</row>
    <row r="57" spans="1:5" x14ac:dyDescent="0.3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</row>
    <row r="58" spans="1:5" x14ac:dyDescent="0.3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</row>
    <row r="59" spans="1:5" x14ac:dyDescent="0.3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</row>
    <row r="60" spans="1:5" x14ac:dyDescent="0.3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</row>
    <row r="61" spans="1:5" x14ac:dyDescent="0.3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</row>
    <row r="62" spans="1:5" x14ac:dyDescent="0.3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</row>
    <row r="63" spans="1:5" x14ac:dyDescent="0.3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</row>
    <row r="64" spans="1:5" x14ac:dyDescent="0.3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</row>
    <row r="65" spans="1:5" x14ac:dyDescent="0.3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</row>
    <row r="66" spans="1:5" x14ac:dyDescent="0.3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</row>
    <row r="67" spans="1:5" x14ac:dyDescent="0.3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</row>
    <row r="68" spans="1:5" x14ac:dyDescent="0.3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</row>
    <row r="69" spans="1:5" x14ac:dyDescent="0.3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</row>
    <row r="70" spans="1:5" x14ac:dyDescent="0.3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</row>
    <row r="71" spans="1:5" x14ac:dyDescent="0.3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</row>
    <row r="72" spans="1:5" x14ac:dyDescent="0.3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</row>
    <row r="73" spans="1:5" x14ac:dyDescent="0.3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</row>
    <row r="74" spans="1:5" x14ac:dyDescent="0.3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</row>
    <row r="75" spans="1:5" x14ac:dyDescent="0.3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</row>
    <row r="76" spans="1:5" x14ac:dyDescent="0.3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</row>
    <row r="77" spans="1:5" x14ac:dyDescent="0.3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</row>
    <row r="78" spans="1:5" x14ac:dyDescent="0.3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</row>
    <row r="79" spans="1:5" x14ac:dyDescent="0.3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</row>
    <row r="80" spans="1:5" x14ac:dyDescent="0.3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</row>
    <row r="81" spans="1:5" x14ac:dyDescent="0.3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</row>
    <row r="82" spans="1:5" x14ac:dyDescent="0.3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</row>
    <row r="83" spans="1:5" x14ac:dyDescent="0.3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</row>
    <row r="84" spans="1:5" x14ac:dyDescent="0.3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</row>
    <row r="85" spans="1:5" x14ac:dyDescent="0.3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</row>
    <row r="86" spans="1:5" x14ac:dyDescent="0.3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</row>
    <row r="87" spans="1:5" x14ac:dyDescent="0.3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</row>
    <row r="88" spans="1:5" x14ac:dyDescent="0.3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</row>
    <row r="89" spans="1:5" x14ac:dyDescent="0.3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</row>
    <row r="90" spans="1:5" x14ac:dyDescent="0.3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</row>
    <row r="91" spans="1:5" x14ac:dyDescent="0.3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</row>
    <row r="92" spans="1:5" x14ac:dyDescent="0.3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</row>
    <row r="93" spans="1:5" x14ac:dyDescent="0.3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</row>
    <row r="94" spans="1:5" x14ac:dyDescent="0.3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</row>
    <row r="95" spans="1:5" x14ac:dyDescent="0.3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</row>
    <row r="96" spans="1:5" x14ac:dyDescent="0.3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</row>
    <row r="97" spans="1:5" x14ac:dyDescent="0.3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</row>
    <row r="98" spans="1:5" x14ac:dyDescent="0.3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</row>
    <row r="99" spans="1:5" x14ac:dyDescent="0.3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</row>
    <row r="100" spans="1:5" x14ac:dyDescent="0.3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</row>
    <row r="101" spans="1:5" x14ac:dyDescent="0.3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</row>
    <row r="102" spans="1:5" x14ac:dyDescent="0.3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</row>
    <row r="103" spans="1:5" x14ac:dyDescent="0.3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</row>
    <row r="104" spans="1:5" x14ac:dyDescent="0.3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</row>
    <row r="105" spans="1:5" x14ac:dyDescent="0.3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</row>
    <row r="106" spans="1:5" x14ac:dyDescent="0.3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</row>
    <row r="107" spans="1:5" x14ac:dyDescent="0.3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</row>
    <row r="108" spans="1:5" x14ac:dyDescent="0.3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</row>
    <row r="109" spans="1:5" x14ac:dyDescent="0.3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</row>
    <row r="110" spans="1:5" x14ac:dyDescent="0.3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</row>
    <row r="111" spans="1:5" x14ac:dyDescent="0.3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</row>
    <row r="112" spans="1:5" x14ac:dyDescent="0.3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</row>
    <row r="113" spans="1:5" x14ac:dyDescent="0.3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</row>
    <row r="114" spans="1:5" x14ac:dyDescent="0.3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</row>
    <row r="115" spans="1:5" x14ac:dyDescent="0.3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</row>
    <row r="116" spans="1:5" x14ac:dyDescent="0.3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</row>
    <row r="117" spans="1:5" x14ac:dyDescent="0.3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</row>
    <row r="118" spans="1:5" x14ac:dyDescent="0.3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</row>
    <row r="119" spans="1:5" x14ac:dyDescent="0.3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</row>
    <row r="120" spans="1:5" x14ac:dyDescent="0.3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</row>
    <row r="121" spans="1:5" x14ac:dyDescent="0.3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</row>
    <row r="122" spans="1:5" x14ac:dyDescent="0.3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</row>
    <row r="123" spans="1:5" x14ac:dyDescent="0.3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</row>
    <row r="124" spans="1:5" x14ac:dyDescent="0.3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</row>
    <row r="125" spans="1:5" x14ac:dyDescent="0.3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</row>
    <row r="126" spans="1:5" x14ac:dyDescent="0.3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</row>
    <row r="127" spans="1:5" x14ac:dyDescent="0.3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</row>
    <row r="128" spans="1:5" x14ac:dyDescent="0.3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</row>
    <row r="129" spans="1:5" x14ac:dyDescent="0.3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</row>
    <row r="130" spans="1:5" x14ac:dyDescent="0.3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</row>
    <row r="131" spans="1:5" x14ac:dyDescent="0.3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</row>
    <row r="132" spans="1:5" x14ac:dyDescent="0.3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</row>
    <row r="133" spans="1:5" x14ac:dyDescent="0.3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</row>
    <row r="134" spans="1:5" x14ac:dyDescent="0.3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</row>
    <row r="135" spans="1:5" x14ac:dyDescent="0.3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</row>
    <row r="136" spans="1:5" x14ac:dyDescent="0.3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</row>
    <row r="137" spans="1:5" x14ac:dyDescent="0.3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</row>
    <row r="138" spans="1:5" x14ac:dyDescent="0.3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</row>
    <row r="139" spans="1:5" x14ac:dyDescent="0.3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</row>
    <row r="140" spans="1:5" x14ac:dyDescent="0.3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</row>
    <row r="141" spans="1:5" x14ac:dyDescent="0.3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</row>
    <row r="142" spans="1:5" x14ac:dyDescent="0.3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</row>
    <row r="143" spans="1:5" x14ac:dyDescent="0.3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</row>
    <row r="144" spans="1:5" x14ac:dyDescent="0.3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</row>
    <row r="145" spans="1:5" x14ac:dyDescent="0.3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</row>
    <row r="146" spans="1:5" x14ac:dyDescent="0.3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</row>
    <row r="147" spans="1:5" x14ac:dyDescent="0.3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</row>
    <row r="148" spans="1:5" x14ac:dyDescent="0.3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</row>
    <row r="149" spans="1:5" x14ac:dyDescent="0.3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</row>
    <row r="150" spans="1:5" x14ac:dyDescent="0.3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</row>
    <row r="151" spans="1:5" x14ac:dyDescent="0.3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</row>
    <row r="152" spans="1:5" x14ac:dyDescent="0.3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</row>
    <row r="153" spans="1:5" x14ac:dyDescent="0.3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</row>
    <row r="154" spans="1:5" x14ac:dyDescent="0.3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</row>
    <row r="155" spans="1:5" x14ac:dyDescent="0.3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</row>
    <row r="156" spans="1:5" x14ac:dyDescent="0.3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</row>
    <row r="157" spans="1:5" x14ac:dyDescent="0.3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</row>
    <row r="158" spans="1:5" x14ac:dyDescent="0.3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</row>
    <row r="159" spans="1:5" x14ac:dyDescent="0.3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</row>
    <row r="160" spans="1:5" x14ac:dyDescent="0.3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</row>
    <row r="161" spans="1:5" x14ac:dyDescent="0.3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</row>
    <row r="162" spans="1:5" x14ac:dyDescent="0.3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</row>
    <row r="163" spans="1:5" x14ac:dyDescent="0.3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</row>
    <row r="164" spans="1:5" x14ac:dyDescent="0.3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</row>
    <row r="165" spans="1:5" x14ac:dyDescent="0.3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</row>
    <row r="166" spans="1:5" x14ac:dyDescent="0.3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</row>
    <row r="167" spans="1:5" x14ac:dyDescent="0.3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</row>
    <row r="168" spans="1:5" x14ac:dyDescent="0.3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</row>
    <row r="169" spans="1:5" x14ac:dyDescent="0.3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</row>
    <row r="170" spans="1:5" x14ac:dyDescent="0.3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</row>
    <row r="171" spans="1:5" x14ac:dyDescent="0.3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</row>
    <row r="172" spans="1:5" x14ac:dyDescent="0.3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</row>
    <row r="173" spans="1:5" x14ac:dyDescent="0.3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</row>
    <row r="174" spans="1:5" x14ac:dyDescent="0.3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</row>
    <row r="175" spans="1:5" x14ac:dyDescent="0.3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</row>
    <row r="176" spans="1:5" x14ac:dyDescent="0.3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</row>
    <row r="177" spans="1:5" x14ac:dyDescent="0.3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</row>
    <row r="178" spans="1:5" x14ac:dyDescent="0.3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</row>
    <row r="179" spans="1:5" x14ac:dyDescent="0.3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</row>
    <row r="180" spans="1:5" x14ac:dyDescent="0.3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</row>
    <row r="181" spans="1:5" x14ac:dyDescent="0.3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</row>
    <row r="182" spans="1:5" x14ac:dyDescent="0.3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</row>
    <row r="183" spans="1:5" x14ac:dyDescent="0.3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</row>
    <row r="184" spans="1:5" x14ac:dyDescent="0.3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</row>
    <row r="185" spans="1:5" x14ac:dyDescent="0.3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</row>
    <row r="186" spans="1:5" x14ac:dyDescent="0.3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</row>
    <row r="187" spans="1:5" x14ac:dyDescent="0.3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</row>
    <row r="188" spans="1:5" x14ac:dyDescent="0.3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</row>
    <row r="189" spans="1:5" x14ac:dyDescent="0.3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</row>
    <row r="190" spans="1:5" x14ac:dyDescent="0.3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</row>
    <row r="191" spans="1:5" x14ac:dyDescent="0.3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</row>
    <row r="192" spans="1:5" x14ac:dyDescent="0.3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</row>
    <row r="193" spans="1:5" x14ac:dyDescent="0.3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</row>
    <row r="194" spans="1:5" x14ac:dyDescent="0.3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</row>
    <row r="195" spans="1:5" x14ac:dyDescent="0.3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</row>
    <row r="196" spans="1:5" x14ac:dyDescent="0.3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</row>
    <row r="197" spans="1:5" x14ac:dyDescent="0.3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</row>
    <row r="198" spans="1:5" x14ac:dyDescent="0.3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</row>
    <row r="199" spans="1:5" x14ac:dyDescent="0.3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</row>
    <row r="200" spans="1:5" x14ac:dyDescent="0.3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</row>
    <row r="201" spans="1:5" x14ac:dyDescent="0.3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</row>
    <row r="202" spans="1:5" x14ac:dyDescent="0.3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</row>
    <row r="203" spans="1:5" x14ac:dyDescent="0.3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</row>
    <row r="204" spans="1:5" x14ac:dyDescent="0.3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</row>
    <row r="205" spans="1:5" x14ac:dyDescent="0.3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</row>
    <row r="206" spans="1:5" x14ac:dyDescent="0.3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</row>
    <row r="207" spans="1:5" x14ac:dyDescent="0.3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</row>
    <row r="208" spans="1:5" x14ac:dyDescent="0.3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</row>
    <row r="209" spans="1:5" x14ac:dyDescent="0.3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</row>
    <row r="210" spans="1:5" x14ac:dyDescent="0.3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</row>
    <row r="211" spans="1:5" x14ac:dyDescent="0.3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</row>
    <row r="212" spans="1:5" x14ac:dyDescent="0.3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</row>
    <row r="213" spans="1:5" x14ac:dyDescent="0.3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</row>
    <row r="214" spans="1:5" x14ac:dyDescent="0.3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</row>
    <row r="215" spans="1:5" x14ac:dyDescent="0.3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</row>
    <row r="216" spans="1:5" x14ac:dyDescent="0.3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</row>
    <row r="217" spans="1:5" x14ac:dyDescent="0.3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</row>
    <row r="218" spans="1:5" x14ac:dyDescent="0.3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</row>
    <row r="219" spans="1:5" x14ac:dyDescent="0.3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</row>
    <row r="220" spans="1:5" x14ac:dyDescent="0.3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</row>
    <row r="221" spans="1:5" x14ac:dyDescent="0.3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</row>
    <row r="222" spans="1:5" x14ac:dyDescent="0.3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</row>
    <row r="223" spans="1:5" x14ac:dyDescent="0.3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</row>
    <row r="224" spans="1:5" x14ac:dyDescent="0.3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</row>
    <row r="225" spans="1:5" x14ac:dyDescent="0.3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</row>
    <row r="226" spans="1:5" x14ac:dyDescent="0.3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</row>
    <row r="227" spans="1:5" x14ac:dyDescent="0.3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</row>
    <row r="228" spans="1:5" x14ac:dyDescent="0.3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</row>
    <row r="229" spans="1:5" x14ac:dyDescent="0.3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</row>
    <row r="230" spans="1:5" x14ac:dyDescent="0.3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</row>
    <row r="231" spans="1:5" x14ac:dyDescent="0.3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</row>
    <row r="232" spans="1:5" x14ac:dyDescent="0.3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</row>
    <row r="233" spans="1:5" x14ac:dyDescent="0.3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</row>
    <row r="234" spans="1:5" x14ac:dyDescent="0.3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</row>
    <row r="235" spans="1:5" x14ac:dyDescent="0.3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</row>
    <row r="236" spans="1:5" x14ac:dyDescent="0.3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</row>
    <row r="237" spans="1:5" x14ac:dyDescent="0.3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</row>
    <row r="238" spans="1:5" x14ac:dyDescent="0.3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</row>
    <row r="239" spans="1:5" x14ac:dyDescent="0.3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</row>
    <row r="240" spans="1:5" x14ac:dyDescent="0.3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</row>
    <row r="241" spans="1:5" x14ac:dyDescent="0.3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</row>
    <row r="242" spans="1:5" x14ac:dyDescent="0.3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</row>
    <row r="243" spans="1:5" x14ac:dyDescent="0.3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</row>
    <row r="244" spans="1:5" x14ac:dyDescent="0.3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</row>
    <row r="245" spans="1:5" x14ac:dyDescent="0.3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</row>
    <row r="246" spans="1:5" x14ac:dyDescent="0.3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</row>
    <row r="247" spans="1:5" x14ac:dyDescent="0.3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</row>
    <row r="248" spans="1:5" x14ac:dyDescent="0.3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</row>
    <row r="249" spans="1:5" x14ac:dyDescent="0.3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</row>
    <row r="250" spans="1:5" x14ac:dyDescent="0.3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</row>
    <row r="251" spans="1:5" x14ac:dyDescent="0.3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</row>
    <row r="252" spans="1:5" x14ac:dyDescent="0.3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</row>
    <row r="253" spans="1:5" x14ac:dyDescent="0.3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</row>
    <row r="254" spans="1:5" x14ac:dyDescent="0.3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</row>
    <row r="255" spans="1:5" x14ac:dyDescent="0.3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</row>
    <row r="256" spans="1:5" x14ac:dyDescent="0.3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</row>
    <row r="257" spans="1:5" x14ac:dyDescent="0.3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</row>
    <row r="258" spans="1:5" x14ac:dyDescent="0.3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</row>
    <row r="259" spans="1:5" x14ac:dyDescent="0.3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</row>
    <row r="260" spans="1:5" x14ac:dyDescent="0.3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</row>
    <row r="261" spans="1:5" x14ac:dyDescent="0.3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</row>
    <row r="262" spans="1:5" x14ac:dyDescent="0.3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</row>
    <row r="263" spans="1:5" x14ac:dyDescent="0.3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</row>
    <row r="264" spans="1:5" x14ac:dyDescent="0.3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</row>
    <row r="265" spans="1:5" x14ac:dyDescent="0.3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</row>
    <row r="266" spans="1:5" x14ac:dyDescent="0.3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</row>
    <row r="267" spans="1:5" x14ac:dyDescent="0.3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</row>
    <row r="268" spans="1:5" x14ac:dyDescent="0.3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</row>
    <row r="269" spans="1:5" x14ac:dyDescent="0.3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</row>
    <row r="270" spans="1:5" x14ac:dyDescent="0.3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</row>
    <row r="271" spans="1:5" x14ac:dyDescent="0.3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</row>
    <row r="272" spans="1:5" x14ac:dyDescent="0.3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</row>
    <row r="273" spans="1:5" x14ac:dyDescent="0.3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</row>
    <row r="274" spans="1:5" x14ac:dyDescent="0.3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</row>
    <row r="275" spans="1:5" x14ac:dyDescent="0.3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</row>
    <row r="276" spans="1:5" x14ac:dyDescent="0.3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</row>
    <row r="277" spans="1:5" x14ac:dyDescent="0.3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</row>
    <row r="278" spans="1:5" x14ac:dyDescent="0.3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</row>
    <row r="279" spans="1:5" x14ac:dyDescent="0.3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</row>
    <row r="280" spans="1:5" x14ac:dyDescent="0.3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</row>
    <row r="281" spans="1:5" x14ac:dyDescent="0.3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</row>
    <row r="282" spans="1:5" x14ac:dyDescent="0.3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</row>
    <row r="283" spans="1:5" x14ac:dyDescent="0.3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</row>
    <row r="284" spans="1:5" x14ac:dyDescent="0.3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</row>
    <row r="285" spans="1:5" x14ac:dyDescent="0.3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</row>
    <row r="286" spans="1:5" x14ac:dyDescent="0.3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</row>
    <row r="287" spans="1:5" x14ac:dyDescent="0.3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</row>
    <row r="288" spans="1:5" x14ac:dyDescent="0.3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</row>
    <row r="289" spans="1:5" x14ac:dyDescent="0.3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</row>
    <row r="290" spans="1:5" x14ac:dyDescent="0.3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</row>
    <row r="291" spans="1:5" x14ac:dyDescent="0.3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</row>
    <row r="292" spans="1:5" x14ac:dyDescent="0.3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</row>
    <row r="293" spans="1:5" x14ac:dyDescent="0.3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</row>
    <row r="294" spans="1:5" x14ac:dyDescent="0.3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</row>
    <row r="295" spans="1:5" x14ac:dyDescent="0.3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</row>
    <row r="296" spans="1:5" x14ac:dyDescent="0.3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</row>
    <row r="297" spans="1:5" x14ac:dyDescent="0.3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</row>
    <row r="298" spans="1:5" x14ac:dyDescent="0.3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</row>
    <row r="299" spans="1:5" x14ac:dyDescent="0.3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</row>
    <row r="300" spans="1:5" x14ac:dyDescent="0.3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</row>
    <row r="301" spans="1:5" x14ac:dyDescent="0.3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</row>
    <row r="302" spans="1:5" x14ac:dyDescent="0.3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</row>
    <row r="303" spans="1:5" x14ac:dyDescent="0.3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</row>
    <row r="304" spans="1:5" x14ac:dyDescent="0.3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</row>
    <row r="305" spans="1:5" x14ac:dyDescent="0.3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</row>
    <row r="306" spans="1:5" x14ac:dyDescent="0.3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</row>
    <row r="307" spans="1:5" x14ac:dyDescent="0.3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</row>
    <row r="308" spans="1:5" x14ac:dyDescent="0.3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</row>
    <row r="309" spans="1:5" x14ac:dyDescent="0.3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</row>
    <row r="310" spans="1:5" x14ac:dyDescent="0.3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</row>
    <row r="311" spans="1:5" x14ac:dyDescent="0.3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</row>
    <row r="312" spans="1:5" x14ac:dyDescent="0.3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</row>
    <row r="313" spans="1:5" x14ac:dyDescent="0.3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</row>
    <row r="314" spans="1:5" x14ac:dyDescent="0.3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</row>
    <row r="315" spans="1:5" x14ac:dyDescent="0.3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</row>
    <row r="316" spans="1:5" x14ac:dyDescent="0.3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</row>
    <row r="317" spans="1:5" x14ac:dyDescent="0.3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</row>
    <row r="318" spans="1:5" x14ac:dyDescent="0.3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</row>
    <row r="319" spans="1:5" x14ac:dyDescent="0.3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</row>
    <row r="320" spans="1:5" x14ac:dyDescent="0.3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</row>
    <row r="321" spans="1:5" x14ac:dyDescent="0.3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</row>
    <row r="322" spans="1:5" x14ac:dyDescent="0.3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</row>
    <row r="323" spans="1:5" x14ac:dyDescent="0.3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</row>
    <row r="324" spans="1:5" x14ac:dyDescent="0.3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</row>
    <row r="325" spans="1:5" x14ac:dyDescent="0.3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</row>
    <row r="326" spans="1:5" x14ac:dyDescent="0.3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</row>
    <row r="327" spans="1:5" x14ac:dyDescent="0.3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</row>
    <row r="328" spans="1:5" x14ac:dyDescent="0.3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</row>
    <row r="329" spans="1:5" x14ac:dyDescent="0.3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</row>
    <row r="330" spans="1:5" x14ac:dyDescent="0.3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</row>
    <row r="331" spans="1:5" x14ac:dyDescent="0.3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</row>
    <row r="332" spans="1:5" x14ac:dyDescent="0.3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</row>
    <row r="333" spans="1:5" x14ac:dyDescent="0.3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</row>
    <row r="334" spans="1:5" x14ac:dyDescent="0.3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</row>
    <row r="335" spans="1:5" x14ac:dyDescent="0.3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</row>
    <row r="336" spans="1:5" x14ac:dyDescent="0.3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</row>
    <row r="337" spans="1:5" x14ac:dyDescent="0.3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</row>
    <row r="338" spans="1:5" x14ac:dyDescent="0.3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</row>
    <row r="339" spans="1:5" x14ac:dyDescent="0.3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</row>
    <row r="340" spans="1:5" x14ac:dyDescent="0.3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</row>
    <row r="341" spans="1:5" x14ac:dyDescent="0.3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</row>
    <row r="342" spans="1:5" x14ac:dyDescent="0.3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</row>
    <row r="343" spans="1:5" x14ac:dyDescent="0.3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</row>
    <row r="344" spans="1:5" x14ac:dyDescent="0.3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</row>
    <row r="345" spans="1:5" x14ac:dyDescent="0.3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</row>
    <row r="346" spans="1:5" x14ac:dyDescent="0.3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</row>
    <row r="347" spans="1:5" x14ac:dyDescent="0.3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</row>
    <row r="348" spans="1:5" x14ac:dyDescent="0.3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</row>
    <row r="349" spans="1:5" x14ac:dyDescent="0.3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</row>
    <row r="350" spans="1:5" x14ac:dyDescent="0.3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</row>
    <row r="351" spans="1:5" x14ac:dyDescent="0.3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</row>
    <row r="352" spans="1:5" x14ac:dyDescent="0.3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</row>
    <row r="353" spans="1:5" x14ac:dyDescent="0.3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</row>
    <row r="354" spans="1:5" x14ac:dyDescent="0.3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</row>
    <row r="355" spans="1:5" x14ac:dyDescent="0.3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</row>
    <row r="356" spans="1:5" x14ac:dyDescent="0.3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</row>
    <row r="357" spans="1:5" x14ac:dyDescent="0.3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</row>
    <row r="358" spans="1:5" x14ac:dyDescent="0.3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</row>
    <row r="359" spans="1:5" x14ac:dyDescent="0.3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</row>
    <row r="360" spans="1:5" x14ac:dyDescent="0.3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</row>
    <row r="361" spans="1:5" x14ac:dyDescent="0.3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</row>
    <row r="362" spans="1:5" x14ac:dyDescent="0.3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</row>
    <row r="363" spans="1:5" x14ac:dyDescent="0.3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</row>
    <row r="364" spans="1:5" x14ac:dyDescent="0.3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</row>
    <row r="365" spans="1:5" x14ac:dyDescent="0.3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</row>
    <row r="366" spans="1:5" x14ac:dyDescent="0.3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</row>
    <row r="367" spans="1:5" x14ac:dyDescent="0.3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</row>
    <row r="368" spans="1:5" x14ac:dyDescent="0.3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</row>
    <row r="369" spans="1:5" x14ac:dyDescent="0.3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</row>
    <row r="370" spans="1:5" x14ac:dyDescent="0.3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</row>
    <row r="371" spans="1:5" x14ac:dyDescent="0.3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</row>
    <row r="372" spans="1:5" x14ac:dyDescent="0.3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</row>
    <row r="373" spans="1:5" x14ac:dyDescent="0.3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</row>
    <row r="374" spans="1:5" x14ac:dyDescent="0.3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</row>
    <row r="375" spans="1:5" x14ac:dyDescent="0.3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</row>
    <row r="376" spans="1:5" x14ac:dyDescent="0.3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</row>
    <row r="377" spans="1:5" x14ac:dyDescent="0.3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</row>
    <row r="378" spans="1:5" x14ac:dyDescent="0.3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</row>
    <row r="379" spans="1:5" x14ac:dyDescent="0.3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</row>
    <row r="380" spans="1:5" x14ac:dyDescent="0.3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</row>
    <row r="381" spans="1:5" x14ac:dyDescent="0.3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</row>
    <row r="382" spans="1:5" x14ac:dyDescent="0.3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</row>
    <row r="383" spans="1:5" x14ac:dyDescent="0.3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</row>
    <row r="384" spans="1:5" x14ac:dyDescent="0.3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</row>
    <row r="385" spans="1:5" x14ac:dyDescent="0.3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</row>
    <row r="386" spans="1:5" x14ac:dyDescent="0.3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</row>
    <row r="387" spans="1:5" x14ac:dyDescent="0.3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</row>
    <row r="388" spans="1:5" x14ac:dyDescent="0.3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</row>
    <row r="389" spans="1:5" x14ac:dyDescent="0.3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</row>
    <row r="390" spans="1:5" x14ac:dyDescent="0.3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</row>
    <row r="391" spans="1:5" x14ac:dyDescent="0.3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</row>
    <row r="392" spans="1:5" x14ac:dyDescent="0.3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</row>
    <row r="393" spans="1:5" x14ac:dyDescent="0.3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</row>
    <row r="394" spans="1:5" x14ac:dyDescent="0.3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</row>
    <row r="395" spans="1:5" x14ac:dyDescent="0.3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</row>
    <row r="396" spans="1:5" x14ac:dyDescent="0.3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</row>
    <row r="397" spans="1:5" x14ac:dyDescent="0.3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</row>
    <row r="398" spans="1:5" x14ac:dyDescent="0.3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</row>
    <row r="399" spans="1:5" x14ac:dyDescent="0.3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</row>
    <row r="400" spans="1:5" x14ac:dyDescent="0.3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</row>
    <row r="401" spans="1:5" x14ac:dyDescent="0.3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</row>
    <row r="402" spans="1:5" x14ac:dyDescent="0.3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</row>
    <row r="403" spans="1:5" x14ac:dyDescent="0.3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</row>
    <row r="404" spans="1:5" x14ac:dyDescent="0.3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</row>
    <row r="405" spans="1:5" x14ac:dyDescent="0.3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</row>
    <row r="406" spans="1:5" x14ac:dyDescent="0.3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</row>
    <row r="407" spans="1:5" x14ac:dyDescent="0.3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</row>
    <row r="408" spans="1:5" x14ac:dyDescent="0.3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</row>
    <row r="409" spans="1:5" x14ac:dyDescent="0.3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</row>
    <row r="410" spans="1:5" x14ac:dyDescent="0.3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</row>
    <row r="411" spans="1:5" x14ac:dyDescent="0.3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</row>
    <row r="412" spans="1:5" x14ac:dyDescent="0.3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</row>
    <row r="413" spans="1:5" x14ac:dyDescent="0.3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</row>
    <row r="414" spans="1:5" x14ac:dyDescent="0.3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</row>
    <row r="415" spans="1:5" x14ac:dyDescent="0.3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</row>
    <row r="416" spans="1:5" x14ac:dyDescent="0.3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</row>
    <row r="417" spans="1:5" x14ac:dyDescent="0.3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</row>
    <row r="418" spans="1:5" x14ac:dyDescent="0.3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</row>
    <row r="419" spans="1:5" x14ac:dyDescent="0.3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</row>
    <row r="420" spans="1:5" x14ac:dyDescent="0.3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</row>
    <row r="421" spans="1:5" x14ac:dyDescent="0.3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</row>
    <row r="422" spans="1:5" x14ac:dyDescent="0.3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</row>
    <row r="423" spans="1:5" x14ac:dyDescent="0.3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</row>
    <row r="424" spans="1:5" x14ac:dyDescent="0.3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</row>
    <row r="425" spans="1:5" x14ac:dyDescent="0.3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</row>
    <row r="426" spans="1:5" x14ac:dyDescent="0.3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</row>
    <row r="427" spans="1:5" x14ac:dyDescent="0.3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</row>
    <row r="428" spans="1:5" x14ac:dyDescent="0.3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</row>
    <row r="429" spans="1:5" x14ac:dyDescent="0.3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</row>
    <row r="430" spans="1:5" x14ac:dyDescent="0.3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</row>
    <row r="431" spans="1:5" x14ac:dyDescent="0.3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</row>
    <row r="432" spans="1:5" x14ac:dyDescent="0.3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</row>
    <row r="433" spans="1:5" x14ac:dyDescent="0.3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</row>
    <row r="434" spans="1:5" x14ac:dyDescent="0.3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</row>
    <row r="435" spans="1:5" x14ac:dyDescent="0.3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</row>
    <row r="436" spans="1:5" x14ac:dyDescent="0.3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</row>
    <row r="437" spans="1:5" x14ac:dyDescent="0.3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</row>
    <row r="438" spans="1:5" x14ac:dyDescent="0.3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</row>
    <row r="439" spans="1:5" x14ac:dyDescent="0.3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</row>
    <row r="440" spans="1:5" x14ac:dyDescent="0.3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</row>
    <row r="441" spans="1:5" x14ac:dyDescent="0.3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</row>
    <row r="442" spans="1:5" x14ac:dyDescent="0.3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</row>
    <row r="443" spans="1:5" x14ac:dyDescent="0.3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</row>
    <row r="444" spans="1:5" x14ac:dyDescent="0.3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</row>
    <row r="445" spans="1:5" x14ac:dyDescent="0.3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</row>
    <row r="446" spans="1:5" x14ac:dyDescent="0.3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</row>
    <row r="447" spans="1:5" x14ac:dyDescent="0.3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</row>
    <row r="448" spans="1:5" x14ac:dyDescent="0.3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</row>
    <row r="449" spans="1:5" x14ac:dyDescent="0.3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</row>
    <row r="450" spans="1:5" x14ac:dyDescent="0.3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</row>
    <row r="451" spans="1:5" x14ac:dyDescent="0.3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</row>
    <row r="452" spans="1:5" x14ac:dyDescent="0.3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</row>
    <row r="453" spans="1:5" x14ac:dyDescent="0.3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</row>
    <row r="454" spans="1:5" x14ac:dyDescent="0.3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</row>
    <row r="455" spans="1:5" x14ac:dyDescent="0.3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</row>
    <row r="456" spans="1:5" x14ac:dyDescent="0.3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</row>
    <row r="457" spans="1:5" x14ac:dyDescent="0.3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</row>
    <row r="458" spans="1:5" x14ac:dyDescent="0.3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</row>
    <row r="459" spans="1:5" x14ac:dyDescent="0.3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</row>
    <row r="460" spans="1:5" x14ac:dyDescent="0.3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</row>
    <row r="461" spans="1:5" x14ac:dyDescent="0.3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</row>
    <row r="462" spans="1:5" x14ac:dyDescent="0.3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</row>
    <row r="463" spans="1:5" x14ac:dyDescent="0.3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</row>
    <row r="464" spans="1:5" x14ac:dyDescent="0.3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</row>
    <row r="465" spans="1:5" x14ac:dyDescent="0.3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</row>
    <row r="466" spans="1:5" x14ac:dyDescent="0.3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</row>
    <row r="467" spans="1:5" x14ac:dyDescent="0.3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</row>
    <row r="468" spans="1:5" x14ac:dyDescent="0.3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</row>
    <row r="469" spans="1:5" x14ac:dyDescent="0.3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</row>
    <row r="470" spans="1:5" x14ac:dyDescent="0.3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</row>
    <row r="471" spans="1:5" x14ac:dyDescent="0.3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</row>
    <row r="472" spans="1:5" x14ac:dyDescent="0.3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</row>
    <row r="473" spans="1:5" x14ac:dyDescent="0.3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</row>
    <row r="474" spans="1:5" x14ac:dyDescent="0.3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</row>
    <row r="475" spans="1:5" x14ac:dyDescent="0.3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</row>
    <row r="476" spans="1:5" x14ac:dyDescent="0.3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</row>
    <row r="477" spans="1:5" x14ac:dyDescent="0.3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</row>
    <row r="478" spans="1:5" x14ac:dyDescent="0.3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</row>
    <row r="479" spans="1:5" x14ac:dyDescent="0.3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</row>
    <row r="480" spans="1:5" x14ac:dyDescent="0.3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</row>
    <row r="481" spans="1:5" x14ac:dyDescent="0.3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</row>
    <row r="482" spans="1:5" x14ac:dyDescent="0.3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</row>
    <row r="483" spans="1:5" x14ac:dyDescent="0.3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</row>
    <row r="484" spans="1:5" x14ac:dyDescent="0.3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</row>
    <row r="485" spans="1:5" x14ac:dyDescent="0.3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</row>
    <row r="486" spans="1:5" x14ac:dyDescent="0.3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</row>
    <row r="487" spans="1:5" x14ac:dyDescent="0.3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</row>
    <row r="488" spans="1:5" x14ac:dyDescent="0.3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</row>
    <row r="489" spans="1:5" x14ac:dyDescent="0.3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</row>
    <row r="490" spans="1:5" x14ac:dyDescent="0.3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</row>
    <row r="491" spans="1:5" x14ac:dyDescent="0.3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</row>
    <row r="492" spans="1:5" x14ac:dyDescent="0.3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</row>
    <row r="493" spans="1:5" x14ac:dyDescent="0.3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</row>
    <row r="494" spans="1:5" x14ac:dyDescent="0.3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</row>
    <row r="495" spans="1:5" x14ac:dyDescent="0.3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</row>
    <row r="496" spans="1:5" x14ac:dyDescent="0.3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</row>
    <row r="497" spans="1:5" x14ac:dyDescent="0.3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</row>
    <row r="498" spans="1:5" x14ac:dyDescent="0.3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</row>
    <row r="499" spans="1:5" x14ac:dyDescent="0.3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</row>
    <row r="500" spans="1:5" x14ac:dyDescent="0.3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</row>
    <row r="501" spans="1:5" x14ac:dyDescent="0.3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</row>
    <row r="502" spans="1:5" x14ac:dyDescent="0.3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</row>
    <row r="503" spans="1:5" x14ac:dyDescent="0.3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</row>
    <row r="504" spans="1:5" x14ac:dyDescent="0.3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</row>
    <row r="505" spans="1:5" x14ac:dyDescent="0.3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</row>
    <row r="506" spans="1:5" x14ac:dyDescent="0.3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</row>
    <row r="507" spans="1:5" x14ac:dyDescent="0.3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</row>
    <row r="508" spans="1:5" x14ac:dyDescent="0.3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</row>
    <row r="509" spans="1:5" x14ac:dyDescent="0.3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</row>
    <row r="510" spans="1:5" x14ac:dyDescent="0.3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</row>
    <row r="511" spans="1:5" x14ac:dyDescent="0.3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</row>
    <row r="512" spans="1:5" x14ac:dyDescent="0.3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</row>
    <row r="513" spans="1:5" x14ac:dyDescent="0.3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</row>
    <row r="514" spans="1:5" x14ac:dyDescent="0.3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</row>
    <row r="515" spans="1:5" x14ac:dyDescent="0.3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</row>
    <row r="516" spans="1:5" x14ac:dyDescent="0.3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</row>
    <row r="517" spans="1:5" x14ac:dyDescent="0.3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</row>
    <row r="518" spans="1:5" x14ac:dyDescent="0.3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</row>
    <row r="519" spans="1:5" x14ac:dyDescent="0.3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</row>
    <row r="520" spans="1:5" x14ac:dyDescent="0.3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</row>
    <row r="521" spans="1:5" x14ac:dyDescent="0.3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</row>
    <row r="522" spans="1:5" x14ac:dyDescent="0.3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</row>
    <row r="523" spans="1:5" x14ac:dyDescent="0.3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</row>
    <row r="524" spans="1:5" x14ac:dyDescent="0.3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</row>
    <row r="525" spans="1:5" x14ac:dyDescent="0.3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</row>
    <row r="526" spans="1:5" x14ac:dyDescent="0.3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</row>
    <row r="527" spans="1:5" x14ac:dyDescent="0.3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</row>
    <row r="528" spans="1:5" x14ac:dyDescent="0.3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</row>
    <row r="529" spans="1:5" x14ac:dyDescent="0.3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</row>
    <row r="530" spans="1:5" x14ac:dyDescent="0.3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</row>
    <row r="531" spans="1:5" x14ac:dyDescent="0.3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</row>
    <row r="532" spans="1:5" x14ac:dyDescent="0.3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</row>
    <row r="533" spans="1:5" x14ac:dyDescent="0.3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</row>
    <row r="534" spans="1:5" x14ac:dyDescent="0.3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</row>
    <row r="535" spans="1:5" x14ac:dyDescent="0.3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</row>
    <row r="536" spans="1:5" x14ac:dyDescent="0.3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</row>
    <row r="537" spans="1:5" x14ac:dyDescent="0.3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</row>
    <row r="538" spans="1:5" x14ac:dyDescent="0.3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</row>
    <row r="539" spans="1:5" x14ac:dyDescent="0.3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</row>
    <row r="540" spans="1:5" x14ac:dyDescent="0.3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</row>
    <row r="541" spans="1:5" x14ac:dyDescent="0.3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</row>
    <row r="542" spans="1:5" x14ac:dyDescent="0.3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</row>
    <row r="543" spans="1:5" x14ac:dyDescent="0.3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</row>
    <row r="544" spans="1:5" x14ac:dyDescent="0.3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</row>
    <row r="545" spans="1:5" x14ac:dyDescent="0.3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</row>
    <row r="546" spans="1:5" x14ac:dyDescent="0.3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</row>
    <row r="547" spans="1:5" x14ac:dyDescent="0.3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</row>
    <row r="548" spans="1:5" x14ac:dyDescent="0.3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</row>
    <row r="549" spans="1:5" x14ac:dyDescent="0.3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</row>
    <row r="550" spans="1:5" x14ac:dyDescent="0.3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</row>
    <row r="551" spans="1:5" x14ac:dyDescent="0.3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</row>
    <row r="552" spans="1:5" x14ac:dyDescent="0.3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</row>
    <row r="553" spans="1:5" x14ac:dyDescent="0.3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</row>
    <row r="554" spans="1:5" x14ac:dyDescent="0.3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</row>
    <row r="555" spans="1:5" x14ac:dyDescent="0.3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</row>
    <row r="556" spans="1:5" x14ac:dyDescent="0.3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</row>
    <row r="557" spans="1:5" x14ac:dyDescent="0.3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</row>
    <row r="558" spans="1:5" x14ac:dyDescent="0.3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</row>
    <row r="559" spans="1:5" x14ac:dyDescent="0.3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</row>
    <row r="560" spans="1:5" x14ac:dyDescent="0.3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</row>
    <row r="561" spans="1:5" x14ac:dyDescent="0.3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</row>
    <row r="562" spans="1:5" x14ac:dyDescent="0.3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</row>
    <row r="563" spans="1:5" x14ac:dyDescent="0.3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</row>
    <row r="564" spans="1:5" x14ac:dyDescent="0.3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</row>
    <row r="565" spans="1:5" x14ac:dyDescent="0.3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</row>
    <row r="566" spans="1:5" x14ac:dyDescent="0.3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</row>
    <row r="567" spans="1:5" x14ac:dyDescent="0.3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</row>
    <row r="568" spans="1:5" x14ac:dyDescent="0.3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</row>
    <row r="569" spans="1:5" x14ac:dyDescent="0.3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</row>
    <row r="570" spans="1:5" x14ac:dyDescent="0.3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</row>
    <row r="571" spans="1:5" x14ac:dyDescent="0.3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</row>
    <row r="572" spans="1:5" x14ac:dyDescent="0.3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</row>
    <row r="573" spans="1:5" x14ac:dyDescent="0.3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</row>
    <row r="574" spans="1:5" x14ac:dyDescent="0.3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</row>
    <row r="575" spans="1:5" x14ac:dyDescent="0.3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</row>
    <row r="576" spans="1:5" x14ac:dyDescent="0.3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</row>
    <row r="577" spans="1:5" x14ac:dyDescent="0.3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</row>
    <row r="578" spans="1:5" x14ac:dyDescent="0.3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</row>
    <row r="579" spans="1:5" x14ac:dyDescent="0.3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</row>
    <row r="580" spans="1:5" x14ac:dyDescent="0.3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</row>
    <row r="581" spans="1:5" x14ac:dyDescent="0.3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</row>
    <row r="582" spans="1:5" x14ac:dyDescent="0.3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</row>
    <row r="583" spans="1:5" x14ac:dyDescent="0.3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</row>
    <row r="584" spans="1:5" x14ac:dyDescent="0.3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</row>
    <row r="585" spans="1:5" x14ac:dyDescent="0.3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</row>
    <row r="586" spans="1:5" x14ac:dyDescent="0.3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</row>
    <row r="587" spans="1:5" x14ac:dyDescent="0.3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</row>
    <row r="588" spans="1:5" x14ac:dyDescent="0.3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</row>
    <row r="589" spans="1:5" x14ac:dyDescent="0.3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</row>
    <row r="590" spans="1:5" x14ac:dyDescent="0.3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</row>
    <row r="591" spans="1:5" x14ac:dyDescent="0.3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</row>
    <row r="592" spans="1:5" x14ac:dyDescent="0.3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</row>
    <row r="593" spans="1:5" x14ac:dyDescent="0.3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</row>
    <row r="594" spans="1:5" x14ac:dyDescent="0.3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</row>
    <row r="595" spans="1:5" x14ac:dyDescent="0.3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</row>
    <row r="596" spans="1:5" x14ac:dyDescent="0.3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</row>
    <row r="597" spans="1:5" x14ac:dyDescent="0.3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</row>
    <row r="598" spans="1:5" x14ac:dyDescent="0.3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</row>
    <row r="599" spans="1:5" x14ac:dyDescent="0.3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</row>
    <row r="600" spans="1:5" x14ac:dyDescent="0.3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</row>
    <row r="601" spans="1:5" x14ac:dyDescent="0.3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</row>
    <row r="602" spans="1:5" x14ac:dyDescent="0.3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</row>
    <row r="603" spans="1:5" x14ac:dyDescent="0.3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</row>
    <row r="604" spans="1:5" x14ac:dyDescent="0.3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</row>
    <row r="605" spans="1:5" x14ac:dyDescent="0.3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</row>
    <row r="606" spans="1:5" x14ac:dyDescent="0.3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</row>
    <row r="607" spans="1:5" x14ac:dyDescent="0.3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</row>
    <row r="608" spans="1:5" x14ac:dyDescent="0.3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</row>
    <row r="609" spans="1:5" x14ac:dyDescent="0.3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</row>
    <row r="610" spans="1:5" x14ac:dyDescent="0.3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</row>
    <row r="611" spans="1:5" x14ac:dyDescent="0.3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</row>
    <row r="612" spans="1:5" x14ac:dyDescent="0.3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</row>
    <row r="613" spans="1:5" x14ac:dyDescent="0.3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</row>
    <row r="614" spans="1:5" x14ac:dyDescent="0.3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</row>
    <row r="615" spans="1:5" x14ac:dyDescent="0.3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</row>
    <row r="616" spans="1:5" x14ac:dyDescent="0.3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</row>
    <row r="617" spans="1:5" x14ac:dyDescent="0.3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</row>
    <row r="618" spans="1:5" x14ac:dyDescent="0.3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</row>
    <row r="619" spans="1:5" x14ac:dyDescent="0.3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</row>
    <row r="620" spans="1:5" x14ac:dyDescent="0.3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</row>
    <row r="621" spans="1:5" x14ac:dyDescent="0.3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</row>
    <row r="622" spans="1:5" x14ac:dyDescent="0.3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</row>
    <row r="623" spans="1:5" x14ac:dyDescent="0.3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</row>
    <row r="624" spans="1:5" x14ac:dyDescent="0.3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</row>
    <row r="625" spans="1:5" x14ac:dyDescent="0.3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</row>
    <row r="626" spans="1:5" x14ac:dyDescent="0.3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</row>
    <row r="627" spans="1:5" x14ac:dyDescent="0.3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</row>
    <row r="628" spans="1:5" x14ac:dyDescent="0.3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</row>
    <row r="629" spans="1:5" x14ac:dyDescent="0.3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</row>
    <row r="630" spans="1:5" x14ac:dyDescent="0.3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</row>
    <row r="631" spans="1:5" x14ac:dyDescent="0.3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</row>
    <row r="632" spans="1:5" x14ac:dyDescent="0.3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</row>
    <row r="633" spans="1:5" x14ac:dyDescent="0.3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</row>
    <row r="634" spans="1:5" x14ac:dyDescent="0.3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</row>
    <row r="635" spans="1:5" x14ac:dyDescent="0.3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</row>
    <row r="636" spans="1:5" x14ac:dyDescent="0.3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</row>
    <row r="637" spans="1:5" x14ac:dyDescent="0.3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</row>
    <row r="638" spans="1:5" x14ac:dyDescent="0.3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</row>
    <row r="639" spans="1:5" x14ac:dyDescent="0.3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</row>
    <row r="640" spans="1:5" x14ac:dyDescent="0.3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</row>
    <row r="641" spans="1:5" x14ac:dyDescent="0.3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</row>
    <row r="642" spans="1:5" x14ac:dyDescent="0.3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</row>
    <row r="643" spans="1:5" x14ac:dyDescent="0.3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</row>
    <row r="644" spans="1:5" x14ac:dyDescent="0.3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</row>
    <row r="645" spans="1:5" x14ac:dyDescent="0.3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</row>
    <row r="646" spans="1:5" x14ac:dyDescent="0.3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</row>
    <row r="647" spans="1:5" x14ac:dyDescent="0.3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</row>
    <row r="648" spans="1:5" x14ac:dyDescent="0.3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</row>
    <row r="649" spans="1:5" x14ac:dyDescent="0.3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</row>
    <row r="650" spans="1:5" x14ac:dyDescent="0.3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</row>
    <row r="651" spans="1:5" x14ac:dyDescent="0.3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</row>
    <row r="652" spans="1:5" x14ac:dyDescent="0.3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</row>
    <row r="653" spans="1:5" x14ac:dyDescent="0.3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</row>
    <row r="654" spans="1:5" x14ac:dyDescent="0.3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</row>
    <row r="655" spans="1:5" x14ac:dyDescent="0.3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</row>
    <row r="656" spans="1:5" x14ac:dyDescent="0.3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</row>
    <row r="657" spans="1:5" x14ac:dyDescent="0.3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</row>
    <row r="658" spans="1:5" x14ac:dyDescent="0.3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</row>
    <row r="659" spans="1:5" x14ac:dyDescent="0.3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</row>
    <row r="660" spans="1:5" x14ac:dyDescent="0.3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</row>
    <row r="661" spans="1:5" x14ac:dyDescent="0.3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</row>
    <row r="662" spans="1:5" x14ac:dyDescent="0.3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</row>
    <row r="663" spans="1:5" x14ac:dyDescent="0.3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</row>
    <row r="664" spans="1:5" x14ac:dyDescent="0.3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</row>
    <row r="665" spans="1:5" x14ac:dyDescent="0.3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</row>
    <row r="666" spans="1:5" x14ac:dyDescent="0.3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</row>
    <row r="667" spans="1:5" x14ac:dyDescent="0.3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</row>
    <row r="668" spans="1:5" x14ac:dyDescent="0.3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</row>
    <row r="669" spans="1:5" x14ac:dyDescent="0.3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</row>
    <row r="670" spans="1:5" x14ac:dyDescent="0.3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</row>
    <row r="671" spans="1:5" x14ac:dyDescent="0.3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</row>
    <row r="672" spans="1:5" x14ac:dyDescent="0.3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</row>
    <row r="673" spans="1:5" x14ac:dyDescent="0.3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</row>
    <row r="674" spans="1:5" x14ac:dyDescent="0.3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</row>
    <row r="675" spans="1:5" x14ac:dyDescent="0.3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</row>
    <row r="676" spans="1:5" x14ac:dyDescent="0.3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</row>
    <row r="677" spans="1:5" x14ac:dyDescent="0.3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</row>
    <row r="678" spans="1:5" x14ac:dyDescent="0.3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</row>
    <row r="679" spans="1:5" x14ac:dyDescent="0.3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</row>
    <row r="680" spans="1:5" x14ac:dyDescent="0.3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</row>
    <row r="681" spans="1:5" x14ac:dyDescent="0.3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</row>
    <row r="682" spans="1:5" x14ac:dyDescent="0.3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</row>
    <row r="683" spans="1:5" x14ac:dyDescent="0.3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</row>
    <row r="684" spans="1:5" x14ac:dyDescent="0.3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</row>
    <row r="685" spans="1:5" x14ac:dyDescent="0.3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</row>
    <row r="686" spans="1:5" x14ac:dyDescent="0.3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</row>
    <row r="687" spans="1:5" x14ac:dyDescent="0.3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</row>
    <row r="688" spans="1:5" x14ac:dyDescent="0.3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</row>
    <row r="689" spans="1:5" x14ac:dyDescent="0.3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</row>
    <row r="690" spans="1:5" x14ac:dyDescent="0.3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</row>
    <row r="691" spans="1:5" x14ac:dyDescent="0.3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</row>
    <row r="692" spans="1:5" x14ac:dyDescent="0.3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</row>
    <row r="693" spans="1:5" x14ac:dyDescent="0.3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</row>
    <row r="694" spans="1:5" x14ac:dyDescent="0.3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</row>
    <row r="695" spans="1:5" x14ac:dyDescent="0.3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</row>
    <row r="696" spans="1:5" x14ac:dyDescent="0.3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</row>
    <row r="697" spans="1:5" x14ac:dyDescent="0.3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</row>
    <row r="698" spans="1:5" x14ac:dyDescent="0.3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</row>
    <row r="699" spans="1:5" x14ac:dyDescent="0.3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</row>
    <row r="700" spans="1:5" x14ac:dyDescent="0.3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</row>
    <row r="701" spans="1:5" x14ac:dyDescent="0.3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</row>
    <row r="702" spans="1:5" x14ac:dyDescent="0.3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</row>
    <row r="703" spans="1:5" x14ac:dyDescent="0.3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</row>
    <row r="704" spans="1:5" x14ac:dyDescent="0.3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</row>
    <row r="705" spans="1:5" x14ac:dyDescent="0.3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</row>
    <row r="706" spans="1:5" x14ac:dyDescent="0.3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</row>
    <row r="707" spans="1:5" x14ac:dyDescent="0.3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</row>
    <row r="708" spans="1:5" x14ac:dyDescent="0.3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</row>
    <row r="709" spans="1:5" x14ac:dyDescent="0.3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</row>
    <row r="710" spans="1:5" x14ac:dyDescent="0.3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</row>
    <row r="711" spans="1:5" x14ac:dyDescent="0.3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</row>
    <row r="712" spans="1:5" x14ac:dyDescent="0.3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</row>
    <row r="713" spans="1:5" x14ac:dyDescent="0.3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</row>
    <row r="714" spans="1:5" x14ac:dyDescent="0.3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</row>
    <row r="715" spans="1:5" x14ac:dyDescent="0.3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</row>
    <row r="716" spans="1:5" x14ac:dyDescent="0.3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</row>
    <row r="717" spans="1:5" x14ac:dyDescent="0.3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</row>
    <row r="718" spans="1:5" x14ac:dyDescent="0.3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</row>
    <row r="719" spans="1:5" x14ac:dyDescent="0.3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</row>
    <row r="720" spans="1:5" x14ac:dyDescent="0.3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</row>
    <row r="721" spans="1:5" x14ac:dyDescent="0.3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</row>
    <row r="722" spans="1:5" x14ac:dyDescent="0.3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</row>
    <row r="723" spans="1:5" x14ac:dyDescent="0.3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</row>
    <row r="724" spans="1:5" x14ac:dyDescent="0.3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</row>
    <row r="725" spans="1:5" x14ac:dyDescent="0.3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</row>
    <row r="726" spans="1:5" x14ac:dyDescent="0.3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</row>
    <row r="727" spans="1:5" x14ac:dyDescent="0.3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</row>
    <row r="728" spans="1:5" x14ac:dyDescent="0.3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</row>
    <row r="729" spans="1:5" x14ac:dyDescent="0.3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</row>
    <row r="730" spans="1:5" x14ac:dyDescent="0.3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</row>
    <row r="731" spans="1:5" x14ac:dyDescent="0.3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</row>
    <row r="732" spans="1:5" x14ac:dyDescent="0.3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</row>
    <row r="733" spans="1:5" x14ac:dyDescent="0.3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</row>
    <row r="734" spans="1:5" x14ac:dyDescent="0.3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</row>
    <row r="735" spans="1:5" x14ac:dyDescent="0.3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</row>
    <row r="736" spans="1:5" x14ac:dyDescent="0.3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</row>
    <row r="737" spans="1:5" x14ac:dyDescent="0.3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</row>
    <row r="738" spans="1:5" x14ac:dyDescent="0.3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</row>
    <row r="739" spans="1:5" x14ac:dyDescent="0.3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</row>
    <row r="740" spans="1:5" x14ac:dyDescent="0.3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</row>
    <row r="741" spans="1:5" x14ac:dyDescent="0.3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</row>
    <row r="742" spans="1:5" x14ac:dyDescent="0.3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</row>
    <row r="743" spans="1:5" x14ac:dyDescent="0.3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</row>
    <row r="744" spans="1:5" x14ac:dyDescent="0.3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</row>
    <row r="745" spans="1:5" x14ac:dyDescent="0.3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</row>
    <row r="746" spans="1:5" x14ac:dyDescent="0.3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</row>
    <row r="747" spans="1:5" x14ac:dyDescent="0.3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</row>
    <row r="748" spans="1:5" x14ac:dyDescent="0.3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</row>
    <row r="749" spans="1:5" x14ac:dyDescent="0.3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</row>
    <row r="750" spans="1:5" x14ac:dyDescent="0.3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</row>
    <row r="751" spans="1:5" x14ac:dyDescent="0.3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</row>
    <row r="752" spans="1:5" x14ac:dyDescent="0.3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</row>
    <row r="753" spans="1:5" x14ac:dyDescent="0.3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</row>
    <row r="754" spans="1:5" x14ac:dyDescent="0.3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</row>
    <row r="755" spans="1:5" x14ac:dyDescent="0.3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</row>
    <row r="756" spans="1:5" x14ac:dyDescent="0.3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</row>
    <row r="757" spans="1:5" x14ac:dyDescent="0.3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</row>
    <row r="758" spans="1:5" x14ac:dyDescent="0.3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</row>
    <row r="759" spans="1:5" x14ac:dyDescent="0.3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</row>
    <row r="760" spans="1:5" x14ac:dyDescent="0.3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</row>
    <row r="761" spans="1:5" x14ac:dyDescent="0.3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</row>
    <row r="762" spans="1:5" x14ac:dyDescent="0.3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</row>
    <row r="763" spans="1:5" x14ac:dyDescent="0.3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</row>
    <row r="764" spans="1:5" x14ac:dyDescent="0.3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</row>
    <row r="765" spans="1:5" x14ac:dyDescent="0.3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</row>
    <row r="766" spans="1:5" x14ac:dyDescent="0.3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</row>
    <row r="767" spans="1:5" x14ac:dyDescent="0.3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</row>
    <row r="768" spans="1:5" x14ac:dyDescent="0.3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</row>
    <row r="769" spans="1:5" x14ac:dyDescent="0.3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</row>
    <row r="770" spans="1:5" x14ac:dyDescent="0.3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</row>
    <row r="771" spans="1:5" x14ac:dyDescent="0.3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</row>
    <row r="772" spans="1:5" x14ac:dyDescent="0.3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</row>
    <row r="773" spans="1:5" x14ac:dyDescent="0.3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</row>
    <row r="774" spans="1:5" x14ac:dyDescent="0.3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</row>
    <row r="775" spans="1:5" x14ac:dyDescent="0.3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</row>
    <row r="776" spans="1:5" x14ac:dyDescent="0.3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</row>
    <row r="777" spans="1:5" x14ac:dyDescent="0.3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</row>
    <row r="778" spans="1:5" x14ac:dyDescent="0.3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</row>
    <row r="779" spans="1:5" x14ac:dyDescent="0.3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</row>
    <row r="780" spans="1:5" x14ac:dyDescent="0.3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</row>
    <row r="781" spans="1:5" x14ac:dyDescent="0.3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</row>
    <row r="782" spans="1:5" x14ac:dyDescent="0.3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</row>
    <row r="783" spans="1:5" x14ac:dyDescent="0.3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5" x14ac:dyDescent="0.3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3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x14ac:dyDescent="0.3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3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3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3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x14ac:dyDescent="0.3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3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3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3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3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3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3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3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x14ac:dyDescent="0.3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3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x14ac:dyDescent="0.3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zoomScale="85" zoomScaleNormal="145" workbookViewId="0">
      <selection activeCell="X12" sqref="X12"/>
    </sheetView>
  </sheetViews>
  <sheetFormatPr defaultColWidth="8.77734375" defaultRowHeight="14.4" x14ac:dyDescent="0.3"/>
  <cols>
    <col min="1" max="1" width="7.5546875" style="1" bestFit="1" customWidth="1"/>
    <col min="2" max="2" width="8.77734375" style="1" bestFit="1" customWidth="1"/>
    <col min="3" max="3" width="11" style="6" bestFit="1" customWidth="1"/>
    <col min="4" max="4" width="13.5546875" style="1" bestFit="1" customWidth="1"/>
    <col min="5" max="5" width="14.5546875" style="1" bestFit="1" customWidth="1"/>
    <col min="6" max="6" width="10.21875" style="4" bestFit="1" customWidth="1"/>
    <col min="7" max="7" width="9.21875" style="1" bestFit="1" customWidth="1"/>
    <col min="8" max="8" width="13.77734375" style="1" bestFit="1" customWidth="1"/>
    <col min="9" max="9" width="12.77734375" style="1" bestFit="1" customWidth="1"/>
    <col min="10" max="10" width="9.77734375" style="1" bestFit="1" customWidth="1"/>
    <col min="11" max="11" width="13.77734375" style="1" bestFit="1" customWidth="1"/>
    <col min="12" max="12" width="23.77734375" style="1" bestFit="1" customWidth="1"/>
    <col min="13" max="14" width="21" style="1" bestFit="1" customWidth="1"/>
    <col min="15" max="15" width="18.44140625" style="1" bestFit="1" customWidth="1"/>
    <col min="16" max="16" width="16.21875" style="1" bestFit="1" customWidth="1"/>
    <col min="17" max="17" width="31.77734375" style="1" bestFit="1" customWidth="1"/>
    <col min="18" max="18" width="96.77734375" style="1" bestFit="1" customWidth="1"/>
    <col min="19" max="19" width="17.5546875" style="1" bestFit="1" customWidth="1"/>
    <col min="20" max="20" width="20.21875" style="1" bestFit="1" customWidth="1"/>
    <col min="21" max="21" width="10.21875" style="6" bestFit="1" customWidth="1"/>
    <col min="22" max="16384" width="8.77734375" style="1"/>
  </cols>
  <sheetData>
    <row r="1" spans="1:21" x14ac:dyDescent="0.3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3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3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3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3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3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3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3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3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3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3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3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3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3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3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3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3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3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3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3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3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3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3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3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3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3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3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3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3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3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3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3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3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3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3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3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3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3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3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3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3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3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3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3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3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3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3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3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3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3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3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3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3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3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3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3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3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3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3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3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3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3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3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3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3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3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3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3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3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3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3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3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3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3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3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3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3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3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3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3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3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3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3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3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3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3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3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3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3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3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3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3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3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3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3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3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3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3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3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3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3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3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3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3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3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3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3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3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3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3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3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3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3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3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3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3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3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3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3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3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3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3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3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3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3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3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3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3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3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3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3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3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3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3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3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3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3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3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3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3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3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3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3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3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3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3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3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3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3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3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3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3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3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3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3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3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3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3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3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3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3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3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3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3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3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3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3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3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3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3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3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3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3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3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3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3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3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3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3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3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3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3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3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3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3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3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3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3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3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3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3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3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3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3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3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3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3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3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3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3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3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3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3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3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3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3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3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3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3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3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3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3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3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3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3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3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3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3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3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3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3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3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3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3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3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3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3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3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3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3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3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3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3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3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3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3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3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3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3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3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3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3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3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3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3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3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3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3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3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3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3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3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3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3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3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3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3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3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3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3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3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3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3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3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3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3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3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3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3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3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3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3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3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3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3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3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3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3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3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3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3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3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3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3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3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3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3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3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3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3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3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3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3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3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3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3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3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3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3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3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3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3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3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3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3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3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3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3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3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3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3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3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3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3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3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3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3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3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3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3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3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3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3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3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3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3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3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3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3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3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3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3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3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3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3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3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3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3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3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3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3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3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3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3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3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3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3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3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3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3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3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3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3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3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3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3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3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3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3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3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3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3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3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3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3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3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3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3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3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3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3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3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3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3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3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3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3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3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3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3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3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3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3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3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3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3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3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3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3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3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3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3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3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3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3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3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3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3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3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3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3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3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3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3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3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3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3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3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3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3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3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3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3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3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3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3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3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3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3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3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3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3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3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3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3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3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3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3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3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3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3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3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3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3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3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3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3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3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3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3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3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3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3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3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3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3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3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3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3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3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3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3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3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3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3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3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3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3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3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3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3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3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3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3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3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3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3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3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3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3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3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3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3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3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3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3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3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3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3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3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3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3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3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3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3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3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3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3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3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3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3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3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3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3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3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3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3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3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3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3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3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3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3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3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3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3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3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3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3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3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3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3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3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3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3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3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3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3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3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3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3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3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3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3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3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3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3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3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3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3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3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3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3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3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3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3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3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3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3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3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3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3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3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3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3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3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3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3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3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3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3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3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3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3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3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3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3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3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3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3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3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3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3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3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3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3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3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3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3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3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3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3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3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3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3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3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3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3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3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3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3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3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3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3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3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3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3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3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3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3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3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3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3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3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3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3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3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3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3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3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3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3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3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3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3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3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3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3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3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3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3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3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3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3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3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3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3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3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3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3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3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3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3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3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3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3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3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3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3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3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3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3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3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3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3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3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3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3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3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3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3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3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3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3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3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3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3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3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3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3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3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3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3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3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3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3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3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3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3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3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3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3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3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3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3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3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3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3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3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3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3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3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3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3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3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3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3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3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3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3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3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3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3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3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3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3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3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3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3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3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3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3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3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3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3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3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3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3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3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3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3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3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3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3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3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3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3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3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3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3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3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3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3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3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3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3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3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3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3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3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3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3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3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3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3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3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3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3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3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3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3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3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3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3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3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3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3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3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3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3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3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3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3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3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3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3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3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3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3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3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3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3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3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3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3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3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3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3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3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3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3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3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3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3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3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3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3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3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3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3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3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3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3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3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3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3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3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3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3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3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3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3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3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3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3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3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3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3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3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3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3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3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3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3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3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3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3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3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3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3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3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3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3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3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3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3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3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3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3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3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3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3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3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3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3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3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3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3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3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3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3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3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3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3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3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3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3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3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3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3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3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3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3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3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3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3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3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3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3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3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3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3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3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3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3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3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3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3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3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3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3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3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3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3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3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3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3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3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3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3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3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3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3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3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3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3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3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3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3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3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3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3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3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3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3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3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3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3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3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3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3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3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3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3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3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3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3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3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3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3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3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3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3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3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3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3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3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3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3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3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3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3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3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3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3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3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3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3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3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3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3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3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3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3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3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3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3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3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3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3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3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3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3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3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3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3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3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3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3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3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3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3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3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3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3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3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3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3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3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3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3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3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3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3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3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3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3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3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3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3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3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3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3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3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3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3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3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3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3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3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3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3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3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3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3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3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3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3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3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3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3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3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3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3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3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3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3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3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3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3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3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3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3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3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3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3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3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3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3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3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3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3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3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3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3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3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3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3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3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3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3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3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3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3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3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3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3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3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3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3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3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3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3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3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3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3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3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3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3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3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3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3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3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3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3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3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3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3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3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3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3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3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3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3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3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3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3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3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3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3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3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3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3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3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3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3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3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3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3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3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3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3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3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3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3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3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3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3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3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3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3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3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3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3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3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3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3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3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3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3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3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3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3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3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3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3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3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3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3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3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3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3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3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3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3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3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3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3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3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3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3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3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3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3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3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3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3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3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3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3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3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3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3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3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3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3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3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3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3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3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3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3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3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3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3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3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3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3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3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3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3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3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3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3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3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3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3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3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3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3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3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3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3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3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3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3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3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3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3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3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3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3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3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3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3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3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3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3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3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3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3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3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3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3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3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3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3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3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3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3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3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3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3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3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3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3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3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3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3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3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3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3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3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3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3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3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3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3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3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3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3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3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3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3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3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3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3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3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3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3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3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3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3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3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3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3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3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3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3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3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3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3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3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3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3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3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3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3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3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3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3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3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3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3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3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3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3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3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3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3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3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3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3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3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3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3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3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3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3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3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3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3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3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3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3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3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3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3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3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3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3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3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3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3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3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3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3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3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3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3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3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3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3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3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3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3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3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3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3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3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3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3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3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3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3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3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3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3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3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3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3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3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3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3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3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3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3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3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3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3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3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3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3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3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3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3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3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3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3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3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3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3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3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3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3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3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3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3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3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3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3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3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3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3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3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3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3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3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3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3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3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3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3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3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3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3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3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3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3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3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3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3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3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3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3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3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3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3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3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3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3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3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3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3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3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3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3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3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3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3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3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3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3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3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3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3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3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3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3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3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3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3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3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3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3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3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3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3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3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3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3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3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3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3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3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3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3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3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3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3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3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3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3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3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3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3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3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3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3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3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3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3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3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3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3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3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3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3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3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3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3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3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3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3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3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3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3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3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3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3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3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3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3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3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3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3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3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3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3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3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3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3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3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3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3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3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3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3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3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3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3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3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3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3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3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3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3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3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3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3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3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3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3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3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3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3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3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3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3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3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3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3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3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3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3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3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3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3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3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3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3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3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3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3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3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3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3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3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3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3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3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3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3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3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3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3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3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3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3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3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3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3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3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3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3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3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3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3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3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3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3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3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3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3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3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3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3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3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3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3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3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3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3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3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3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3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3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3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3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3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3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3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3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3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3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3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3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3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3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3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3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3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3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3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3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3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3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3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3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3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3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3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3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3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3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3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3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3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3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3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3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3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3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3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3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3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3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3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3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3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3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3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3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3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3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3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3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3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3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3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3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3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3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3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3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3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3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3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3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3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3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3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3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3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3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3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3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3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3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3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3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3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3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3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3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3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3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3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3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3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3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3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3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3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3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3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3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3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3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3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3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3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3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3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3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3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3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3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3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3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3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3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3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3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3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3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3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3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3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3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3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3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3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3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3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3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3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3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3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3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3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3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3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3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3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3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3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3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3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3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3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3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3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3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3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3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3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3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3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3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3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3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3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3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3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3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3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3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3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3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3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3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3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3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3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3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3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3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3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3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3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3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3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3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3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3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3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3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3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3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3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3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3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3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3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3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3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3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3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3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3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3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3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3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3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3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3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3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3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3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3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3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3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3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3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3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3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3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3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3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3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3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3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3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3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3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3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3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3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3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3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3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3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3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3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3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3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3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3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3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3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3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3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3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3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3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3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3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3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3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3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3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3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3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3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3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3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3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3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3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3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3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3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3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3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3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3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3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3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3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3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3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3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3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3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3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3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3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3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3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3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3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3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3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3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3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3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3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3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3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3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3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3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3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3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3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3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3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3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3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3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3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3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3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3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3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3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3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3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3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3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3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3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3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3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3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3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3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3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3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3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3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3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3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3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3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3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3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3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3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3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3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3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3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3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3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3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3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3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3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3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3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3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3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3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3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3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3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3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3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3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3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3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3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3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3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3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3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3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3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3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3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3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3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3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3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3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3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3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3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3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3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3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3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3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3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3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3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3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3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3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3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3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3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3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3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3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3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3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3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3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3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3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3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3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3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3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3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3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3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3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3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3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3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3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3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3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3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3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3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3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3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3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3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3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3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3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3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3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3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3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3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3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3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3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3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3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3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3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3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3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3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3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3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3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3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3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3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3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3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3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3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3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3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3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3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3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3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3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3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3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3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3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3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3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3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3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3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3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3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3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3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3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3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3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3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3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3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3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3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3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3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3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3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3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3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3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3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3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3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3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3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3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3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3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3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3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3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3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3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3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3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3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3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3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3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3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3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3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3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3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3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3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3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3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3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3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3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3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3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3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3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3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3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3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3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3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3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3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3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3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3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3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3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3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3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3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3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3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3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3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3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3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3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3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3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3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3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3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3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3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3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3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3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3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3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3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3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3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3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3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3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3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3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3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3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3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3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3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3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3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3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3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3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3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3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3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3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3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3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3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3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3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3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3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3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3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3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3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3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3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3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3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3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3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3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3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3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3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3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3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3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3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3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3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3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3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3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3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3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3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3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3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3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3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3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3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3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3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3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3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3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3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3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3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3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3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3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3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3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3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3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3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3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3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3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3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3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3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3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3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3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3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3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3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3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3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3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3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3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3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3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3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3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3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3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3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3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3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3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3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3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3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3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3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3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3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3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3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3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3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3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3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3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3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3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3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3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3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3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3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3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3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3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3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3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3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3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3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3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3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3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3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3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3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3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3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3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3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3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3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3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3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3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3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3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3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3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3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3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3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3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3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3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3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3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3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3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3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3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3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3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3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3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3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3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3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3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3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3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3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3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3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3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3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3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3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3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3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3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3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3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3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3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3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3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3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3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3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3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3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3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3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3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3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3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3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3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3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3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3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3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3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3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3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3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3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3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3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3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3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3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3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3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3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3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3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3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3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3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3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3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3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3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3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3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3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3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3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3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3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3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3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3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3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3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3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3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3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3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3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3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3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3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3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3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3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3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3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3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3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3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3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3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3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3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3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3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3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3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3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3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3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3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3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3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3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3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3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3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3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3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3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3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3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3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3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3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3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3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3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3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3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3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3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3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3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3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3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3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3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3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3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3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3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3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3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3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3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3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3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3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3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3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3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3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3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3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3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3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3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3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3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3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3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3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3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3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3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3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3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3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3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3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3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3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3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3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3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3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3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3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3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3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3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3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3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3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3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3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3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3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3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3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3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3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3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3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3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3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3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3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3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3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3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3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3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3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3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3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3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3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3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3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3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3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3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3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3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3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3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3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3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3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3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3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3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3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3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3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3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3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3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3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3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3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3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3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3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3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3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3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3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3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3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3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3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3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3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3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3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3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3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3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3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3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3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3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3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3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3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3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3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3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3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3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3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3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3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3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3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3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3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3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3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3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3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3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3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3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3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3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3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3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3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3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3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3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3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3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3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3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3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3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3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3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3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3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3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3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3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3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3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3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3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3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3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3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3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3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3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3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3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3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3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3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3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3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3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3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3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3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3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3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3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3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3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3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3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3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3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3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3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3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3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3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3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3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3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3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3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3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3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3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3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3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3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3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3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3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3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3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3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3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3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3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3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3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3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3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3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3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3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3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3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3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3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3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3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3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3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3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3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3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3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3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3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3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3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3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3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3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3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3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3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3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3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3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3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3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3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3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3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3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3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3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3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3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3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3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3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3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3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3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3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3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3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3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3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3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3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3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3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3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3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3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3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3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3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3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3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3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3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3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3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3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3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3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3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3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3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3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3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3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3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3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3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3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3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3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3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3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3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3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3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3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3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3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3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3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3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3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3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3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3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3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3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3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3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3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3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3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3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3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3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3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3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3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3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3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3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3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3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3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3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3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3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3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3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3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3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3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3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3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3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3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3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3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3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3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3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3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3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3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3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3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3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3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3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3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3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3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3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3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3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3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3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3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3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3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3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3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3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3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3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3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3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3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3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3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3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3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3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3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3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3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3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3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3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3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3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3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3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3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3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3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3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3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3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3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3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3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3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3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3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3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3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3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3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3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3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3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3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3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3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3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3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3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3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3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3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3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3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3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3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3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3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3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3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3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3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3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3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3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3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3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3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3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3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3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3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3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3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3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3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3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3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3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3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3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3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3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3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3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3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3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3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3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3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3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3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3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3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3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3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3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3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3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3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3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3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3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3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3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3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3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3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3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3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3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3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3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3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3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3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3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3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3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3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3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3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3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3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3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3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3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3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3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3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3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3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3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3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3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3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3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3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3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3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3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3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3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3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3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3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3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3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3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3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3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3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3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3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3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3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3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3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3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3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3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3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3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3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3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3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3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3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3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3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3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3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3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3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3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3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3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3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3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3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3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3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3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3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3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3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3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3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3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3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3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3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3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3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3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3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3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3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3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3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3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3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3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3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3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3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3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3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3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3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3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3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3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3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3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3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3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3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3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3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3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3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3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3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3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3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3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3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3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3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3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3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3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3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3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3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3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3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3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3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3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3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3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3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3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3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3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3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3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3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3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3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3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3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3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3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3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3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3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3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3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3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3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3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3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3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3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3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3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3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3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3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3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3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3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3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3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3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3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3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3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3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3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3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3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3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3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3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3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3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3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3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3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3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3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3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3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3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3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3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3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3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3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3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3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3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3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3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3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3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3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3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3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3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3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3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3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3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3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3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3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3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3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3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3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3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3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3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3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3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3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3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3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3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3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3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3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3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3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3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3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3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3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3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3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3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3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3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3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3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3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3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3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3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3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3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3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3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3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3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3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3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3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3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3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3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3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3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3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3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3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3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3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3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3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3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3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3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3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3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3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3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3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3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3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3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3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3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3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3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3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3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3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3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3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3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3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3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3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3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3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3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3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3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3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3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3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3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3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3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3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3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3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3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3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3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3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3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3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3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3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3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3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3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3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3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3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3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3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3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3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3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3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3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3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3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3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3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3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3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3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3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3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3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3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3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3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3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3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3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3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3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3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3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3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3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3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3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3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3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3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3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3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3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3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3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3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3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3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3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3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3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3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3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3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3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3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3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3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3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3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3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3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3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3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3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3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3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3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3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3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3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3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3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3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3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3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3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3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3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3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3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3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3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3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3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3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3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3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3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3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3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3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3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3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3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3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3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3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3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3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3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3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3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3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3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3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3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3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3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3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3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3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3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3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3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3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3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3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3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3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3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3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3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3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3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3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3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3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3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3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3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3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3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3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3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3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3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3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3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3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3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3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3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3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3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3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3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3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3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3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3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3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3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3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3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3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3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3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3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3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3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3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3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3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3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3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3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3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3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3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3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3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3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3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3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3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3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3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3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3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3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3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3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3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3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3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3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3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3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3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3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3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3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3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3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3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3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3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3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3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3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3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3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3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3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3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3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3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3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3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3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3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3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3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3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3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3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3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3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3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3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3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3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3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3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3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3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3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3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3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3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3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3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3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3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3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3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3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3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3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3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3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3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3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3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3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3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3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3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3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3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3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3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3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3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3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3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3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3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3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3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3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3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3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3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3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3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3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3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3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3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3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3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3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3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3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3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3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3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3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3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3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3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3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3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3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3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3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3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3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3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3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3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3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3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3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3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3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3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3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3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3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3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3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3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3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3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3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3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3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3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3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3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3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3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3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3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3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3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3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3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3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3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3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3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3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3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3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3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3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3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3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3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3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3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3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3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3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3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3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3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3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3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3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3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3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3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3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3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3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3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3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3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3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3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3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3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3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3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3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3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3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3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3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3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3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3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3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3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3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3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3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3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3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3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3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3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3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3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3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3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3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3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3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3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3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3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3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3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3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3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3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3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3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3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3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3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3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3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3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3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3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3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3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3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3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3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3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3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3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3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3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3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3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3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3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3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3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3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3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3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3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3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3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3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3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3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3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3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3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3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3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3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3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3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3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3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3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3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3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3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3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3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3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3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3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3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3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3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3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3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3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3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3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3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3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3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3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3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3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3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3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3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3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3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3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3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3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3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3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3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3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3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3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3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3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3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3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3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3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3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3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3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3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3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3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3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3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3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3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3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3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3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3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3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3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3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3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3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3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3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3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3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3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3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3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3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3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3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3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3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3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3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3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3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3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3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3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3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3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3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3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3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3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3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3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3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3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3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3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3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3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3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3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3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3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3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3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3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3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3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3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3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3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3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3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3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3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3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3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3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3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3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3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3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3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3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3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3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3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3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3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3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3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3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3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3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3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3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3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3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3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3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3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3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3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3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3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3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3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3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3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3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3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3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3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3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3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3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3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3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3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3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3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3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3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3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3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3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3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3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3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3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3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3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3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3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3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3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3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3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3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3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3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3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3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3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3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3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3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3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3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3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3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3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3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3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3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3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3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3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3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3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3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3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3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3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3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3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3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3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3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3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3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3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3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3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3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3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3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3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3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3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3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3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3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3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3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3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3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3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3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3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3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3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3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3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3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3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3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3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3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3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3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3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3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3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3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3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3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3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3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3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3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3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3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3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3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3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3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3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3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3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3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3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3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3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3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3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3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3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3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3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3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3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3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3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3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3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3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3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3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3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3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3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3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3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3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3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3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3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3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3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3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3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3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3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3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3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3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3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3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3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3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3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3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3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3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3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3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3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3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3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3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3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3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3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3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3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3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3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3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3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3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3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3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3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3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3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3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3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3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3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3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3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3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3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3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3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3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3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3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3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3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3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3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3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3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3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3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3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3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3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3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3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3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3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3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3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3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3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3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3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3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3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3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3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3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3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3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3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3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3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3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3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3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3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3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3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3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3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3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3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3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3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3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3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3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3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3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3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3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3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3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3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3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3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3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3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3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3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3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3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3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3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3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3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3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3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3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3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3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3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3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3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3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3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3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3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3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3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3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3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3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3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3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3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3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3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3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3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3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3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3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3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3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3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3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3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3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3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3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3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3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3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3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3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3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3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3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3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3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3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3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3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3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3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3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3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3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3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3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3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3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3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3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3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3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3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3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3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3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3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3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3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3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3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3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3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3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3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3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3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3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3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3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3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3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3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3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3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3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3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3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3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3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3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3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3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3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3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3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3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3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3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3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3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3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3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3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3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3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3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3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3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3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3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3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3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3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3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3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3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3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3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3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3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3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3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3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3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3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3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3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3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3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3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3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3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3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3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3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3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3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3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3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3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3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3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3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3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3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3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3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3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3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3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3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3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3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3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3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3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3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3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3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3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3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3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3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3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3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3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3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3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3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3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3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3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3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3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3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3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3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3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3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3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3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3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3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3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3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3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3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3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3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3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3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3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3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3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3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3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3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3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3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3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3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3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3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3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3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3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3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3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3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3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3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3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3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3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3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3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3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3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3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3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3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3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3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3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3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3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3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3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3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3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3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3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3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3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3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3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3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3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3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3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3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3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3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3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3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3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3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3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3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3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3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3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3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3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3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3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3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3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3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3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3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3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3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3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3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3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3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3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3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3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3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3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3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3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3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3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3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3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3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3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3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3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3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3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3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3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3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3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3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3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3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3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3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3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3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3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3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3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3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3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3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3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3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3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3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3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3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3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3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3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3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3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3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3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3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3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3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3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3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3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3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3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3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3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3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3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3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3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3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3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3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3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3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3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3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3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3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3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3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3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3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3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3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3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3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3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3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3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3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3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3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3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3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3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3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3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3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3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3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3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3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3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3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3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3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3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3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3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3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3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3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3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3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3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3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3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3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3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3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3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3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3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3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3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3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3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3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3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3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3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3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3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3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3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3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3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3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3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3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3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3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3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3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3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3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3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3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3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3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3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3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3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3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3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3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3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3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3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3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3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3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3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3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3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3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3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3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3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3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3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3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3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3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3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3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3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3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3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3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3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3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3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3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3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3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3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3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3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3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3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3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3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3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3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3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3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3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3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3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3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3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3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3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3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3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3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3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3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3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3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3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3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3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3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3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3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3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3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3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3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3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3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3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3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3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3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3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3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3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3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3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3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3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3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3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3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3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3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3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3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3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3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3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3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3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3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3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3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3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3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3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3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3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3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3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3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3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3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3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3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3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3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3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3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3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3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3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3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3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3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3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3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3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3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3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3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3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3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3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3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3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3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3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3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3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3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3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3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3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3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3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3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3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3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3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3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3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3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3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3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3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3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3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3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3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3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3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3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3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3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3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3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3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3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3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3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3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3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3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3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3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3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3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3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3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3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3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3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3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3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3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3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3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3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3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3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3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3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3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3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3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3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3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3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3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3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3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3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3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3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3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3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3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3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3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3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3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3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3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3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3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3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3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3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3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3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3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3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3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3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3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3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3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3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3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3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3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3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3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3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3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3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3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3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3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3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3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3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3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3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3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3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3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3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3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3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3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3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3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3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3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3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3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3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3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3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3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3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3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3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3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3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3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3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3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3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3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3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3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3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3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3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3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3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3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3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3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3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3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3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3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3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3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3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3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3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3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3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3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3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3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3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3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3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3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3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3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3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3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3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3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3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3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3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3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3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3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3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3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3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3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3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3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3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3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3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3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3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3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3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3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3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3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3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3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3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3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3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3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3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3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3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3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3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3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3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3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3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3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3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3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3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3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3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3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3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3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3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3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3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3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3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3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3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3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3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3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3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3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3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3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3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3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3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3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3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3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3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3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3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3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3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3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3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3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3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3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3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3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3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3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3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3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3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3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3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3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3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3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3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3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3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3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3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3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3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3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3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3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3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3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3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3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3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3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3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3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3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3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3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3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3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3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3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3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3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3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3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3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3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3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3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3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3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3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3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3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3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3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3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3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3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3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3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3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3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3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3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3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3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3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3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3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3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3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3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3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3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3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3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3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3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3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3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3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3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3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3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3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3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3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3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3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3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3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3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3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3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3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3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3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3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3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3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3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3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3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3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3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3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3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3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3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3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3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3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3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3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3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3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3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3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3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3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3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3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3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3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3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3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3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3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3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3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3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3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3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3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3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3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3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3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3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3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3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3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3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3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3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3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3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3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3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3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3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3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3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3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3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3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3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3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3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3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3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3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3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3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3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3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3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3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3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3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3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3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3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3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3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3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3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3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3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3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3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3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3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3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3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3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3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3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3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3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3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3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3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3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3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3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3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3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3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3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3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3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3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3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3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3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3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3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3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3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3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3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3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3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3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3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3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3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3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3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3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3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3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3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3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3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3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3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3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3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3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3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3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3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3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3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3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3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3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3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3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3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3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3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3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3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3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3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3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3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3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3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3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3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3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3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3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3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3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3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3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3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3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3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3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3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3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3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3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3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3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3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3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3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3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3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3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3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3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3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3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3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3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3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3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3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3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3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3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3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3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3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3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3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3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3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3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3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3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3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3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3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3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3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3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3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3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3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3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3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3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3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3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3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3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3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3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3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3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3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3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3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3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3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3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3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3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3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3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3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3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3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3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3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3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3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3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3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3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3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3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3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3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3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3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3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3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3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3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3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3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3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3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3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3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3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3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3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3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3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3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3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3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3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3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3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3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3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3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3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3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3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3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3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3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3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3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3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3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3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3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3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3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3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3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3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3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3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3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3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3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3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3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3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3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3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3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3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3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3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3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3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3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3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3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3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3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3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3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3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3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3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3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3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3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3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3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3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3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3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3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3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3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3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3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3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3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3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3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3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3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3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3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3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3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3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3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3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3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3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3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3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3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3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3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3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3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3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3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3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3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3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3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3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3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3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3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3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3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3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3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3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3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3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3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3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3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3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3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3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3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3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3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3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3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3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3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3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3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3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3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3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3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3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3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3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3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3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3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3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3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3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3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3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3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3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3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3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3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3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3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3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3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3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3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3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3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3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3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3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3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3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3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3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3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3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3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3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3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3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3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3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3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3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3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3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3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3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3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3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3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3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3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3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3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3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3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3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3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3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3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3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3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3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3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3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3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3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3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3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3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3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3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3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3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3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3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3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3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3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3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3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3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3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3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3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3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3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3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3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3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3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3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3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3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3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3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3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3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3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3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3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3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3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3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3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3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3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3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3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3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3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3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3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3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3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3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3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3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3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3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3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3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3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3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3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3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3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3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3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3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3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3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3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3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3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3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3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3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3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3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3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3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3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3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3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3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3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3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3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3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3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3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3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3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3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3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3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3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3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3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3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3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3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3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3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3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3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3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3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3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3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3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3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3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3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3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3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3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3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3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3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3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3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3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3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3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3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3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3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3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3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3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3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3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3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3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3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3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3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3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3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3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3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3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3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3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3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3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3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3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3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3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3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3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3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3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3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3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3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3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3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3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3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3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3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3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3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3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3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3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3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3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3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3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3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3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3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3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3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3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3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3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3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3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3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3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3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3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3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3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3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3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3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3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3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3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3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3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3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3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3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3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3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3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3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3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3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3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3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3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3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3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3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3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3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3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3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3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3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3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3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3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3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3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3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3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3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3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3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3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3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3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3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3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3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3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3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3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3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3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3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3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3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3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3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3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3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3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3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3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3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3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3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3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3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3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3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3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3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3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3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3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3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3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3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3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3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3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3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3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3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3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3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3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3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3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3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3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3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3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3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3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3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3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3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3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3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3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3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3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3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3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3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3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3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3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3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3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3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3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3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3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3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3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3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3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3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3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3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3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3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3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3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3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3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3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3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3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3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3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3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3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3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3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3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3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3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3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3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3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3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3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3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3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3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3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3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3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3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3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3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3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3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3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3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3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3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3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3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3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3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3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3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3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3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3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3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3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3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3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3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3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3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3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3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3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3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3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3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3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3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3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3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3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3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3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3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3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3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3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3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3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3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3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3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3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3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3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3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3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3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3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3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3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3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3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3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3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3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3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3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3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3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3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3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3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3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3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3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3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3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3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3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3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3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3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3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3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3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3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3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3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3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3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3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3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3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3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3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3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3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3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3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3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3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3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3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3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3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3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3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3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3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3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3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3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3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3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3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3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3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3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3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3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3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3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3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3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3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3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3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3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3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3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3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3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3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3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3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3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3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3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3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3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3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3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3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3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3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3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3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3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3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3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3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3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3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3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3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3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3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3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3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3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3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3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3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3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3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3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3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3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3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3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3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3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3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3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3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3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3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3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3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3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3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3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3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3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3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3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3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3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3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3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3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3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3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3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3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3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3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3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3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3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3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3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3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3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3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3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3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3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3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3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3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3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3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3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3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3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3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3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3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3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3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3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3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3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3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3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3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3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3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3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3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3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3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3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3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3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3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3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3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3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3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3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3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3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3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3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3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3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3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3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3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3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3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3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3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3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3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3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3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3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3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3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3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3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3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3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3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3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3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3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3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3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3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3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3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3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3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3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3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3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3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3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3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3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3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3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3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3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3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3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3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3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3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3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3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3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3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3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3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3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3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3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3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3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3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3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3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3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3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3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3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3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3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3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3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3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3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3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3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3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3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3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3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3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3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3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3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3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3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3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3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3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3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3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3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3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3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3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3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3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3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3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3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3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3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3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3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3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3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3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3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3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3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3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3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3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3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3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3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3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3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3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3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3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3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3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3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3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3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3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3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3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3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3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3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3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3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3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3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3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3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3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3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3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3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3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3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3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3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3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3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3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3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3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3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3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3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3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3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3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3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3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3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3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3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3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3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3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3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3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3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3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3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3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3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3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3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3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3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3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3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3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3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3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3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3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3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3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3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3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3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3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3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3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3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3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3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3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3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3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3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3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3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3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3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3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3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3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3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3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3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3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3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3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3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3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3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3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3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3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3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3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3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3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3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3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3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3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3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3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3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3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3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3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3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3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3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3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3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3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3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3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3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3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3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3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3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3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3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3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3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3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3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3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3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3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3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3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3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3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3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3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3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3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3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3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3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3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3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3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3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3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3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3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3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3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3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3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3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3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3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3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3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3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3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3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3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3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3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3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3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3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3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3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3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3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3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3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3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3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3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3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3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3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3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3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3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3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3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3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3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3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3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3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3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3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3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3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3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3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3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3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3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3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3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3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3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3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3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3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3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3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3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3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3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3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3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3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3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3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3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3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3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3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3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3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3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3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3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3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3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3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3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3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3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3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3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3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3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3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3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3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3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3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3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3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3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3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3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3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3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3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3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3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3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3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3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3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3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3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3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3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3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3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3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3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3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3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3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3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3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3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3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3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3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3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3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3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3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3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3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3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3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3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3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3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3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3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3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3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3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3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3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3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3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3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3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3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3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3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3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3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3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3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3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3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3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3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3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3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3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3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3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3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3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3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3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3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3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3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3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3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3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3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3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3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3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3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3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3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3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3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3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3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3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3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3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3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3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3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3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3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3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3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3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3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3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3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3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3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3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3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3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3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3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3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3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3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3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3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3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3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3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3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3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3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3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3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3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3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3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3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3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3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3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3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3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3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3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3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3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3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3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3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3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3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3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3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3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3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3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3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3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3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3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3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3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3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3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3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3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3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3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3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3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3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3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3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3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3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3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3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3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3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3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3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3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3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3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3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3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3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3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3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3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3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3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3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3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3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3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3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3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3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3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3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3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3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3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3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3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3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3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3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3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3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3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3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3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3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3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3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3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3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3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3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3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3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3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3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3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3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3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3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3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3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3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3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3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3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3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3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3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3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3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3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3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3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3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3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3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3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3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3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3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3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3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3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3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3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3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3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3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3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3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3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3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3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3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3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3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3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3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3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3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3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3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3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3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3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3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3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3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3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3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3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3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3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3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3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3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3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3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3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3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3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3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3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3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3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3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3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3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3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3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3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3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3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3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3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3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3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3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3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3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3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3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3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3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3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3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3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3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3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3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3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3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3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3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3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3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3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3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3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3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3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3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3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3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3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3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3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3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3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3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3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3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3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3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3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3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3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3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3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3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3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3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3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3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3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3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3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3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3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3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3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3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3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3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3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3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3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3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3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3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3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3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3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3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3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3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3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3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3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3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3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3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3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3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3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3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3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3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3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3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3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3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3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3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3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3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3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3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3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3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3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3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3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3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3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3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3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3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3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3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3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3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3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3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3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3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3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3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3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3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3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3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3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3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3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3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3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3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3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3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3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3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3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3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3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3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3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3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3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3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3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3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3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3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3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3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3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3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3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3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3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3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3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3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3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3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3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3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3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3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3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3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3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3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3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3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3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3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3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3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3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3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3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3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3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3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3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3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3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3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3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3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3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3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3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3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3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3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3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3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3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3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3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3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3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3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3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3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3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3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3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3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3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3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3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3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3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3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3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3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3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3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3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3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3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3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3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3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3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3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3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3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3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3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3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3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3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3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3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3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3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3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3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3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3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3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3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3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3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3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3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3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3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3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3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3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3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3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3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3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3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3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3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3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3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3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3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3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3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3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3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3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3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3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3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3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3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3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3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3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3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3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3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3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3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3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3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3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3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3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3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3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3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3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3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3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3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3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3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3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3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3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3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3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3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3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3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3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3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3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3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3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3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3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3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3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3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3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3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3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3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3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3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3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3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3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3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3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3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3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3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3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3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3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3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3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3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3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3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3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3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3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3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3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3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3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3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3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3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3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3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3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3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3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3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3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3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3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3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3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3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3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3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3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3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3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3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3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3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3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3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3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3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3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3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3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3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3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3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3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3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3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3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3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3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3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3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3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3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3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3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3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3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3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3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3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3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3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3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3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3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3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3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3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3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3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3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3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3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3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3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3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3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3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3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3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3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3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3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3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3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3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3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3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3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3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3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3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3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3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3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3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3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3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3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3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3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3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3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3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3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3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3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3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3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3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3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3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3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3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3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3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3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3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3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3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3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3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3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3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3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3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3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3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3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3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3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3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3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3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3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3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3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3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3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3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3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3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3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3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3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3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3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3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3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3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3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3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3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3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3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3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3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3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3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3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3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3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3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3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3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3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3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3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3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3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3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3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3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3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3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3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3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3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3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3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3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3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3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3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3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3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3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3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3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3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3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3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3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3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3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3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3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3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3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3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3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3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3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3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3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3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3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3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3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3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3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3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3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3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3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3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3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3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3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3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3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3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3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3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3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3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3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3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3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3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3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3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3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3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3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3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3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3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3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3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3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3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3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3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3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3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3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3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3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3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3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3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3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3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3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3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3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3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3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3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3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3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3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3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3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3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3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3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3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3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3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3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3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3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3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3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3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3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3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3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3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3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3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3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3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3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3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3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3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3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3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3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3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3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3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3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3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3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3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3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3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3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3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3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3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3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3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3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3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3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3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3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3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3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3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3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3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3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3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3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3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3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3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3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3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3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3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3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3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3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3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3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3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3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3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3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3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3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3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3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3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3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3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3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3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3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3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3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3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3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3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3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3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3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3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3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3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3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3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3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3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3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3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3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3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3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3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3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3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3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3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3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3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3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3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3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3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3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3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3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3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3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3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3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3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3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3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3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3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3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3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3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3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3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3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3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3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3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3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3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3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3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3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3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3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3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3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3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3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3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3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3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3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3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3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3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3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3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3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3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3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3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3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3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3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3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3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3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3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3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3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3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3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3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3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3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3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3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3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3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3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3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3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3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3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3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3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3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3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3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3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3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3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3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3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3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3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3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3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3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3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3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3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3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3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3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3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3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3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3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3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3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3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3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3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3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3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3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3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3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3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3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3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3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3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3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3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3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3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3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3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3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3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3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3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3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3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3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3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3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3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3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3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3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3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3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3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3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3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3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3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3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3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3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3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3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3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3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3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3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3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3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3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3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3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3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3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3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3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3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3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3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3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3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3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3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3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3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3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3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3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3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3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3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3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3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3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3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3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3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3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3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3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3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3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3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3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3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3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3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3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3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3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3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3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3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3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3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3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3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3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3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3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3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3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3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3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3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3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3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3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3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3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3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3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3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3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3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3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3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3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3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3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3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3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3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3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3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3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3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3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3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3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3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3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3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3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3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3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3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3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3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3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3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3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3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3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3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3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3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3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3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3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3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3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3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3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3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3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3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3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3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3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3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3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3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3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3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3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3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3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3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3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3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3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3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3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3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3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3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3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3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3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3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3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3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3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3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3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3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3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3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3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3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3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3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3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3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3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3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3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3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3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3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3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3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3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3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3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3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3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3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3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3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3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3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3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3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3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3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3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3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3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3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3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3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3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3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3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3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3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3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3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3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3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3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3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3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3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3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3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3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3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3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3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3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3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3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3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3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3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3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3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3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3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3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3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3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3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3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3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3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3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3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3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3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3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3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3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3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3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3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3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3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3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3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3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3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3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3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3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3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3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3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3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3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3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3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3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3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3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3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3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3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3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3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3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3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3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3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3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3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3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3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3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3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3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3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3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3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3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3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3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3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3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3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3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3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3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3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3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3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3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3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3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3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3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3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3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3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3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3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3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3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3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3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3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3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3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3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3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3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3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3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3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3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3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3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3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3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3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3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3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3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3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3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3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3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3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3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3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3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3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3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3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3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3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3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3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3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3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3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3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3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3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3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3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3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3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3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3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3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3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3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3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3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3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3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3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3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3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3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3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3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3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3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3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3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3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3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3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3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3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3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3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3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3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3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3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3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3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3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3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3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3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3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3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3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3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3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3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3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3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3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3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3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3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3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3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3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3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3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3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3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3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3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3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3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3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3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3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3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3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3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3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3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3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3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3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3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3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3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3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3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3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3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3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3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3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3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3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3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3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3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3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3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3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3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3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3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3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3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3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3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3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3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3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3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3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3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3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3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3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3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3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3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3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3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3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3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3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3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3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3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3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3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3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3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3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3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3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3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3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3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3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3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3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3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3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3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3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3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3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3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3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3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3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3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3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3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3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3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3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3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3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3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3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3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3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3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3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3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3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3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3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3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3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3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3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3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3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3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3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3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3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3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3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3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3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3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3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3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3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3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3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3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3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3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3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3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3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3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3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3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3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3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3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3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3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3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3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3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3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3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3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3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3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3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3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3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3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3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3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3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3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3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3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3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3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3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3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3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3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3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3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3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3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3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3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3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3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3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3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3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3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3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3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3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3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3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3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3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3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3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3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3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3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3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3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3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3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3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3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3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3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3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3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3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3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3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3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3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3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3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3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3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3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3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3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3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3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3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3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3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3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3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3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3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3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3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3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3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3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3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3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3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3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3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3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3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3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3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3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3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3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3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3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3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3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3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3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3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3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3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3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3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3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3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3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3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3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3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3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3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3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3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3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3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3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3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3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3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3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3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3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3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3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3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3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3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3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3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3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3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3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3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3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3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3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3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3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3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3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3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3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3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3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3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3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3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3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3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3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3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3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3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3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3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3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3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3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3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3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3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3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3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3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3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3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3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3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3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3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3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3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3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3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3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3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3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3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3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3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3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3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3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3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3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3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3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3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3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3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3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3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3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3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3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3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3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3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3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3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3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3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3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3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3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3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3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3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3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3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3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3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3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3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3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3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3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3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3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3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3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3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3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3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3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3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3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3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3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3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3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3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3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3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3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3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3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3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3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3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3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3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3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3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3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3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3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3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3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3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3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3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3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3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3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3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3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3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3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3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3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3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3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3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3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3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3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3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3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3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3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3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3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3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3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3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3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3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3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3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3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3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3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3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3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3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3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3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3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3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3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3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3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3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3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3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3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3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3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3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3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3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3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3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3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3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3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3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3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3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3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3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3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3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3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3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3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3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3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3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3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3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3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3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3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3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3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3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3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3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3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3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3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3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3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3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3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3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3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3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3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3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3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3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3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3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3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3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3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3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3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3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3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3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3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3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3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3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3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3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3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3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3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3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3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3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3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3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3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3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3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3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3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3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3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3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3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3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3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3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3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3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3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3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3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3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3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3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3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3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3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3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3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3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3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3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3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3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3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3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3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3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3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3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3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3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3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3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3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3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3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3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3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3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3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3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3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3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3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3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3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3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3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3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3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3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3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3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3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3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3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3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3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3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3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3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3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3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3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3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3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3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3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3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3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3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3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3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3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3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3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3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3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3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3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3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3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3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3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3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3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3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3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3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3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3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3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3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3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3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3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3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3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3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3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3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3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3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3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3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3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3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3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3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3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3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3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3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3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3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3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3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3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3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3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3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3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3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3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3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3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3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3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3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3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3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3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3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3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3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3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3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3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3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3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3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3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3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3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3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3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3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3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3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3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3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3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3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3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3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3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Assignment</vt:lpstr>
      <vt:lpstr>Data1</vt:lpstr>
      <vt:lpstr>Data2</vt:lpstr>
      <vt:lpstr>Countyry</vt:lpstr>
      <vt:lpstr>Data1!Criteria</vt:lpstr>
      <vt:lpstr>Data1!Extract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Megha Mahajan</cp:lastModifiedBy>
  <dcterms:created xsi:type="dcterms:W3CDTF">2014-06-06T22:18:33Z</dcterms:created>
  <dcterms:modified xsi:type="dcterms:W3CDTF">2025-02-06T10:04:24Z</dcterms:modified>
</cp:coreProperties>
</file>