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updateLinks="always" codeName="ThisWorkbook" defaultThemeVersion="124226"/>
  <mc:AlternateContent xmlns:mc="http://schemas.openxmlformats.org/markup-compatibility/2006">
    <mc:Choice Requires="x15">
      <x15ac:absPath xmlns:x15ac="http://schemas.microsoft.com/office/spreadsheetml/2010/11/ac" url="C:\Users\LENOVO\Downloads\"/>
    </mc:Choice>
  </mc:AlternateContent>
  <bookViews>
    <workbookView xWindow="0" yWindow="0" windowWidth="19200" windowHeight="6930"/>
  </bookViews>
  <sheets>
    <sheet name="Home" sheetId="1" r:id="rId1"/>
    <sheet name="Paste Special Command" sheetId="6" r:id="rId2"/>
    <sheet name="Hyperlinking" sheetId="7" r:id="rId3"/>
    <sheet name="Name Manager" sheetId="15" r:id="rId4"/>
    <sheet name="Sheet Protection" sheetId="16" r:id="rId5"/>
    <sheet name="Shareworkbook" sheetId="17" state="hidden" r:id="rId6"/>
    <sheet name="Workbook Protection" sheetId="18" r:id="rId7"/>
    <sheet name="Filter and Advance Filter" sheetId="8" r:id="rId8"/>
    <sheet name="Sorting" sheetId="9" r:id="rId9"/>
    <sheet name="Indirect" sheetId="10" r:id="rId10"/>
    <sheet name="Offset" sheetId="11" r:id="rId11"/>
    <sheet name="Choose" sheetId="13" r:id="rId12"/>
    <sheet name="Data" sheetId="14" r:id="rId13"/>
    <sheet name="Working" sheetId="12" r:id="rId14"/>
  </sheets>
  <definedNames>
    <definedName name="_xlnm._FilterDatabase" localSheetId="12" hidden="1">Data!$A$1:$K$516</definedName>
    <definedName name="_xlnm._FilterDatabase" localSheetId="13" hidden="1">Working!$DN$1:$DW$17</definedName>
    <definedName name="IndSumRng">INDIRECT("Indirect!$S$1:$S$"&amp;COUNTA(Indirect!$S:$S))</definedName>
    <definedName name="PolStaList">OFFSET(Offset!$AJ$2,0,0,COUNTA(Offset!$AJ$2:$AJ$50),1)</definedName>
    <definedName name="Prod_Cat">OFFSET(Offset!$AS$2,0,0,COUNTA(Offset!$AS$2:$AS$15),1)</definedName>
    <definedName name="ProdSubCat">OFFSET(Offset!$AR$2,MATCH(Offset!$AU$2,Offset!$AQ$2:$AQ$50,0)-1,0,COUNTIF(Offset!$AQ$2:$AQ$50,Offset!$AU$2),1)</definedName>
    <definedName name="QtrRng">OFFSET(Offset!$AZ$2,0,MATCH(Offset!$BF$1,Offset!$AZ$1:$BC$1,0)-1,COUNTA(Offset!$AZ$2:$AZ$15),1)</definedName>
    <definedName name="RngRef">OFFSET(Offset!$V$1,0,0,COUNTA(Offset!$V:$V),COUNTA(Offset!$V$1:$AG$1))</definedName>
    <definedName name="SumRng">'Name Manager'!$S$1:$S$10</definedName>
    <definedName name="Z_A27D5E1E_B06B_4AE2_9D20_CB87A5C74206_.wvu.Cols" localSheetId="0" hidden="1">Home!$Q:$XFD</definedName>
    <definedName name="Z_A27D5E1E_B06B_4AE2_9D20_CB87A5C74206_.wvu.Cols" localSheetId="13" hidden="1">Working!#REF!</definedName>
    <definedName name="Z_A27D5E1E_B06B_4AE2_9D20_CB87A5C74206_.wvu.Rows" localSheetId="0" hidden="1">Home!$30:$1048576,Home!#REF!</definedName>
  </definedNames>
  <calcPr calcId="162913"/>
  <customWorkbookViews>
    <customWorkbookView name="Rohit Gupta - Personal View" guid="{A27D5E1E-B06B-4AE2-9D20-CB87A5C74206}" mergeInterval="0" personalView="1" maximized="1" xWindow="1" yWindow="1" windowWidth="1366" windowHeight="515"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13" l="1"/>
  <c r="B33" i="13"/>
  <c r="BZ17" i="12" l="1"/>
  <c r="BZ16" i="12"/>
  <c r="BZ15" i="12"/>
  <c r="BZ14" i="12"/>
  <c r="BZ13" i="12"/>
  <c r="BZ12" i="12"/>
  <c r="BZ11" i="12"/>
  <c r="BZ10" i="12"/>
  <c r="BZ9" i="12"/>
  <c r="BZ8" i="12"/>
  <c r="BZ7" i="12"/>
  <c r="BZ6" i="12"/>
  <c r="BZ5" i="12"/>
  <c r="BZ4" i="12"/>
  <c r="BZ3" i="12"/>
  <c r="BZ2" i="12"/>
  <c r="BQ17" i="12"/>
  <c r="BQ16" i="12"/>
  <c r="BQ15" i="12"/>
  <c r="BQ14" i="12"/>
  <c r="BQ13" i="12"/>
  <c r="BQ12" i="12"/>
  <c r="BQ11" i="12"/>
  <c r="BQ10" i="12"/>
  <c r="BQ9" i="12"/>
  <c r="BQ8" i="12"/>
  <c r="BQ7" i="12"/>
  <c r="BQ6" i="12"/>
  <c r="BQ5" i="12"/>
  <c r="BQ4" i="12"/>
  <c r="BQ3" i="12"/>
  <c r="BQ2" i="12"/>
  <c r="BH17" i="12"/>
  <c r="BH16" i="12"/>
  <c r="BH15" i="12"/>
  <c r="BH14" i="12"/>
  <c r="BH13" i="12"/>
  <c r="BH12" i="12"/>
  <c r="BH11" i="12"/>
  <c r="BH10" i="12"/>
  <c r="BH9" i="12"/>
  <c r="BH8" i="12"/>
  <c r="BH7" i="12"/>
  <c r="BH6" i="12"/>
  <c r="BH5" i="12"/>
  <c r="BH4" i="12"/>
  <c r="BH3" i="12"/>
  <c r="BH2" i="12"/>
  <c r="G17" i="12"/>
  <c r="G16" i="12"/>
  <c r="G15" i="12"/>
  <c r="G14" i="12"/>
  <c r="G13" i="12"/>
  <c r="G12" i="12"/>
  <c r="G11" i="12"/>
  <c r="G10" i="12"/>
  <c r="G9" i="12"/>
  <c r="G8" i="12"/>
  <c r="G7" i="12"/>
  <c r="G6" i="12"/>
  <c r="G5" i="12"/>
  <c r="G4" i="12"/>
  <c r="G3" i="12"/>
  <c r="AM17" i="12"/>
  <c r="AM16" i="12"/>
  <c r="AM15" i="12"/>
  <c r="AM14" i="12"/>
  <c r="AM13" i="12"/>
  <c r="AM12" i="12"/>
  <c r="AM11" i="12"/>
  <c r="AM10" i="12"/>
  <c r="AM9" i="12"/>
  <c r="AM8" i="12"/>
  <c r="AM7" i="12"/>
  <c r="AM6" i="12"/>
  <c r="AM5" i="12"/>
  <c r="AM4" i="12"/>
  <c r="AM3" i="12"/>
  <c r="AM2" i="12"/>
  <c r="BG1" i="11" l="1"/>
  <c r="AW5" i="11"/>
  <c r="AW7" i="11"/>
  <c r="T3" i="11"/>
  <c r="T1" i="11"/>
  <c r="N32" i="13"/>
  <c r="S2" i="10"/>
  <c r="S3" i="10"/>
  <c r="S4" i="10"/>
  <c r="S5" i="10"/>
  <c r="S6" i="10"/>
  <c r="S7" i="10"/>
  <c r="S8" i="10"/>
  <c r="S9" i="10"/>
  <c r="S10" i="10"/>
  <c r="S11" i="10"/>
  <c r="S12" i="10"/>
  <c r="S13" i="10"/>
  <c r="S14" i="10"/>
  <c r="S15" i="10"/>
  <c r="S16" i="10"/>
  <c r="S17" i="10"/>
  <c r="S18" i="10"/>
  <c r="S19" i="10"/>
  <c r="S20" i="10"/>
  <c r="S21" i="10"/>
  <c r="S22" i="10"/>
  <c r="S1" i="10"/>
  <c r="J27" i="12"/>
  <c r="J26" i="12"/>
  <c r="J25" i="12"/>
  <c r="U2" i="15"/>
  <c r="J23" i="12"/>
  <c r="U1" i="15"/>
  <c r="Q8" i="10"/>
  <c r="Q3" i="10"/>
  <c r="U1" i="10" l="1"/>
  <c r="G2" i="12"/>
  <c r="Q7" i="10"/>
  <c r="Q6" i="10"/>
  <c r="H35" i="12"/>
  <c r="H32" i="12"/>
  <c r="Q9" i="10"/>
  <c r="Q5" i="10"/>
  <c r="H34" i="12"/>
  <c r="H31" i="12"/>
  <c r="Q1" i="10"/>
  <c r="H33" i="12"/>
  <c r="H30" i="12"/>
  <c r="G55" i="13" l="1"/>
  <c r="B56" i="13"/>
  <c r="P3" i="8"/>
  <c r="AA1" i="15"/>
  <c r="AG3" i="10"/>
  <c r="AG4" i="10"/>
  <c r="AG6" i="10"/>
  <c r="AG2" i="10"/>
  <c r="AG5" i="10"/>
  <c r="A64" i="16" l="1"/>
  <c r="B64" i="16"/>
  <c r="C64" i="16"/>
  <c r="D64" i="16"/>
  <c r="E64" i="16"/>
  <c r="F64" i="16"/>
  <c r="G64" i="16"/>
  <c r="H64" i="16"/>
  <c r="I64" i="16"/>
  <c r="J64" i="16"/>
  <c r="A65" i="16"/>
  <c r="B65" i="16"/>
  <c r="C65" i="16"/>
  <c r="D65" i="16"/>
  <c r="E65" i="16"/>
  <c r="F65" i="16"/>
  <c r="G65" i="16"/>
  <c r="H65" i="16"/>
  <c r="I65" i="16"/>
  <c r="J65" i="16"/>
  <c r="A66" i="16"/>
  <c r="B66" i="16"/>
  <c r="C66" i="16"/>
  <c r="D66" i="16"/>
  <c r="E66" i="16"/>
  <c r="F66" i="16"/>
  <c r="G66" i="16"/>
  <c r="H66" i="16"/>
  <c r="I66" i="16"/>
  <c r="J66" i="16"/>
  <c r="A67" i="16"/>
  <c r="B67" i="16"/>
  <c r="C67" i="16"/>
  <c r="D67" i="16"/>
  <c r="E67" i="16"/>
  <c r="F67" i="16"/>
  <c r="G67" i="16"/>
  <c r="H67" i="16"/>
  <c r="I67" i="16"/>
  <c r="J67" i="16"/>
  <c r="A68" i="16"/>
  <c r="B68" i="16"/>
  <c r="C68" i="16"/>
  <c r="D68" i="16"/>
  <c r="E68" i="16"/>
  <c r="F68" i="16"/>
  <c r="G68" i="16"/>
  <c r="H68" i="16"/>
  <c r="I68" i="16"/>
  <c r="J68" i="16"/>
  <c r="A69" i="16"/>
  <c r="B69" i="16"/>
  <c r="C69" i="16"/>
  <c r="D69" i="16"/>
  <c r="E69" i="16"/>
  <c r="F69" i="16"/>
  <c r="G69" i="16"/>
  <c r="H69" i="16"/>
  <c r="I69" i="16"/>
  <c r="J69" i="16"/>
  <c r="A70" i="16"/>
  <c r="B70" i="16"/>
  <c r="C70" i="16"/>
  <c r="D70" i="16"/>
  <c r="E70" i="16"/>
  <c r="F70" i="16"/>
  <c r="G70" i="16"/>
  <c r="H70" i="16"/>
  <c r="I70" i="16"/>
  <c r="J70" i="16"/>
  <c r="A71" i="16"/>
  <c r="B71" i="16"/>
  <c r="C71" i="16"/>
  <c r="D71" i="16"/>
  <c r="E71" i="16"/>
  <c r="F71" i="16"/>
  <c r="G71" i="16"/>
  <c r="H71" i="16"/>
  <c r="I71" i="16"/>
  <c r="J71" i="16"/>
  <c r="A72" i="16"/>
  <c r="B72" i="16"/>
  <c r="C72" i="16"/>
  <c r="D72" i="16"/>
  <c r="E72" i="16"/>
  <c r="F72" i="16"/>
  <c r="G72" i="16"/>
  <c r="H72" i="16"/>
  <c r="I72" i="16"/>
  <c r="J72" i="16"/>
  <c r="A73" i="16"/>
  <c r="B73" i="16"/>
  <c r="C73" i="16"/>
  <c r="D73" i="16"/>
  <c r="E73" i="16"/>
  <c r="F73" i="16"/>
  <c r="G73" i="16"/>
  <c r="H73" i="16"/>
  <c r="I73" i="16"/>
  <c r="J73" i="16"/>
  <c r="A74" i="16"/>
  <c r="B74" i="16"/>
  <c r="C74" i="16"/>
  <c r="D74" i="16"/>
  <c r="E74" i="16"/>
  <c r="F74" i="16"/>
  <c r="G74" i="16"/>
  <c r="H74" i="16"/>
  <c r="I74" i="16"/>
  <c r="J74" i="16"/>
  <c r="A75" i="16"/>
  <c r="B75" i="16"/>
  <c r="C75" i="16"/>
  <c r="D75" i="16"/>
  <c r="E75" i="16"/>
  <c r="F75" i="16"/>
  <c r="G75" i="16"/>
  <c r="H75" i="16"/>
  <c r="I75" i="16"/>
  <c r="J75" i="16"/>
  <c r="A76" i="16"/>
  <c r="B76" i="16"/>
  <c r="C76" i="16"/>
  <c r="D76" i="16"/>
  <c r="E76" i="16"/>
  <c r="F76" i="16"/>
  <c r="G76" i="16"/>
  <c r="H76" i="16"/>
  <c r="I76" i="16"/>
  <c r="J76" i="16"/>
  <c r="A77" i="16"/>
  <c r="B77" i="16"/>
  <c r="C77" i="16"/>
  <c r="D77" i="16"/>
  <c r="E77" i="16"/>
  <c r="F77" i="16"/>
  <c r="G77" i="16"/>
  <c r="H77" i="16"/>
  <c r="I77" i="16"/>
  <c r="J77" i="16"/>
  <c r="A78" i="16"/>
  <c r="B78" i="16"/>
  <c r="C78" i="16"/>
  <c r="D78" i="16"/>
  <c r="E78" i="16"/>
  <c r="F78" i="16"/>
  <c r="G78" i="16"/>
  <c r="H78" i="16"/>
  <c r="I78" i="16"/>
  <c r="J78" i="16"/>
  <c r="A79" i="16"/>
  <c r="B79" i="16"/>
  <c r="C79" i="16"/>
  <c r="D79" i="16"/>
  <c r="E79" i="16"/>
  <c r="F79" i="16"/>
  <c r="G79" i="16"/>
  <c r="H79" i="16"/>
  <c r="I79" i="16"/>
  <c r="J79" i="16"/>
  <c r="A80" i="16"/>
  <c r="B80" i="16"/>
  <c r="C80" i="16"/>
  <c r="D80" i="16"/>
  <c r="E80" i="16"/>
  <c r="F80" i="16"/>
  <c r="G80" i="16"/>
  <c r="H80" i="16"/>
  <c r="I80" i="16"/>
  <c r="J80" i="16"/>
  <c r="A81" i="16"/>
  <c r="B81" i="16"/>
  <c r="C81" i="16"/>
  <c r="D81" i="16"/>
  <c r="E81" i="16"/>
  <c r="F81" i="16"/>
  <c r="G81" i="16"/>
  <c r="H81" i="16"/>
  <c r="I81" i="16"/>
  <c r="J81" i="16"/>
  <c r="A82" i="16"/>
  <c r="B82" i="16"/>
  <c r="C82" i="16"/>
  <c r="D82" i="16"/>
  <c r="E82" i="16"/>
  <c r="F82" i="16"/>
  <c r="G82" i="16"/>
  <c r="H82" i="16"/>
  <c r="I82" i="16"/>
  <c r="J82" i="16"/>
  <c r="A83" i="16"/>
  <c r="B83" i="16"/>
  <c r="C83" i="16"/>
  <c r="D83" i="16"/>
  <c r="E83" i="16"/>
  <c r="F83" i="16"/>
  <c r="G83" i="16"/>
  <c r="H83" i="16"/>
  <c r="I83" i="16"/>
  <c r="J83" i="16"/>
  <c r="A84" i="16"/>
  <c r="B84" i="16"/>
  <c r="C84" i="16"/>
  <c r="D84" i="16"/>
  <c r="E84" i="16"/>
  <c r="F84" i="16"/>
  <c r="G84" i="16"/>
  <c r="H84" i="16"/>
  <c r="I84" i="16"/>
  <c r="J84" i="16"/>
  <c r="A63" i="15"/>
  <c r="C57" i="15" s="1"/>
  <c r="P3" i="14" l="1"/>
  <c r="P7" i="14"/>
  <c r="P4" i="14"/>
  <c r="P8" i="14"/>
  <c r="P2" i="14"/>
  <c r="P12" i="14"/>
  <c r="P5" i="14"/>
  <c r="P9" i="14"/>
  <c r="P11" i="14"/>
  <c r="P10" i="14"/>
  <c r="P6" i="14"/>
  <c r="G48" i="13" l="1"/>
  <c r="G45" i="13"/>
  <c r="G42" i="13"/>
  <c r="G39" i="13"/>
  <c r="G36" i="13"/>
  <c r="G33" i="13"/>
  <c r="D44" i="11"/>
  <c r="D42" i="11"/>
  <c r="D38" i="11"/>
  <c r="D37" i="11"/>
  <c r="D36" i="11"/>
  <c r="A36" i="11"/>
  <c r="A37" i="11" s="1"/>
  <c r="A38" i="11" s="1"/>
  <c r="D35" i="11"/>
  <c r="F34" i="11"/>
  <c r="C59" i="15" l="1"/>
</calcChain>
</file>

<file path=xl/comments1.xml><?xml version="1.0" encoding="utf-8"?>
<comments xmlns="http://schemas.openxmlformats.org/spreadsheetml/2006/main">
  <authors>
    <author>Rohit Gupta</author>
  </authors>
  <commentList>
    <comment ref="H61" authorId="0" shapeId="0">
      <text>
        <r>
          <rPr>
            <b/>
            <sz val="9"/>
            <color indexed="81"/>
            <rFont val="Tahoma"/>
            <family val="2"/>
          </rPr>
          <t>Rohit Gupta:</t>
        </r>
        <r>
          <rPr>
            <sz val="9"/>
            <color indexed="81"/>
            <rFont val="Tahoma"/>
            <family val="2"/>
          </rPr>
          <t xml:space="preserve">
</t>
        </r>
      </text>
    </comment>
  </commentList>
</comments>
</file>

<file path=xl/comments2.xml><?xml version="1.0" encoding="utf-8"?>
<comments xmlns="http://schemas.openxmlformats.org/spreadsheetml/2006/main">
  <authors>
    <author>Rohit Gupta</author>
    <author>rohit gupta</author>
  </authors>
  <commentList>
    <comment ref="A2" authorId="0" shapeId="0">
      <text/>
    </comment>
    <comment ref="C2" authorId="0" shapeId="0">
      <text>
        <r>
          <rPr>
            <b/>
            <sz val="9"/>
            <color indexed="81"/>
            <rFont val="Tahoma"/>
            <family val="2"/>
          </rPr>
          <t>Rohit Gupta:</t>
        </r>
        <r>
          <rPr>
            <sz val="9"/>
            <color indexed="81"/>
            <rFont val="Tahoma"/>
            <family val="2"/>
          </rPr>
          <t xml:space="preserve">
</t>
        </r>
      </text>
    </comment>
    <comment ref="AR2" authorId="0" shapeId="0">
      <text/>
    </comment>
    <comment ref="AT2" authorId="0" shapeId="0">
      <text>
        <r>
          <rPr>
            <b/>
            <sz val="9"/>
            <color indexed="81"/>
            <rFont val="Tahoma"/>
            <family val="2"/>
          </rPr>
          <t>Rohit Gupta:</t>
        </r>
        <r>
          <rPr>
            <sz val="9"/>
            <color indexed="81"/>
            <rFont val="Tahoma"/>
            <family val="2"/>
          </rPr>
          <t xml:space="preserve">
</t>
        </r>
      </text>
    </comment>
    <comment ref="BB2" authorId="0" shapeId="0">
      <text/>
    </comment>
    <comment ref="BD2" authorId="0" shapeId="0">
      <text>
        <r>
          <rPr>
            <b/>
            <sz val="9"/>
            <color indexed="81"/>
            <rFont val="Tahoma"/>
            <family val="2"/>
          </rPr>
          <t>Rohit Gupta:</t>
        </r>
        <r>
          <rPr>
            <sz val="9"/>
            <color indexed="81"/>
            <rFont val="Tahoma"/>
            <family val="2"/>
          </rPr>
          <t xml:space="preserve">
</t>
        </r>
      </text>
    </comment>
    <comment ref="BK2" authorId="0" shapeId="0">
      <text/>
    </comment>
    <comment ref="BM2" authorId="0" shapeId="0">
      <text>
        <r>
          <rPr>
            <b/>
            <sz val="9"/>
            <color indexed="81"/>
            <rFont val="Tahoma"/>
            <family val="2"/>
          </rPr>
          <t>Rohit Gupta:</t>
        </r>
        <r>
          <rPr>
            <sz val="9"/>
            <color indexed="81"/>
            <rFont val="Tahoma"/>
            <family val="2"/>
          </rPr>
          <t xml:space="preserve">
</t>
        </r>
      </text>
    </comment>
    <comment ref="A3" authorId="1" shapeId="0">
      <text>
        <r>
          <rPr>
            <b/>
            <sz val="9"/>
            <color indexed="81"/>
            <rFont val="Tahoma"/>
            <family val="2"/>
          </rPr>
          <t>rohit gupta:</t>
        </r>
        <r>
          <rPr>
            <sz val="9"/>
            <color indexed="81"/>
            <rFont val="Tahoma"/>
            <family val="2"/>
          </rPr>
          <t xml:space="preserve">
</t>
        </r>
      </text>
    </comment>
    <comment ref="B3" authorId="1" shapeId="0">
      <text>
        <r>
          <rPr>
            <b/>
            <sz val="9"/>
            <color indexed="81"/>
            <rFont val="Tahoma"/>
            <family val="2"/>
          </rPr>
          <t>rohit gupta:</t>
        </r>
        <r>
          <rPr>
            <sz val="9"/>
            <color indexed="81"/>
            <rFont val="Tahoma"/>
            <family val="2"/>
          </rPr>
          <t xml:space="preserve">
</t>
        </r>
      </text>
    </comment>
    <comment ref="D3" authorId="0" shapeId="0">
      <text>
        <r>
          <rPr>
            <b/>
            <sz val="9"/>
            <color indexed="81"/>
            <rFont val="Tahoma"/>
            <family val="2"/>
          </rPr>
          <t>Rohit Gupta:</t>
        </r>
        <r>
          <rPr>
            <sz val="9"/>
            <color indexed="81"/>
            <rFont val="Tahoma"/>
            <family val="2"/>
          </rPr>
          <t xml:space="preserve">
</t>
        </r>
      </text>
    </comment>
    <comment ref="AR3" authorId="1" shapeId="0">
      <text>
        <r>
          <rPr>
            <b/>
            <sz val="9"/>
            <color indexed="81"/>
            <rFont val="Tahoma"/>
            <family val="2"/>
          </rPr>
          <t>rohit gupta:</t>
        </r>
        <r>
          <rPr>
            <sz val="9"/>
            <color indexed="81"/>
            <rFont val="Tahoma"/>
            <family val="2"/>
          </rPr>
          <t xml:space="preserve">
</t>
        </r>
      </text>
    </comment>
    <comment ref="AS3" authorId="1" shapeId="0">
      <text>
        <r>
          <rPr>
            <b/>
            <sz val="9"/>
            <color indexed="81"/>
            <rFont val="Tahoma"/>
            <family val="2"/>
          </rPr>
          <t>rohit gupta:</t>
        </r>
        <r>
          <rPr>
            <sz val="9"/>
            <color indexed="81"/>
            <rFont val="Tahoma"/>
            <family val="2"/>
          </rPr>
          <t xml:space="preserve">
</t>
        </r>
      </text>
    </comment>
    <comment ref="AU3" authorId="0" shapeId="0">
      <text>
        <r>
          <rPr>
            <b/>
            <sz val="9"/>
            <color indexed="81"/>
            <rFont val="Tahoma"/>
            <family val="2"/>
          </rPr>
          <t>Rohit Gupta:</t>
        </r>
        <r>
          <rPr>
            <sz val="9"/>
            <color indexed="81"/>
            <rFont val="Tahoma"/>
            <family val="2"/>
          </rPr>
          <t xml:space="preserve">
</t>
        </r>
      </text>
    </comment>
    <comment ref="BB3" authorId="1" shapeId="0">
      <text>
        <r>
          <rPr>
            <b/>
            <sz val="9"/>
            <color indexed="81"/>
            <rFont val="Tahoma"/>
            <family val="2"/>
          </rPr>
          <t>rohit gupta:</t>
        </r>
        <r>
          <rPr>
            <sz val="9"/>
            <color indexed="81"/>
            <rFont val="Tahoma"/>
            <family val="2"/>
          </rPr>
          <t xml:space="preserve">
</t>
        </r>
      </text>
    </comment>
    <comment ref="BC3" authorId="1" shapeId="0">
      <text>
        <r>
          <rPr>
            <b/>
            <sz val="9"/>
            <color indexed="81"/>
            <rFont val="Tahoma"/>
            <family val="2"/>
          </rPr>
          <t>rohit gupta:</t>
        </r>
        <r>
          <rPr>
            <sz val="9"/>
            <color indexed="81"/>
            <rFont val="Tahoma"/>
            <family val="2"/>
          </rPr>
          <t xml:space="preserve">
</t>
        </r>
      </text>
    </comment>
    <comment ref="BE3" authorId="0" shapeId="0">
      <text>
        <r>
          <rPr>
            <b/>
            <sz val="9"/>
            <color indexed="81"/>
            <rFont val="Tahoma"/>
            <family val="2"/>
          </rPr>
          <t>Rohit Gupta:</t>
        </r>
        <r>
          <rPr>
            <sz val="9"/>
            <color indexed="81"/>
            <rFont val="Tahoma"/>
            <family val="2"/>
          </rPr>
          <t xml:space="preserve">
</t>
        </r>
      </text>
    </comment>
    <comment ref="BK3" authorId="1" shapeId="0">
      <text>
        <r>
          <rPr>
            <b/>
            <sz val="9"/>
            <color indexed="81"/>
            <rFont val="Tahoma"/>
            <family val="2"/>
          </rPr>
          <t>rohit gupta:</t>
        </r>
        <r>
          <rPr>
            <sz val="9"/>
            <color indexed="81"/>
            <rFont val="Tahoma"/>
            <family val="2"/>
          </rPr>
          <t xml:space="preserve">
</t>
        </r>
      </text>
    </comment>
    <comment ref="BL3" authorId="1" shapeId="0">
      <text>
        <r>
          <rPr>
            <b/>
            <sz val="9"/>
            <color indexed="81"/>
            <rFont val="Tahoma"/>
            <family val="2"/>
          </rPr>
          <t>rohit gupta:</t>
        </r>
        <r>
          <rPr>
            <sz val="9"/>
            <color indexed="81"/>
            <rFont val="Tahoma"/>
            <family val="2"/>
          </rPr>
          <t xml:space="preserve">
</t>
        </r>
      </text>
    </comment>
    <comment ref="BN3" authorId="0" shapeId="0">
      <text>
        <r>
          <rPr>
            <b/>
            <sz val="9"/>
            <color indexed="81"/>
            <rFont val="Tahoma"/>
            <family val="2"/>
          </rPr>
          <t>Rohit Gupta:</t>
        </r>
        <r>
          <rPr>
            <sz val="9"/>
            <color indexed="81"/>
            <rFont val="Tahoma"/>
            <family val="2"/>
          </rPr>
          <t xml:space="preserve">
</t>
        </r>
      </text>
    </comment>
    <comment ref="A4" authorId="0" shapeId="0">
      <text>
        <r>
          <rPr>
            <b/>
            <sz val="9"/>
            <color indexed="81"/>
            <rFont val="Tahoma"/>
            <family val="2"/>
          </rPr>
          <t>Rohit Gupta:</t>
        </r>
        <r>
          <rPr>
            <sz val="9"/>
            <color indexed="81"/>
            <rFont val="Tahoma"/>
            <family val="2"/>
          </rPr>
          <t xml:space="preserve">
fsdfsd</t>
        </r>
      </text>
    </comment>
    <comment ref="B4" authorId="1" shapeId="0">
      <text>
        <r>
          <rPr>
            <b/>
            <sz val="9"/>
            <color indexed="81"/>
            <rFont val="Tahoma"/>
            <family val="2"/>
          </rPr>
          <t>rohit gupta:</t>
        </r>
        <r>
          <rPr>
            <sz val="9"/>
            <color indexed="81"/>
            <rFont val="Tahoma"/>
            <family val="2"/>
          </rPr>
          <t xml:space="preserve">
Test</t>
        </r>
      </text>
    </comment>
    <comment ref="AR4" authorId="0" shapeId="0">
      <text>
        <r>
          <rPr>
            <b/>
            <sz val="9"/>
            <color indexed="81"/>
            <rFont val="Tahoma"/>
            <family val="2"/>
          </rPr>
          <t>Rohit Gupta:</t>
        </r>
        <r>
          <rPr>
            <sz val="9"/>
            <color indexed="81"/>
            <rFont val="Tahoma"/>
            <family val="2"/>
          </rPr>
          <t xml:space="preserve">
fsdfsd</t>
        </r>
      </text>
    </comment>
    <comment ref="AS4" authorId="1" shapeId="0">
      <text>
        <r>
          <rPr>
            <b/>
            <sz val="9"/>
            <color indexed="81"/>
            <rFont val="Tahoma"/>
            <family val="2"/>
          </rPr>
          <t>rohit gupta:</t>
        </r>
        <r>
          <rPr>
            <sz val="9"/>
            <color indexed="81"/>
            <rFont val="Tahoma"/>
            <family val="2"/>
          </rPr>
          <t xml:space="preserve">
Test</t>
        </r>
      </text>
    </comment>
    <comment ref="BB4" authorId="0" shapeId="0">
      <text>
        <r>
          <rPr>
            <b/>
            <sz val="9"/>
            <color indexed="81"/>
            <rFont val="Tahoma"/>
            <family val="2"/>
          </rPr>
          <t>Rohit Gupta:</t>
        </r>
        <r>
          <rPr>
            <sz val="9"/>
            <color indexed="81"/>
            <rFont val="Tahoma"/>
            <family val="2"/>
          </rPr>
          <t xml:space="preserve">
fsdfsd</t>
        </r>
      </text>
    </comment>
    <comment ref="BC4" authorId="1" shapeId="0">
      <text>
        <r>
          <rPr>
            <b/>
            <sz val="9"/>
            <color indexed="81"/>
            <rFont val="Tahoma"/>
            <family val="2"/>
          </rPr>
          <t>rohit gupta:</t>
        </r>
        <r>
          <rPr>
            <sz val="9"/>
            <color indexed="81"/>
            <rFont val="Tahoma"/>
            <family val="2"/>
          </rPr>
          <t xml:space="preserve">
Test</t>
        </r>
      </text>
    </comment>
    <comment ref="BK4" authorId="0" shapeId="0">
      <text>
        <r>
          <rPr>
            <b/>
            <sz val="9"/>
            <color indexed="81"/>
            <rFont val="Tahoma"/>
            <family val="2"/>
          </rPr>
          <t>Rohit Gupta:</t>
        </r>
        <r>
          <rPr>
            <sz val="9"/>
            <color indexed="81"/>
            <rFont val="Tahoma"/>
            <family val="2"/>
          </rPr>
          <t xml:space="preserve">
fsdfsd</t>
        </r>
      </text>
    </comment>
    <comment ref="BL4" authorId="1" shapeId="0">
      <text>
        <r>
          <rPr>
            <b/>
            <sz val="9"/>
            <color indexed="81"/>
            <rFont val="Tahoma"/>
            <family val="2"/>
          </rPr>
          <t>rohit gupta:</t>
        </r>
        <r>
          <rPr>
            <sz val="9"/>
            <color indexed="81"/>
            <rFont val="Tahoma"/>
            <family val="2"/>
          </rPr>
          <t xml:space="preserve">
Test</t>
        </r>
      </text>
    </comment>
    <comment ref="A6" authorId="0" shapeId="0">
      <text>
        <r>
          <rPr>
            <b/>
            <sz val="9"/>
            <color indexed="81"/>
            <rFont val="Tahoma"/>
            <family val="2"/>
          </rPr>
          <t>Rohit Gupta:</t>
        </r>
        <r>
          <rPr>
            <sz val="9"/>
            <color indexed="81"/>
            <rFont val="Tahoma"/>
            <family val="2"/>
          </rPr>
          <t xml:space="preserve">
</t>
        </r>
      </text>
    </comment>
    <comment ref="AR6" authorId="0" shapeId="0">
      <text>
        <r>
          <rPr>
            <b/>
            <sz val="9"/>
            <color indexed="81"/>
            <rFont val="Tahoma"/>
            <family val="2"/>
          </rPr>
          <t>Rohit Gupta:</t>
        </r>
        <r>
          <rPr>
            <sz val="9"/>
            <color indexed="81"/>
            <rFont val="Tahoma"/>
            <family val="2"/>
          </rPr>
          <t xml:space="preserve">
</t>
        </r>
      </text>
    </comment>
    <comment ref="BB6" authorId="0" shapeId="0">
      <text>
        <r>
          <rPr>
            <b/>
            <sz val="9"/>
            <color indexed="81"/>
            <rFont val="Tahoma"/>
            <family val="2"/>
          </rPr>
          <t>Rohit Gupta:</t>
        </r>
        <r>
          <rPr>
            <sz val="9"/>
            <color indexed="81"/>
            <rFont val="Tahoma"/>
            <family val="2"/>
          </rPr>
          <t xml:space="preserve">
</t>
        </r>
      </text>
    </comment>
    <comment ref="BK6" authorId="0" shapeId="0">
      <text>
        <r>
          <rPr>
            <b/>
            <sz val="9"/>
            <color indexed="81"/>
            <rFont val="Tahoma"/>
            <family val="2"/>
          </rPr>
          <t>Rohit Gupta:</t>
        </r>
        <r>
          <rPr>
            <sz val="9"/>
            <color indexed="81"/>
            <rFont val="Tahoma"/>
            <family val="2"/>
          </rPr>
          <t xml:space="preserve">
</t>
        </r>
      </text>
    </comment>
    <comment ref="A9" authorId="0" shapeId="0">
      <text>
        <r>
          <rPr>
            <b/>
            <sz val="9"/>
            <color indexed="81"/>
            <rFont val="Tahoma"/>
            <family val="2"/>
          </rPr>
          <t>Rohit Gupta:</t>
        </r>
        <r>
          <rPr>
            <sz val="9"/>
            <color indexed="81"/>
            <rFont val="Tahoma"/>
            <family val="2"/>
          </rPr>
          <t xml:space="preserve">
</t>
        </r>
      </text>
    </comment>
    <comment ref="B9" authorId="0" shapeId="0">
      <text/>
    </comment>
    <comment ref="AR9" authorId="0" shapeId="0">
      <text>
        <r>
          <rPr>
            <b/>
            <sz val="9"/>
            <color indexed="81"/>
            <rFont val="Tahoma"/>
            <family val="2"/>
          </rPr>
          <t>Rohit Gupta:</t>
        </r>
        <r>
          <rPr>
            <sz val="9"/>
            <color indexed="81"/>
            <rFont val="Tahoma"/>
            <family val="2"/>
          </rPr>
          <t xml:space="preserve">
</t>
        </r>
      </text>
    </comment>
    <comment ref="AS9" authorId="0" shapeId="0">
      <text/>
    </comment>
    <comment ref="BB9" authorId="0" shapeId="0">
      <text>
        <r>
          <rPr>
            <b/>
            <sz val="9"/>
            <color indexed="81"/>
            <rFont val="Tahoma"/>
            <family val="2"/>
          </rPr>
          <t>Rohit Gupta:</t>
        </r>
        <r>
          <rPr>
            <sz val="9"/>
            <color indexed="81"/>
            <rFont val="Tahoma"/>
            <family val="2"/>
          </rPr>
          <t xml:space="preserve">
</t>
        </r>
      </text>
    </comment>
    <comment ref="BC9" authorId="0" shapeId="0">
      <text/>
    </comment>
    <comment ref="BK9" authorId="0" shapeId="0">
      <text>
        <r>
          <rPr>
            <b/>
            <sz val="9"/>
            <color indexed="81"/>
            <rFont val="Tahoma"/>
            <family val="2"/>
          </rPr>
          <t>Rohit Gupta:</t>
        </r>
        <r>
          <rPr>
            <sz val="9"/>
            <color indexed="81"/>
            <rFont val="Tahoma"/>
            <family val="2"/>
          </rPr>
          <t xml:space="preserve">
</t>
        </r>
      </text>
    </comment>
    <comment ref="BL9" authorId="0" shapeId="0">
      <text/>
    </comment>
    <comment ref="A12" authorId="0" shapeId="0">
      <text>
        <r>
          <rPr>
            <b/>
            <sz val="9"/>
            <color indexed="81"/>
            <rFont val="Tahoma"/>
            <family val="2"/>
          </rPr>
          <t>hhh</t>
        </r>
      </text>
    </comment>
    <comment ref="AR12" authorId="0" shapeId="0">
      <text>
        <r>
          <rPr>
            <b/>
            <sz val="9"/>
            <color indexed="81"/>
            <rFont val="Tahoma"/>
            <family val="2"/>
          </rPr>
          <t>hhh</t>
        </r>
      </text>
    </comment>
    <comment ref="BB12" authorId="0" shapeId="0">
      <text>
        <r>
          <rPr>
            <b/>
            <sz val="9"/>
            <color indexed="81"/>
            <rFont val="Tahoma"/>
            <family val="2"/>
          </rPr>
          <t>hhh</t>
        </r>
      </text>
    </comment>
    <comment ref="BK12" authorId="0" shapeId="0">
      <text>
        <r>
          <rPr>
            <b/>
            <sz val="9"/>
            <color indexed="81"/>
            <rFont val="Tahoma"/>
            <family val="2"/>
          </rPr>
          <t>hhh</t>
        </r>
      </text>
    </comment>
  </commentList>
</comments>
</file>

<file path=xl/sharedStrings.xml><?xml version="1.0" encoding="utf-8"?>
<sst xmlns="http://schemas.openxmlformats.org/spreadsheetml/2006/main" count="928" uniqueCount="227">
  <si>
    <t>Output</t>
  </si>
  <si>
    <t>Working:-</t>
  </si>
  <si>
    <t>Function</t>
  </si>
  <si>
    <t>Example:-</t>
  </si>
  <si>
    <t>Order Priority</t>
  </si>
  <si>
    <t>Order Quantity</t>
  </si>
  <si>
    <t>Sales</t>
  </si>
  <si>
    <t>Ship Mode</t>
  </si>
  <si>
    <t>Low</t>
  </si>
  <si>
    <t>Regular Air</t>
  </si>
  <si>
    <t>High</t>
  </si>
  <si>
    <t>Delivery Truck</t>
  </si>
  <si>
    <t>Not Specified</t>
  </si>
  <si>
    <t>Express Air</t>
  </si>
  <si>
    <t>Medium</t>
  </si>
  <si>
    <t>Syntax:</t>
  </si>
  <si>
    <t>Parameters:</t>
  </si>
  <si>
    <t>Order Date</t>
  </si>
  <si>
    <t>Indirect Function</t>
  </si>
  <si>
    <t>The Microsoft Excel INDIRECT function returns the reference to a cell based on its string representation.</t>
  </si>
  <si>
    <t>INDIRECT( string_reference, [ref_style] )</t>
  </si>
  <si>
    <r>
      <rPr>
        <b/>
        <sz val="11"/>
        <color theme="1"/>
        <rFont val="Calibri"/>
        <family val="2"/>
        <scheme val="minor"/>
      </rPr>
      <t>string_reference</t>
    </r>
    <r>
      <rPr>
        <sz val="11"/>
        <color theme="1"/>
        <rFont val="Calibri"/>
        <family val="2"/>
        <scheme val="minor"/>
      </rPr>
      <t>:- A textual representation of a cell reference.</t>
    </r>
  </si>
  <si>
    <r>
      <t>ref_style:-</t>
    </r>
    <r>
      <rPr>
        <sz val="11"/>
        <color theme="1"/>
        <rFont val="Calibri"/>
        <family val="2"/>
        <scheme val="minor"/>
      </rPr>
      <t xml:space="preserve"> Optional. It is either a TRUE or FALSE value. TRUE indicates that string_reference will be interpreted as an A1-style reference. FALSE indicates that string_reference will be interpreted as an R1C1-style reference. If this parameter is omitted, it will interpret string_reference as an A1-style.</t>
    </r>
  </si>
  <si>
    <t>Offset</t>
  </si>
  <si>
    <t>The Microsoft Excel OFFSET function returns a reference to a range that is offset a number of rows and columns from another range or cell.</t>
  </si>
  <si>
    <r>
      <t xml:space="preserve">Syntax:   </t>
    </r>
    <r>
      <rPr>
        <i/>
        <sz val="11"/>
        <color rgb="FF363636"/>
        <rFont val="Segoe UI"/>
        <family val="2"/>
      </rPr>
      <t>OFFSET( range, rows, columns, [height], [width] )</t>
    </r>
  </si>
  <si>
    <r>
      <rPr>
        <b/>
        <sz val="12"/>
        <color rgb="FF000000"/>
        <rFont val="Calibri"/>
        <family val="2"/>
        <scheme val="minor"/>
      </rPr>
      <t xml:space="preserve">range:- </t>
    </r>
    <r>
      <rPr>
        <sz val="12"/>
        <color rgb="FF000000"/>
        <rFont val="Calibri"/>
        <family val="2"/>
        <scheme val="minor"/>
      </rPr>
      <t>The starting range from which the offset will be applied.</t>
    </r>
  </si>
  <si>
    <r>
      <rPr>
        <b/>
        <sz val="12"/>
        <color rgb="FF000000"/>
        <rFont val="Calibri"/>
        <family val="2"/>
        <scheme val="minor"/>
      </rPr>
      <t>rows:-</t>
    </r>
    <r>
      <rPr>
        <sz val="12"/>
        <color rgb="FF000000"/>
        <rFont val="Calibri"/>
        <family val="2"/>
        <scheme val="minor"/>
      </rPr>
      <t xml:space="preserve"> The number of rows to apply as the offset to the range. This can be a positive or negative number.</t>
    </r>
  </si>
  <si>
    <r>
      <rPr>
        <b/>
        <sz val="12"/>
        <color rgb="FF000000"/>
        <rFont val="Calibri"/>
        <family val="2"/>
        <scheme val="minor"/>
      </rPr>
      <t>columns:-</t>
    </r>
    <r>
      <rPr>
        <sz val="12"/>
        <color rgb="FF000000"/>
        <rFont val="Calibri"/>
        <family val="2"/>
        <scheme val="minor"/>
      </rPr>
      <t xml:space="preserve"> The number of columns to apply as the offset to the range. This can be a positive or negative number.</t>
    </r>
  </si>
  <si>
    <r>
      <rPr>
        <b/>
        <sz val="12"/>
        <color rgb="FF000000"/>
        <rFont val="Calibri"/>
        <family val="2"/>
        <scheme val="minor"/>
      </rPr>
      <t>heights:-</t>
    </r>
    <r>
      <rPr>
        <sz val="12"/>
        <color rgb="FF000000"/>
        <rFont val="Calibri"/>
        <family val="2"/>
        <scheme val="minor"/>
      </rPr>
      <t xml:space="preserve"> Optional. It is the number of rows that you want the returned range to be. If this parameter is omitted, it is assumed to be the height of range.</t>
    </r>
  </si>
  <si>
    <r>
      <rPr>
        <b/>
        <sz val="12"/>
        <color rgb="FF000000"/>
        <rFont val="Calibri"/>
        <family val="2"/>
        <scheme val="minor"/>
      </rPr>
      <t xml:space="preserve">width:- </t>
    </r>
    <r>
      <rPr>
        <sz val="12"/>
        <color rgb="FF000000"/>
        <rFont val="Calibri"/>
        <family val="2"/>
        <scheme val="minor"/>
      </rPr>
      <t>Optional. It is the number of columns that you want the returned range to be. If this parameter is omitted, it is assumed to be the width of range.</t>
    </r>
  </si>
  <si>
    <t>Paste Special Command in Excel</t>
  </si>
  <si>
    <t>Choose</t>
  </si>
  <si>
    <t>The Microsoft Excel CHOOSE function returns a value from a list of values based on a given position.</t>
  </si>
  <si>
    <r>
      <t xml:space="preserve">Syntax:   </t>
    </r>
    <r>
      <rPr>
        <i/>
        <sz val="11"/>
        <color rgb="FF363636"/>
        <rFont val="Segoe UI"/>
        <family val="2"/>
      </rPr>
      <t>CHOOSE( position, value1, [value2, ... value_n] )</t>
    </r>
  </si>
  <si>
    <r>
      <t>position:-</t>
    </r>
    <r>
      <rPr>
        <sz val="12"/>
        <color rgb="FF000000"/>
        <rFont val="Calibri"/>
        <family val="2"/>
        <scheme val="minor"/>
      </rPr>
      <t>The position number in the list of values to return. It must be a number between 1 and 29</t>
    </r>
  </si>
  <si>
    <r>
      <t xml:space="preserve">value1, value2, ... value_n:- </t>
    </r>
    <r>
      <rPr>
        <sz val="12"/>
        <color rgb="FF000000"/>
        <rFont val="Calibri"/>
        <family val="2"/>
        <scheme val="minor"/>
      </rPr>
      <t>A list of up to 29 values. A value can be any one of the following: a number, a cell reference, a defined name, a formula/function, or a text value.</t>
    </r>
  </si>
  <si>
    <t>Hi</t>
  </si>
  <si>
    <t>Hello</t>
  </si>
  <si>
    <t>Welcome</t>
  </si>
  <si>
    <t>Sorry</t>
  </si>
  <si>
    <t>=CHOOSE(1,A31,A32,A33,A34)</t>
  </si>
  <si>
    <t>=CHOOSE(2,"Hi","Hello","Welcome","Sorry")</t>
  </si>
  <si>
    <t>=CHOOSE(2,A31,A32,A33,A34)</t>
  </si>
  <si>
    <t>=CHOOSE(5,A31,A32,A33,A34)</t>
  </si>
  <si>
    <t>=CHOOSE(3.2,A31,A32,A33,A34)</t>
  </si>
  <si>
    <t>=CHOOSE(3.75,A31,A32,A33,A34)</t>
  </si>
  <si>
    <t>Order ID</t>
  </si>
  <si>
    <t>Quantity</t>
  </si>
  <si>
    <t>Unit Cost</t>
  </si>
  <si>
    <t>Total Cost</t>
  </si>
  <si>
    <t>=OFFSET(A35,2,2,1,1)</t>
  </si>
  <si>
    <t>=OFFSET(B38,-2,-1,1,1)</t>
  </si>
  <si>
    <t>This Excel tutorial explains how to sort data in alphabetical order based on one column in Excel 2010 (with screenshots and step-by-step instructions).</t>
  </si>
  <si>
    <t>Sorting</t>
  </si>
  <si>
    <t>In Microsoft Excel 2010, I'm trying to put a chart in alphabetical order. There are 4 columns and over 2,000+ rows of information. I need to sort the data by column B (ie: Product column) in alphabetical order. How do I do this?</t>
  </si>
  <si>
    <t>To apply a sort in Excel, highlight the data that you wish to sort. Then select the Data tab from the toolbar at the top of the screen and click on the Sort button in the Sort &amp; Filter group.</t>
  </si>
  <si>
    <t>When the Sort window appears, select the data that you wish to sort by. In this example, we want to sort by the Product column (column B) in alphabetical order (A to Z). Click on the OK button.</t>
  </si>
  <si>
    <t>Now when you return to the spreadsheet, the data should be sorted.</t>
  </si>
  <si>
    <t>Filter in Excel</t>
  </si>
  <si>
    <t>Filters can be used to narrow down the data in your worksheet and hide parts of it from view. While it may sound a little like grouping, filtering is different because it allows you to qualify and display only the data that interests you. For example, you could filter a list of survey participants to view only those who are between the ages of 25 and 34. You could also filter an inventory of paint colors to view anything that contains the word blue, such as bluebell or robin's egg blue.</t>
  </si>
  <si>
    <t>Filtering data</t>
  </si>
  <si>
    <t>Filters can be applied in different ways to improve the performance of your worksheet. You can filter text, dates, and numbers. You can even use more than one filter to further narrow your results.</t>
  </si>
  <si>
    <t>In this example, we'll filter the contents of an equipment log at a technology company. We'll display only the laptops and projectors that are available for checkout.</t>
  </si>
  <si>
    <t>1. Begin with a worksheet that identifies each column using a header row.</t>
  </si>
  <si>
    <t>2. Select the Data tab, then locate the Sort &amp; Filter group.</t>
  </si>
  <si>
    <t>3. Click the Filter command.</t>
  </si>
  <si>
    <t>4. Drop-down arrows will appear in the header of each column.</t>
  </si>
  <si>
    <t>5. Click the drop-down arrow for the column you want to filter. In this example, we'll filter the Type column to view only certain types of equipment.</t>
  </si>
  <si>
    <t>6. The Filter menu appears.</t>
  </si>
  <si>
    <t>7. Uncheck the boxes next to the data you don't want to view, or uncheck the box next to Select All to quickly uncheck all.</t>
  </si>
  <si>
    <t>8. Check the boxes next to the data you do want to view. In this example, we'll check Laptop and Projector to view only these types of equipment.</t>
  </si>
  <si>
    <t>9. Click OK. All other data will be filtered, or temporarily hidden. Only laptops and projectors will be visible.</t>
  </si>
  <si>
    <t>To add another filter:</t>
  </si>
  <si>
    <t>Filters are additive, meaning you can use as many as you need to narrow your results. In this example, we'll work with a spreadsheet that has already been filtered to display only laptops and projectors. Now we'll display only laptops and projectors that were checked out during the month of August.</t>
  </si>
  <si>
    <t>1. Click the drop-down arrow where you want to add a filter. In this example, we'll add a filter to the Checked Out column to view information by date.</t>
  </si>
  <si>
    <t>2. Uncheck the boxes next to the data you don't want to view. Check the boxes next to the data you do want to view. In this example, we'll check the box next to August.</t>
  </si>
  <si>
    <t>3. Click OK. In addition to the original filter, the new filter will be applied. The worksheet will be narrowed down even further.</t>
  </si>
  <si>
    <t>To clear a filter:</t>
  </si>
  <si>
    <t>1. Click the drop-down arrow in the column from which you want to clear the filter.</t>
  </si>
  <si>
    <t>2. Choose Clear Filter From.</t>
  </si>
  <si>
    <t xml:space="preserve">3. The filter will be cleared from the column. The data that was previously hidden will be on display once again.
</t>
  </si>
  <si>
    <t>To filter using search:</t>
  </si>
  <si>
    <t>Searching for data is a convenient alternative to checking or unchecking data from the list. You can search for data that contains an exact phrase, number, date, or simple fragment. For example, searching for the exact phrase Saris X-10 Laptop will display only Saris X-10 laptops. Searching for the word Saris, however, will display Saris X-10 laptops and any other Saris equipment, including projectors and digital cameras.</t>
  </si>
  <si>
    <t>1. From the Data tab, click the Filter command.</t>
  </si>
  <si>
    <t>2. Click the drop-down arrow in the column you want to filter. In this example, we'll filter the Equipment Detail column to view only a specific brand.</t>
  </si>
  <si>
    <t>3. Enter the data you want to view in the Search box. We'll enter the word Saris to find all Saris brand equipment. The search results will appear automatically.</t>
  </si>
  <si>
    <t>4. Check the boxes next to the data you want to display. We'll display all of the data that includes the brand name Saris.</t>
  </si>
  <si>
    <t>5. Click OK. The worksheet will be filtered according to your search term.</t>
  </si>
  <si>
    <t>Using advanced text filters</t>
  </si>
  <si>
    <t>Advanced text filters can be used to display more specific information, such as cells that contain a certain number of characters or data that does not contain a word you specify. In this example, we'll use advanced text filters to hide any equipment that is related to cameras, including digital cameras and camcorders.</t>
  </si>
  <si>
    <t>2. Click the drop-down arrow in the column of text you want to filter. In this example, we'll filter the Equipment Detail column to view only certain types of equipment.</t>
  </si>
  <si>
    <t>3. Choose Text Filters to open the advanced filtering menu.</t>
  </si>
  <si>
    <t>4. Choose a filter. In this example, we will choose Does Not Contain to view data that does not contain the text we specify.</t>
  </si>
  <si>
    <t>5. The Custom AutoFilter dialog box appears.</t>
  </si>
  <si>
    <t>6. Enter your text to the right of your filter. In this example, we'll enter cam to view data that does not contain these letters. That will exclude any equipment related to cameras, such as digital cameras, camcorders, camera bags, and the digicam printer.</t>
  </si>
  <si>
    <t>Using advanced date filters</t>
  </si>
  <si>
    <t>Advanced date filters can be used to view information from a certain time period, such as last year, next quarter, or between two dates. Excel automatically knows your current date and time, making this tool easy to use. In this example, we'll use advanced date filters to view only the equipment that has been checked out this week.</t>
  </si>
  <si>
    <t>2. Click the drop-down arrow in the column of dates you want to filter. In this example, we'll filter the Checked Out column to view only a certain range of dates.</t>
  </si>
  <si>
    <t>3. Choose Date Filters to open the advanced filtering menu.</t>
  </si>
  <si>
    <t>4. Click a filter. We'll choose This Week to view equipment that has been checked out this week.</t>
  </si>
  <si>
    <t>5. The worksheet will be filtered according to the date filter you chose.</t>
  </si>
  <si>
    <t>Using advanced number filters</t>
  </si>
  <si>
    <t xml:space="preserve">Advanced number filters allow you to manipulate numbered data in different ways. For example, in a worksheet of exam grades you could display the top and bottom numbers to view the highest and lowest scores. In this example, we'll display only certain types of equipment based on the range of ID #s that have been assigned to them. </t>
  </si>
  <si>
    <t>2. Click the drop-down arrow in the column of numbers you want to filter. In this example, we'll filter the ID # column to view only a certain range of ID #s.</t>
  </si>
  <si>
    <t>3. Choose Number Filters to open the advanced filtering menu.</t>
  </si>
  <si>
    <t>4. Choose a filter. In this example, we'll choose Between to view ID #s between the numbers we specify.</t>
  </si>
  <si>
    <t>5. Enter a number to the right of each filter. In this example, we'll view ID #s greater than or equal to 3000 but less than or equal to 4000. This will display ID #s in the 3000-4000 range.</t>
  </si>
  <si>
    <t>6. Click OK. The data will be filtered according to the filter you chose and the numbers you specified.</t>
  </si>
  <si>
    <t>Hyperlinking</t>
  </si>
  <si>
    <t>CREATE A HYPERLINK TO ANOTHER CELL</t>
  </si>
  <si>
    <t xml:space="preserve"> I want to create a hyperlink in Microsoft Excel 2010. How do I specify a particular location that a hyperlink should point to?</t>
  </si>
  <si>
    <t>To create a hyperlink to another cell in your spreadsheet, right click on the cell where the hyperlink should go. Select Hyperlink from the popup menu.</t>
  </si>
  <si>
    <t>When the Insert Hyperlink window appears, click on the "Place In This Document" on the left. Enter the text to display. In this example, we've entered "Hyperlink to cell A5". This is the value that will be displayed in Excel.</t>
  </si>
  <si>
    <t>Next enter the cell reference that the hyperlink points to. We've chosen to link to cell A5. Click the OK button.</t>
  </si>
  <si>
    <t>Now when you return to the spreadsheet, you should see the hyperlink.</t>
  </si>
  <si>
    <t>If you click on the hyperlink, your active cell should become cell A5.</t>
  </si>
  <si>
    <t>DELETE A HYPERLINK FROM A CELL</t>
  </si>
  <si>
    <t>How can I delete a hyperlink in Microsoft Excel 2010?</t>
  </si>
  <si>
    <t>If you only want to remove a hyperlink from a single cell, right click on the cell where the hyperlink resides. Select Remove Hyperlink from the popup menu.</t>
  </si>
  <si>
    <t>Now when you return to the spreadsheet, you should see the hyperlink has been removed.</t>
  </si>
  <si>
    <t>The Paste Special dialog box offers many more paste options. To launch the Paste Special dialog box, execute the following steps.</t>
  </si>
  <si>
    <t>1. Select cell B5, right click, and then click Copy (or press CTRL + c).</t>
  </si>
  <si>
    <t>2. Next, select cell D5, right click, and then click Paste Special.</t>
  </si>
  <si>
    <t>The Paste Special dialog box appears.</t>
  </si>
  <si>
    <t>Note: here you can also find the paste options described above. You can also paste comments only, validation criteria only, use the source theme, all except borders, column widths, formulas and number formats, values and number formats. You can also use the Paste Special dialog box to perform quick operations, skip blanks and transpose data.</t>
  </si>
  <si>
    <t>Row ID</t>
  </si>
  <si>
    <t>Filter</t>
  </si>
  <si>
    <t>Working</t>
  </si>
  <si>
    <t>A</t>
  </si>
  <si>
    <t>Paste Special (ALT + E + S)</t>
  </si>
  <si>
    <t>Chapter 1</t>
  </si>
  <si>
    <t>Chapter 2</t>
  </si>
  <si>
    <t>Chapter 3</t>
  </si>
  <si>
    <t>Unit Price</t>
  </si>
  <si>
    <t>Amount</t>
  </si>
  <si>
    <t>Discount</t>
  </si>
  <si>
    <t>Profit</t>
  </si>
  <si>
    <t>Shipping Cost</t>
  </si>
  <si>
    <t>Critical</t>
  </si>
  <si>
    <t>Home</t>
  </si>
  <si>
    <t>Chapter 4</t>
  </si>
  <si>
    <t>Chapter 5</t>
  </si>
  <si>
    <t>Product Category</t>
  </si>
  <si>
    <t>Product Sub-Category</t>
  </si>
  <si>
    <t>Furniture</t>
  </si>
  <si>
    <t>Bookcases</t>
  </si>
  <si>
    <t>Tables</t>
  </si>
  <si>
    <t>Office Supplies</t>
  </si>
  <si>
    <t>Storage &amp; Organization</t>
  </si>
  <si>
    <t>Chairs &amp; Chairmats</t>
  </si>
  <si>
    <t>Appliances</t>
  </si>
  <si>
    <t>Technology</t>
  </si>
  <si>
    <t>Copiers and Fax</t>
  </si>
  <si>
    <t>Office Machines</t>
  </si>
  <si>
    <t>Office Furnishings</t>
  </si>
  <si>
    <t>Binders and Binder Accessories</t>
  </si>
  <si>
    <t>Envelopes</t>
  </si>
  <si>
    <t>Telephones and Communication</t>
  </si>
  <si>
    <t>Paper</t>
  </si>
  <si>
    <t>Computer Peripherals</t>
  </si>
  <si>
    <t>Pens &amp; Art Supplies</t>
  </si>
  <si>
    <t>Labels</t>
  </si>
  <si>
    <t>Scissors, Rulers and Trimmers</t>
  </si>
  <si>
    <t>Rubber Bands</t>
  </si>
  <si>
    <t>Q1</t>
  </si>
  <si>
    <t>Q2</t>
  </si>
  <si>
    <t>Q3</t>
  </si>
  <si>
    <t>Q4</t>
  </si>
  <si>
    <t>dsad</t>
  </si>
  <si>
    <t>sd</t>
  </si>
  <si>
    <t>sds</t>
  </si>
  <si>
    <t>No</t>
  </si>
  <si>
    <t>4. Select the range, type the name in the Name box and press Enter.</t>
  </si>
  <si>
    <t>3. Enter a name and click OK.</t>
  </si>
  <si>
    <t>2. On the Formulas tab, click Define Name.</t>
  </si>
  <si>
    <t>1. Select the range A1:A4.</t>
  </si>
  <si>
    <t>To create a named range, execute the following steps</t>
  </si>
  <si>
    <t>Create a named range or a named constant and use these names in your formulas. This way you can make your formulas easier to understand.</t>
  </si>
  <si>
    <t>Name Manager</t>
  </si>
  <si>
    <t>das</t>
  </si>
  <si>
    <t>sa</t>
  </si>
  <si>
    <t>M</t>
  </si>
  <si>
    <t>sdas</t>
  </si>
  <si>
    <t>6. Confirm the password and click OK.</t>
  </si>
  <si>
    <t>Note: if you don't check any action, users can only view the Excel file!</t>
  </si>
  <si>
    <t>5. Click OK.</t>
  </si>
  <si>
    <t>4. Check the actions you allow the users of your worksheet to perform.</t>
  </si>
  <si>
    <t>3. Enter a password.</t>
  </si>
  <si>
    <t>2. Click Protect Sheet.</t>
  </si>
  <si>
    <t>1. Right click a worksheet tab.</t>
  </si>
  <si>
    <t>When you share a file with other users, you may want to protect a worksheet to help prevent it from being changed.</t>
  </si>
  <si>
    <t>Sheet Protection</t>
  </si>
  <si>
    <t>2. On the Editing tab, click the check box and click OK.</t>
  </si>
  <si>
    <t>1. On the Review tab, in the Changes group, click Share Workbook.</t>
  </si>
  <si>
    <t>If you share a workbook, you can work with other people on the same workbook at the same time. The workbook should be saved to a network location where other people can open it. You can keep track of the changes other people make and accept or reject those changes.</t>
  </si>
  <si>
    <t>Shareworkbook</t>
  </si>
  <si>
    <t>5. Confirm both the password to match and then save as with the name you want to enter.</t>
  </si>
  <si>
    <t>4. Enter Password to open and Password to modify.</t>
  </si>
  <si>
    <t>3. Click on General Options.</t>
  </si>
  <si>
    <t>2. Click on Tool Option and Select General Option.</t>
  </si>
  <si>
    <t>1. Save as the existing file you want to protect.</t>
  </si>
  <si>
    <t>Workbook Protection</t>
  </si>
  <si>
    <t>Policy Status</t>
  </si>
  <si>
    <t>Completed</t>
  </si>
  <si>
    <t>On Hold</t>
  </si>
  <si>
    <t>Processed</t>
  </si>
  <si>
    <t>Validation</t>
  </si>
  <si>
    <t xml:space="preserve">No. of Rows </t>
  </si>
  <si>
    <t>No. of Columns</t>
  </si>
  <si>
    <t>Height</t>
  </si>
  <si>
    <t>Countif</t>
  </si>
  <si>
    <t>Width</t>
  </si>
  <si>
    <t>Match</t>
  </si>
  <si>
    <t>A1</t>
  </si>
  <si>
    <t>A2</t>
  </si>
  <si>
    <t>A3</t>
  </si>
  <si>
    <t>B</t>
  </si>
  <si>
    <t>B1</t>
  </si>
  <si>
    <t>B2</t>
  </si>
  <si>
    <t>x</t>
  </si>
  <si>
    <t>y</t>
  </si>
  <si>
    <t>z</t>
  </si>
  <si>
    <t>Amount in Mn</t>
  </si>
  <si>
    <t>xx</t>
  </si>
  <si>
    <t>Tutorial 2</t>
  </si>
  <si>
    <t>Tutorial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</si>
</sst>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 #,##0.00;[Red]&quot;₹&quot;\ \-#,##0.00"/>
    <numFmt numFmtId="165" formatCode="_ * #,##0.00_ ;_ * \-#,##0.00_ ;_ * &quot;-&quot;??_ ;_ @_ "/>
    <numFmt numFmtId="166" formatCode="_ * #,##0_ ;_ * \-#,##0_ ;_ * &quot;-&quot;??_ ;_ @_ "/>
    <numFmt numFmtId="167" formatCode="_ * #,##0.0_ ;_ * \-#,##0.0_ ;_ * &quot;-&quot;??_ ;_ @_ "/>
  </numFmts>
  <fonts count="19" x14ac:knownFonts="1">
    <font>
      <sz val="11"/>
      <color theme="1"/>
      <name val="Calibri"/>
      <family val="2"/>
      <scheme val="minor"/>
    </font>
    <font>
      <b/>
      <sz val="11"/>
      <color theme="1"/>
      <name val="Calibri"/>
      <family val="2"/>
      <scheme val="minor"/>
    </font>
    <font>
      <b/>
      <sz val="12"/>
      <color theme="0"/>
      <name val="Tahoma"/>
      <family val="2"/>
    </font>
    <font>
      <b/>
      <sz val="14"/>
      <color rgb="FF363636"/>
      <name val="Segoe UI"/>
      <family val="2"/>
    </font>
    <font>
      <b/>
      <sz val="10"/>
      <color theme="0"/>
      <name val="Tahoma"/>
      <family val="2"/>
    </font>
    <font>
      <b/>
      <sz val="12"/>
      <color theme="1"/>
      <name val="Calibri"/>
      <family val="2"/>
      <scheme val="minor"/>
    </font>
    <font>
      <sz val="10"/>
      <name val="Arial"/>
      <family val="2"/>
    </font>
    <font>
      <sz val="12"/>
      <color rgb="FF000000"/>
      <name val="Calibri"/>
      <family val="2"/>
      <scheme val="minor"/>
    </font>
    <font>
      <b/>
      <sz val="12"/>
      <color rgb="FF000000"/>
      <name val="Calibri"/>
      <family val="2"/>
      <scheme val="minor"/>
    </font>
    <font>
      <i/>
      <sz val="11"/>
      <color theme="1"/>
      <name val="Calibri"/>
      <family val="2"/>
      <scheme val="minor"/>
    </font>
    <font>
      <i/>
      <sz val="11"/>
      <color rgb="FF363636"/>
      <name val="Segoe UI"/>
      <family val="2"/>
    </font>
    <font>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sz val="11"/>
      <color rgb="FF000000"/>
      <name val="Calibri"/>
      <family val="2"/>
      <scheme val="minor"/>
    </font>
    <font>
      <sz val="10"/>
      <color theme="1"/>
      <name val="Calibri"/>
      <family val="2"/>
      <scheme val="minor"/>
    </font>
    <font>
      <b/>
      <sz val="14"/>
      <color theme="1"/>
      <name val="Calibri"/>
      <family val="2"/>
      <scheme val="minor"/>
    </font>
    <font>
      <b/>
      <i/>
      <u/>
      <sz val="28"/>
      <color theme="5"/>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5"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5" fontId="11" fillId="0" borderId="0" applyFont="0" applyFill="0" applyBorder="0" applyAlignment="0" applyProtection="0"/>
    <xf numFmtId="0" fontId="14" fillId="0" borderId="0" applyNumberFormat="0" applyFill="0" applyBorder="0" applyAlignment="0" applyProtection="0"/>
  </cellStyleXfs>
  <cellXfs count="70">
    <xf numFmtId="0" fontId="0" fillId="0" borderId="0" xfId="0"/>
    <xf numFmtId="0" fontId="1" fillId="7" borderId="1" xfId="0" applyFont="1" applyFill="1" applyBorder="1"/>
    <xf numFmtId="0" fontId="0" fillId="6" borderId="1" xfId="0" applyFill="1" applyBorder="1"/>
    <xf numFmtId="0" fontId="1" fillId="4" borderId="1" xfId="0" applyFont="1" applyFill="1" applyBorder="1" applyProtection="1">
      <protection locked="0"/>
    </xf>
    <xf numFmtId="15" fontId="1" fillId="4" borderId="1" xfId="0" applyNumberFormat="1" applyFont="1" applyFill="1" applyBorder="1" applyProtection="1">
      <protection locked="0"/>
    </xf>
    <xf numFmtId="3" fontId="1" fillId="4" borderId="1" xfId="0" applyNumberFormat="1" applyFont="1" applyFill="1" applyBorder="1" applyProtection="1">
      <protection locked="0"/>
    </xf>
    <xf numFmtId="0" fontId="0" fillId="0" borderId="1" xfId="0" applyBorder="1" applyProtection="1">
      <protection locked="0"/>
    </xf>
    <xf numFmtId="15" fontId="0" fillId="0" borderId="1" xfId="0" applyNumberFormat="1" applyBorder="1" applyProtection="1">
      <protection locked="0"/>
    </xf>
    <xf numFmtId="3" fontId="0" fillId="0" borderId="1" xfId="0" applyNumberFormat="1" applyBorder="1" applyProtection="1">
      <protection locked="0"/>
    </xf>
    <xf numFmtId="0" fontId="0" fillId="2" borderId="1" xfId="0" applyFill="1" applyBorder="1"/>
    <xf numFmtId="0" fontId="0" fillId="0" borderId="1" xfId="0" applyBorder="1"/>
    <xf numFmtId="166" fontId="0" fillId="0" borderId="1" xfId="1" applyNumberFormat="1" applyFont="1" applyBorder="1"/>
    <xf numFmtId="0" fontId="15" fillId="0" borderId="1" xfId="0" applyFont="1" applyBorder="1"/>
    <xf numFmtId="0" fontId="0" fillId="0" borderId="1" xfId="0" applyBorder="1" applyProtection="1">
      <protection hidden="1"/>
    </xf>
    <xf numFmtId="0" fontId="14" fillId="0" borderId="1" xfId="2" applyBorder="1" applyProtection="1">
      <protection hidden="1"/>
    </xf>
    <xf numFmtId="0" fontId="14" fillId="0" borderId="1" xfId="2" applyBorder="1"/>
    <xf numFmtId="0" fontId="0" fillId="5" borderId="1" xfId="0" applyFill="1" applyBorder="1" applyProtection="1">
      <protection hidden="1"/>
    </xf>
    <xf numFmtId="0" fontId="1" fillId="0" borderId="1" xfId="0" applyFont="1" applyBorder="1" applyProtection="1">
      <protection hidden="1"/>
    </xf>
    <xf numFmtId="0" fontId="6" fillId="0" borderId="1" xfId="0" applyFont="1" applyBorder="1"/>
    <xf numFmtId="0" fontId="1" fillId="0" borderId="1" xfId="0" applyFont="1" applyBorder="1"/>
    <xf numFmtId="0" fontId="16" fillId="0" borderId="1" xfId="0" applyFont="1" applyBorder="1"/>
    <xf numFmtId="4" fontId="0" fillId="0" borderId="1" xfId="0" applyNumberFormat="1" applyBorder="1"/>
    <xf numFmtId="0" fontId="17" fillId="0" borderId="1" xfId="0" applyFont="1" applyBorder="1" applyProtection="1">
      <protection hidden="1"/>
    </xf>
    <xf numFmtId="0" fontId="3" fillId="0" borderId="1" xfId="0" applyFont="1" applyBorder="1" applyProtection="1">
      <protection hidden="1"/>
    </xf>
    <xf numFmtId="0" fontId="0" fillId="6" borderId="1" xfId="0" applyFill="1" applyBorder="1" applyProtection="1">
      <protection hidden="1"/>
    </xf>
    <xf numFmtId="0" fontId="0" fillId="0" borderId="1" xfId="0" applyBorder="1" applyAlignment="1">
      <alignment horizontal="center"/>
    </xf>
    <xf numFmtId="15" fontId="0" fillId="0" borderId="1" xfId="0" applyNumberFormat="1" applyBorder="1"/>
    <xf numFmtId="0" fontId="9" fillId="0" borderId="1" xfId="0" applyFont="1" applyBorder="1"/>
    <xf numFmtId="0" fontId="5" fillId="0" borderId="1" xfId="0" applyFont="1" applyBorder="1"/>
    <xf numFmtId="0" fontId="0" fillId="0" borderId="1" xfId="0" applyBorder="1" applyAlignment="1">
      <alignment wrapText="1"/>
    </xf>
    <xf numFmtId="0" fontId="3" fillId="0" borderId="1" xfId="0" applyFont="1" applyBorder="1"/>
    <xf numFmtId="0" fontId="7" fillId="0" borderId="1" xfId="0" applyFont="1" applyBorder="1" applyAlignment="1">
      <alignment vertical="top"/>
    </xf>
    <xf numFmtId="0" fontId="7" fillId="0" borderId="1" xfId="0" applyFont="1" applyBorder="1" applyAlignment="1">
      <alignment vertical="top" wrapText="1"/>
    </xf>
    <xf numFmtId="0" fontId="1" fillId="3" borderId="1" xfId="0" applyFont="1" applyFill="1" applyBorder="1"/>
    <xf numFmtId="0" fontId="0" fillId="3" borderId="1" xfId="0" applyFill="1" applyBorder="1"/>
    <xf numFmtId="0" fontId="1" fillId="3" borderId="1" xfId="0" applyFont="1" applyFill="1" applyBorder="1" applyAlignment="1">
      <alignment horizontal="center"/>
    </xf>
    <xf numFmtId="0" fontId="1" fillId="3" borderId="1" xfId="0" applyFont="1" applyFill="1" applyBorder="1" applyAlignment="1">
      <alignment horizontal="left"/>
    </xf>
    <xf numFmtId="0" fontId="0" fillId="3" borderId="1" xfId="0" applyFill="1" applyBorder="1" applyAlignment="1">
      <alignment horizontal="center"/>
    </xf>
    <xf numFmtId="164" fontId="0" fillId="3" borderId="1" xfId="0" applyNumberFormat="1" applyFill="1" applyBorder="1"/>
    <xf numFmtId="0" fontId="0" fillId="3" borderId="1" xfId="0" quotePrefix="1" applyFill="1" applyBorder="1" applyAlignment="1">
      <alignment horizontal="center"/>
    </xf>
    <xf numFmtId="0" fontId="1" fillId="3" borderId="1" xfId="0" quotePrefix="1" applyFont="1" applyFill="1" applyBorder="1" applyAlignment="1">
      <alignment horizontal="center"/>
    </xf>
    <xf numFmtId="0" fontId="0" fillId="3" borderId="1" xfId="0" applyFill="1" applyBorder="1" applyAlignment="1">
      <alignment horizontal="left"/>
    </xf>
    <xf numFmtId="0" fontId="0" fillId="3" borderId="1" xfId="0" quotePrefix="1" applyFill="1" applyBorder="1" applyAlignment="1">
      <alignment horizontal="left"/>
    </xf>
    <xf numFmtId="0" fontId="8" fillId="0" borderId="1" xfId="0" applyFont="1" applyBorder="1" applyAlignment="1">
      <alignment vertical="top" wrapText="1"/>
    </xf>
    <xf numFmtId="14" fontId="1" fillId="3" borderId="1" xfId="0" applyNumberFormat="1" applyFont="1" applyFill="1" applyBorder="1" applyAlignment="1">
      <alignment horizontal="center"/>
    </xf>
    <xf numFmtId="15" fontId="1" fillId="0" borderId="1" xfId="0" applyNumberFormat="1" applyFont="1" applyBorder="1"/>
    <xf numFmtId="11" fontId="0" fillId="0" borderId="1" xfId="0" applyNumberFormat="1" applyBorder="1" applyProtection="1">
      <protection locked="0"/>
    </xf>
    <xf numFmtId="3" fontId="0" fillId="5" borderId="1" xfId="0" applyNumberFormat="1" applyFill="1" applyBorder="1" applyProtection="1">
      <protection locked="0"/>
    </xf>
    <xf numFmtId="167" fontId="0" fillId="0" borderId="1" xfId="1" applyNumberFormat="1" applyFont="1" applyBorder="1" applyProtection="1">
      <protection locked="0"/>
    </xf>
    <xf numFmtId="20" fontId="0" fillId="0" borderId="1" xfId="0" applyNumberFormat="1" applyBorder="1" applyProtection="1">
      <protection locked="0"/>
    </xf>
    <xf numFmtId="0" fontId="18" fillId="2" borderId="1" xfId="0" applyFont="1" applyFill="1" applyBorder="1" applyAlignment="1">
      <alignment horizontal="center" vertical="center"/>
    </xf>
    <xf numFmtId="0" fontId="0" fillId="0" borderId="1" xfId="0" applyBorder="1" applyAlignment="1">
      <alignment horizontal="left" wrapText="1"/>
    </xf>
    <xf numFmtId="0" fontId="4" fillId="8" borderId="1" xfId="0" applyFont="1" applyFill="1" applyBorder="1" applyAlignment="1">
      <alignment horizontal="left"/>
    </xf>
    <xf numFmtId="0" fontId="0" fillId="0" borderId="1" xfId="0" applyBorder="1" applyAlignment="1">
      <alignment horizontal="left"/>
    </xf>
    <xf numFmtId="0" fontId="4" fillId="8" borderId="1" xfId="0" applyFont="1" applyFill="1" applyBorder="1" applyAlignment="1" applyProtection="1">
      <alignment horizontal="left"/>
      <protection hidden="1"/>
    </xf>
    <xf numFmtId="0" fontId="0" fillId="0" borderId="1" xfId="0" applyBorder="1" applyAlignment="1" applyProtection="1">
      <alignment wrapText="1"/>
      <protection hidden="1"/>
    </xf>
    <xf numFmtId="0" fontId="4" fillId="8" borderId="0" xfId="0" applyFont="1" applyFill="1" applyAlignment="1">
      <alignment horizontal="left"/>
    </xf>
    <xf numFmtId="0" fontId="0" fillId="0" borderId="0" xfId="0" applyAlignment="1">
      <alignment wrapText="1"/>
    </xf>
    <xf numFmtId="0" fontId="0" fillId="0" borderId="1" xfId="0" applyBorder="1" applyAlignment="1">
      <alignment wrapText="1"/>
    </xf>
    <xf numFmtId="0" fontId="0" fillId="0" borderId="1" xfId="0" applyBorder="1" applyAlignment="1">
      <alignment vertical="top" wrapText="1"/>
    </xf>
    <xf numFmtId="0" fontId="2" fillId="8" borderId="1" xfId="0" applyFont="1" applyFill="1" applyBorder="1" applyAlignment="1">
      <alignment horizontal="left"/>
    </xf>
    <xf numFmtId="0" fontId="0" fillId="0" borderId="1" xfId="0" applyBorder="1" applyAlignment="1">
      <alignment horizontal="left" vertical="center" wrapText="1"/>
    </xf>
    <xf numFmtId="0" fontId="1" fillId="0" borderId="1" xfId="0" applyFont="1" applyBorder="1" applyAlignment="1">
      <alignment wrapText="1"/>
    </xf>
    <xf numFmtId="0" fontId="0" fillId="3" borderId="1" xfId="0" quotePrefix="1" applyFill="1" applyBorder="1" applyAlignment="1">
      <alignment horizontal="center"/>
    </xf>
    <xf numFmtId="0" fontId="1" fillId="3" borderId="1" xfId="0" quotePrefix="1" applyFont="1" applyFill="1" applyBorder="1" applyAlignment="1">
      <alignment horizontal="center"/>
    </xf>
    <xf numFmtId="0" fontId="7" fillId="0" borderId="1" xfId="0" applyFont="1" applyBorder="1" applyAlignment="1">
      <alignment horizontal="left" vertical="top"/>
    </xf>
    <xf numFmtId="0" fontId="7" fillId="0" borderId="1" xfId="0" applyFont="1" applyBorder="1" applyAlignment="1">
      <alignment vertical="top"/>
    </xf>
    <xf numFmtId="0" fontId="8" fillId="0" borderId="1" xfId="0" applyFont="1" applyBorder="1" applyAlignment="1">
      <alignment horizontal="left" vertical="top"/>
    </xf>
    <xf numFmtId="0" fontId="8" fillId="0" borderId="1" xfId="0" applyFont="1" applyBorder="1" applyAlignment="1">
      <alignment vertical="top"/>
    </xf>
    <xf numFmtId="0" fontId="0" fillId="3" borderId="1" xfId="0" quotePrefix="1" applyFill="1" applyBorder="1" applyAlignment="1">
      <alignment horizontal="left"/>
    </xf>
  </cellXfs>
  <cellStyles count="3">
    <cellStyle name="Comma" xfId="1" builtinId="3"/>
    <cellStyle name="Hyperlink" xfId="2" builtinId="8"/>
    <cellStyle name="Normal" xfId="0" builtinId="0"/>
  </cellStyles>
  <dxfs count="0"/>
  <tableStyles count="0" defaultTableStyle="TableStyleMedium9" defaultPivotStyle="PivotStyleLight16"/>
  <colors>
    <mruColors>
      <color rgb="FFFF6600"/>
      <color rgb="FFFFC0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hyperlink" Target="#Choose!A1"/><Relationship Id="rId3" Type="http://schemas.openxmlformats.org/officeDocument/2006/relationships/hyperlink" Target="#Hyperlinking!A1"/><Relationship Id="rId7" Type="http://schemas.openxmlformats.org/officeDocument/2006/relationships/hyperlink" Target="#Offset!A1"/><Relationship Id="rId2" Type="http://schemas.openxmlformats.org/officeDocument/2006/relationships/hyperlink" Target="#'Paste Special Command'!A1"/><Relationship Id="rId1" Type="http://schemas.openxmlformats.org/officeDocument/2006/relationships/hyperlink" Target="#Working!A1"/><Relationship Id="rId6" Type="http://schemas.openxmlformats.org/officeDocument/2006/relationships/hyperlink" Target="#Indirect!A1"/><Relationship Id="rId11" Type="http://schemas.openxmlformats.org/officeDocument/2006/relationships/hyperlink" Target="#'Workbook Protection'!A1"/><Relationship Id="rId5" Type="http://schemas.openxmlformats.org/officeDocument/2006/relationships/hyperlink" Target="#'Filter and Advance Filter'!A1"/><Relationship Id="rId10" Type="http://schemas.openxmlformats.org/officeDocument/2006/relationships/hyperlink" Target="#'Sheet Protection'!A1"/><Relationship Id="rId4" Type="http://schemas.openxmlformats.org/officeDocument/2006/relationships/hyperlink" Target="#Sorting!A1"/><Relationship Id="rId9" Type="http://schemas.openxmlformats.org/officeDocument/2006/relationships/hyperlink" Target="#'Name Manager'!A1"/></Relationships>
</file>

<file path=xl/drawings/_rels/drawing10.xml.rels><?xml version="1.0" encoding="UTF-8" standalone="yes"?>
<Relationships xmlns="http://schemas.openxmlformats.org/package/2006/relationships"><Relationship Id="rId1" Type="http://schemas.openxmlformats.org/officeDocument/2006/relationships/hyperlink" Target="#Home!A1"/></Relationships>
</file>

<file path=xl/drawings/_rels/drawing11.xml.rels><?xml version="1.0" encoding="UTF-8" standalone="yes"?>
<Relationships xmlns="http://schemas.openxmlformats.org/package/2006/relationships"><Relationship Id="rId2" Type="http://schemas.openxmlformats.org/officeDocument/2006/relationships/image" Target="../media/image42.gif"/><Relationship Id="rId1" Type="http://schemas.openxmlformats.org/officeDocument/2006/relationships/hyperlink" Target="#Home!A1"/></Relationships>
</file>

<file path=xl/drawings/_rels/drawing12.xml.rels><?xml version="1.0" encoding="UTF-8" standalone="yes"?>
<Relationships xmlns="http://schemas.openxmlformats.org/package/2006/relationships"><Relationship Id="rId2" Type="http://schemas.openxmlformats.org/officeDocument/2006/relationships/image" Target="../media/image43.gif"/><Relationship Id="rId1" Type="http://schemas.openxmlformats.org/officeDocument/2006/relationships/hyperlink" Target="#Home!A1"/></Relationships>
</file>

<file path=xl/drawings/_rels/drawing13.xml.rels><?xml version="1.0" encoding="UTF-8" standalone="yes"?>
<Relationships xmlns="http://schemas.openxmlformats.org/package/2006/relationships"><Relationship Id="rId1" Type="http://schemas.openxmlformats.org/officeDocument/2006/relationships/hyperlink" Target="#Home!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8" Type="http://schemas.openxmlformats.org/officeDocument/2006/relationships/hyperlink" Target="https://accounts.google.com/ServiceLogin/signinchooser?service=mail&amp;passive=true&amp;rm=false&amp;continue=https://mail.google.com/mail/&amp;ss=1&amp;scc=1&amp;ltmpl=default&amp;ltmplcache=2&amp;emr=1&amp;osid=1&amp;flowName=GlifWebSignIn&amp;flowEntry=ServiceLogin" TargetMode="External"/><Relationship Id="rId3" Type="http://schemas.openxmlformats.org/officeDocument/2006/relationships/image" Target="../media/image5.gif"/><Relationship Id="rId7" Type="http://schemas.openxmlformats.org/officeDocument/2006/relationships/image" Target="../media/image9.gif"/><Relationship Id="rId2" Type="http://schemas.openxmlformats.org/officeDocument/2006/relationships/image" Target="../media/image4.gif"/><Relationship Id="rId1" Type="http://schemas.openxmlformats.org/officeDocument/2006/relationships/hyperlink" Target="#Home!A1"/><Relationship Id="rId6" Type="http://schemas.openxmlformats.org/officeDocument/2006/relationships/image" Target="../media/image8.gif"/><Relationship Id="rId5" Type="http://schemas.openxmlformats.org/officeDocument/2006/relationships/image" Target="../media/image7.gif"/><Relationship Id="rId10" Type="http://schemas.openxmlformats.org/officeDocument/2006/relationships/hyperlink" Target="../Assignment/Assignment-1.xlsx" TargetMode="External"/><Relationship Id="rId4" Type="http://schemas.openxmlformats.org/officeDocument/2006/relationships/image" Target="../media/image6.gif"/><Relationship Id="rId9" Type="http://schemas.openxmlformats.org/officeDocument/2006/relationships/image" Target="../media/image10.jpe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Home!A1"/><Relationship Id="rId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hyperlink" Target="#Home!A1"/><Relationship Id="rId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hyperlink" Target="#Home!A1"/></Relationships>
</file>

<file path=xl/drawings/_rels/drawing7.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hyperlink" Target="#Home!A1"/></Relationships>
</file>

<file path=xl/drawings/_rels/drawing8.xml.rels><?xml version="1.0" encoding="UTF-8" standalone="yes"?>
<Relationships xmlns="http://schemas.openxmlformats.org/package/2006/relationships"><Relationship Id="rId8" Type="http://schemas.openxmlformats.org/officeDocument/2006/relationships/image" Target="../media/image27.png"/><Relationship Id="rId13" Type="http://schemas.openxmlformats.org/officeDocument/2006/relationships/image" Target="../media/image32.png"/><Relationship Id="rId18" Type="http://schemas.openxmlformats.org/officeDocument/2006/relationships/image" Target="../media/image37.png"/><Relationship Id="rId3" Type="http://schemas.openxmlformats.org/officeDocument/2006/relationships/image" Target="../media/image22.png"/><Relationship Id="rId7" Type="http://schemas.openxmlformats.org/officeDocument/2006/relationships/image" Target="../media/image26.png"/><Relationship Id="rId12" Type="http://schemas.openxmlformats.org/officeDocument/2006/relationships/image" Target="../media/image31.png"/><Relationship Id="rId17" Type="http://schemas.openxmlformats.org/officeDocument/2006/relationships/image" Target="../media/image36.png"/><Relationship Id="rId2" Type="http://schemas.openxmlformats.org/officeDocument/2006/relationships/image" Target="../media/image21.png"/><Relationship Id="rId16" Type="http://schemas.openxmlformats.org/officeDocument/2006/relationships/image" Target="../media/image35.png"/><Relationship Id="rId1" Type="http://schemas.openxmlformats.org/officeDocument/2006/relationships/hyperlink" Target="#Home!A1"/><Relationship Id="rId6" Type="http://schemas.openxmlformats.org/officeDocument/2006/relationships/image" Target="../media/image25.png"/><Relationship Id="rId11" Type="http://schemas.openxmlformats.org/officeDocument/2006/relationships/image" Target="../media/image30.png"/><Relationship Id="rId5" Type="http://schemas.openxmlformats.org/officeDocument/2006/relationships/image" Target="../media/image24.png"/><Relationship Id="rId15" Type="http://schemas.openxmlformats.org/officeDocument/2006/relationships/image" Target="../media/image34.png"/><Relationship Id="rId10" Type="http://schemas.openxmlformats.org/officeDocument/2006/relationships/image" Target="../media/image29.png"/><Relationship Id="rId19" Type="http://schemas.openxmlformats.org/officeDocument/2006/relationships/image" Target="../media/image38.png"/><Relationship Id="rId4" Type="http://schemas.openxmlformats.org/officeDocument/2006/relationships/image" Target="../media/image23.png"/><Relationship Id="rId9" Type="http://schemas.openxmlformats.org/officeDocument/2006/relationships/image" Target="../media/image28.png"/><Relationship Id="rId14" Type="http://schemas.openxmlformats.org/officeDocument/2006/relationships/image" Target="../media/image33.png"/></Relationships>
</file>

<file path=xl/drawings/_rels/drawing9.xml.rels><?xml version="1.0" encoding="UTF-8" standalone="yes"?>
<Relationships xmlns="http://schemas.openxmlformats.org/package/2006/relationships"><Relationship Id="rId3" Type="http://schemas.openxmlformats.org/officeDocument/2006/relationships/image" Target="../media/image40.gif"/><Relationship Id="rId2" Type="http://schemas.openxmlformats.org/officeDocument/2006/relationships/image" Target="../media/image39.gif"/><Relationship Id="rId1" Type="http://schemas.openxmlformats.org/officeDocument/2006/relationships/hyperlink" Target="#Home!A1"/><Relationship Id="rId4" Type="http://schemas.openxmlformats.org/officeDocument/2006/relationships/image" Target="../media/image41.gi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11</xdr:col>
      <xdr:colOff>213152</xdr:colOff>
      <xdr:row>15</xdr:row>
      <xdr:rowOff>62253</xdr:rowOff>
    </xdr:from>
    <xdr:to>
      <xdr:col>15</xdr:col>
      <xdr:colOff>175867</xdr:colOff>
      <xdr:row>18</xdr:row>
      <xdr:rowOff>30752</xdr:rowOff>
    </xdr:to>
    <xdr:sp macro="" textlink="">
      <xdr:nvSpPr>
        <xdr:cNvPr id="15" name="Rounded Rectangle 14">
          <a:hlinkClick xmlns:r="http://schemas.openxmlformats.org/officeDocument/2006/relationships" r:id="rId1" tooltip="Click working tab to view different examples"/>
          <a:extLst>
            <a:ext uri="{FF2B5EF4-FFF2-40B4-BE49-F238E27FC236}">
              <a16:creationId xmlns:a16="http://schemas.microsoft.com/office/drawing/2014/main" id="{00000000-0008-0000-0000-00000F000000}"/>
            </a:ext>
          </a:extLst>
        </xdr:cNvPr>
        <xdr:cNvSpPr/>
      </xdr:nvSpPr>
      <xdr:spPr>
        <a:xfrm>
          <a:off x="7115976" y="3011641"/>
          <a:ext cx="2472832" cy="506382"/>
        </a:xfrm>
        <a:prstGeom prst="roundRect">
          <a:avLst/>
        </a:prstGeom>
        <a:solidFill>
          <a:schemeClr val="accent2">
            <a:lumMod val="5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Working</a:t>
          </a:r>
        </a:p>
      </xdr:txBody>
    </xdr:sp>
    <xdr:clientData/>
  </xdr:twoCellAnchor>
  <xdr:twoCellAnchor>
    <xdr:from>
      <xdr:col>0</xdr:col>
      <xdr:colOff>603177</xdr:colOff>
      <xdr:row>6</xdr:row>
      <xdr:rowOff>22414</xdr:rowOff>
    </xdr:from>
    <xdr:to>
      <xdr:col>4</xdr:col>
      <xdr:colOff>565891</xdr:colOff>
      <xdr:row>8</xdr:row>
      <xdr:rowOff>159235</xdr:rowOff>
    </xdr:to>
    <xdr:sp macro="" textlink="">
      <xdr:nvSpPr>
        <xdr:cNvPr id="16" name="Rounded Rectangle 15">
          <a:hlinkClick xmlns:r="http://schemas.openxmlformats.org/officeDocument/2006/relationships" r:id="rId2" tooltip="Click to view about Paste Special Command in Excel"/>
          <a:extLst>
            <a:ext uri="{FF2B5EF4-FFF2-40B4-BE49-F238E27FC236}">
              <a16:creationId xmlns:a16="http://schemas.microsoft.com/office/drawing/2014/main" id="{00000000-0008-0000-0000-000010000000}"/>
            </a:ext>
          </a:extLst>
        </xdr:cNvPr>
        <xdr:cNvSpPr/>
      </xdr:nvSpPr>
      <xdr:spPr>
        <a:xfrm>
          <a:off x="603177" y="1367120"/>
          <a:ext cx="2383185" cy="540233"/>
        </a:xfrm>
        <a:prstGeom prst="roundRect">
          <a:avLst/>
        </a:prstGeom>
        <a:solidFill>
          <a:schemeClr val="accent2">
            <a:lumMod val="5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Paste Special Command</a:t>
          </a:r>
        </a:p>
      </xdr:txBody>
    </xdr:sp>
    <xdr:clientData/>
  </xdr:twoCellAnchor>
  <xdr:twoCellAnchor>
    <xdr:from>
      <xdr:col>0</xdr:col>
      <xdr:colOff>589570</xdr:colOff>
      <xdr:row>10</xdr:row>
      <xdr:rowOff>129886</xdr:rowOff>
    </xdr:from>
    <xdr:to>
      <xdr:col>4</xdr:col>
      <xdr:colOff>552284</xdr:colOff>
      <xdr:row>13</xdr:row>
      <xdr:rowOff>98386</xdr:rowOff>
    </xdr:to>
    <xdr:sp macro="" textlink="">
      <xdr:nvSpPr>
        <xdr:cNvPr id="10" name="Rounded Rectangle 9">
          <a:hlinkClick xmlns:r="http://schemas.openxmlformats.org/officeDocument/2006/relationships" r:id="rId3" tooltip="Click to view about Hyperlinking"/>
          <a:extLst>
            <a:ext uri="{FF2B5EF4-FFF2-40B4-BE49-F238E27FC236}">
              <a16:creationId xmlns:a16="http://schemas.microsoft.com/office/drawing/2014/main" id="{00000000-0008-0000-0000-00000A000000}"/>
            </a:ext>
          </a:extLst>
        </xdr:cNvPr>
        <xdr:cNvSpPr/>
      </xdr:nvSpPr>
      <xdr:spPr>
        <a:xfrm>
          <a:off x="589570" y="2259004"/>
          <a:ext cx="2383185" cy="540000"/>
        </a:xfrm>
        <a:prstGeom prst="roundRect">
          <a:avLst/>
        </a:prstGeom>
        <a:solidFill>
          <a:schemeClr val="accent2">
            <a:lumMod val="5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Hyperlinking</a:t>
          </a:r>
        </a:p>
      </xdr:txBody>
    </xdr:sp>
    <xdr:clientData/>
  </xdr:twoCellAnchor>
  <xdr:twoCellAnchor>
    <xdr:from>
      <xdr:col>0</xdr:col>
      <xdr:colOff>589570</xdr:colOff>
      <xdr:row>20</xdr:row>
      <xdr:rowOff>8188</xdr:rowOff>
    </xdr:from>
    <xdr:to>
      <xdr:col>4</xdr:col>
      <xdr:colOff>552283</xdr:colOff>
      <xdr:row>22</xdr:row>
      <xdr:rowOff>167188</xdr:rowOff>
    </xdr:to>
    <xdr:sp macro="" textlink="">
      <xdr:nvSpPr>
        <xdr:cNvPr id="11" name="Rounded Rectangle 10">
          <a:hlinkClick xmlns:r="http://schemas.openxmlformats.org/officeDocument/2006/relationships" r:id="rId4" tooltip="Click to view how to protect workbook"/>
          <a:extLst>
            <a:ext uri="{FF2B5EF4-FFF2-40B4-BE49-F238E27FC236}">
              <a16:creationId xmlns:a16="http://schemas.microsoft.com/office/drawing/2014/main" id="{00000000-0008-0000-0000-00000B000000}"/>
            </a:ext>
          </a:extLst>
        </xdr:cNvPr>
        <xdr:cNvSpPr/>
      </xdr:nvSpPr>
      <xdr:spPr>
        <a:xfrm>
          <a:off x="589570" y="4042306"/>
          <a:ext cx="2383184" cy="540000"/>
        </a:xfrm>
        <a:prstGeom prst="roundRect">
          <a:avLst/>
        </a:prstGeom>
        <a:solidFill>
          <a:schemeClr val="accent2">
            <a:lumMod val="5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Sorting</a:t>
          </a:r>
        </a:p>
      </xdr:txBody>
    </xdr:sp>
    <xdr:clientData/>
  </xdr:twoCellAnchor>
  <xdr:twoCellAnchor>
    <xdr:from>
      <xdr:col>0</xdr:col>
      <xdr:colOff>589570</xdr:colOff>
      <xdr:row>15</xdr:row>
      <xdr:rowOff>69037</xdr:rowOff>
    </xdr:from>
    <xdr:to>
      <xdr:col>4</xdr:col>
      <xdr:colOff>552284</xdr:colOff>
      <xdr:row>18</xdr:row>
      <xdr:rowOff>37537</xdr:rowOff>
    </xdr:to>
    <xdr:sp macro="" textlink="">
      <xdr:nvSpPr>
        <xdr:cNvPr id="17" name="Rounded Rectangle 16">
          <a:hlinkClick xmlns:r="http://schemas.openxmlformats.org/officeDocument/2006/relationships" r:id="rId5" tooltip="Click to learn Filters in Excel"/>
          <a:extLst>
            <a:ext uri="{FF2B5EF4-FFF2-40B4-BE49-F238E27FC236}">
              <a16:creationId xmlns:a16="http://schemas.microsoft.com/office/drawing/2014/main" id="{00000000-0008-0000-0000-000011000000}"/>
            </a:ext>
          </a:extLst>
        </xdr:cNvPr>
        <xdr:cNvSpPr/>
      </xdr:nvSpPr>
      <xdr:spPr>
        <a:xfrm>
          <a:off x="589570" y="3150655"/>
          <a:ext cx="2383185" cy="540000"/>
        </a:xfrm>
        <a:prstGeom prst="roundRect">
          <a:avLst/>
        </a:prstGeom>
        <a:solidFill>
          <a:schemeClr val="accent2">
            <a:lumMod val="5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Filter</a:t>
          </a:r>
          <a:r>
            <a:rPr lang="en-IN" sz="1200" b="1" baseline="0">
              <a:solidFill>
                <a:schemeClr val="bg1"/>
              </a:solidFill>
            </a:rPr>
            <a:t> and Advance Filter</a:t>
          </a:r>
        </a:p>
      </xdr:txBody>
    </xdr:sp>
    <xdr:clientData/>
  </xdr:twoCellAnchor>
  <xdr:twoCellAnchor>
    <xdr:from>
      <xdr:col>6</xdr:col>
      <xdr:colOff>212913</xdr:colOff>
      <xdr:row>10</xdr:row>
      <xdr:rowOff>130630</xdr:rowOff>
    </xdr:from>
    <xdr:to>
      <xdr:col>10</xdr:col>
      <xdr:colOff>175629</xdr:colOff>
      <xdr:row>13</xdr:row>
      <xdr:rowOff>96431</xdr:rowOff>
    </xdr:to>
    <xdr:sp macro="" textlink="">
      <xdr:nvSpPr>
        <xdr:cNvPr id="18" name="Rounded Rectangle 17">
          <a:hlinkClick xmlns:r="http://schemas.openxmlformats.org/officeDocument/2006/relationships" r:id="rId6" tooltip="Click to learn about Indirect Function"/>
          <a:extLst>
            <a:ext uri="{FF2B5EF4-FFF2-40B4-BE49-F238E27FC236}">
              <a16:creationId xmlns:a16="http://schemas.microsoft.com/office/drawing/2014/main" id="{00000000-0008-0000-0000-000012000000}"/>
            </a:ext>
          </a:extLst>
        </xdr:cNvPr>
        <xdr:cNvSpPr/>
      </xdr:nvSpPr>
      <xdr:spPr>
        <a:xfrm>
          <a:off x="3843619" y="2259748"/>
          <a:ext cx="2383186" cy="537301"/>
        </a:xfrm>
        <a:prstGeom prst="roundRect">
          <a:avLst/>
        </a:prstGeom>
        <a:solidFill>
          <a:schemeClr val="accent2">
            <a:lumMod val="5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Indirect</a:t>
          </a:r>
        </a:p>
      </xdr:txBody>
    </xdr:sp>
    <xdr:clientData/>
  </xdr:twoCellAnchor>
  <xdr:twoCellAnchor>
    <xdr:from>
      <xdr:col>6</xdr:col>
      <xdr:colOff>212913</xdr:colOff>
      <xdr:row>15</xdr:row>
      <xdr:rowOff>68059</xdr:rowOff>
    </xdr:from>
    <xdr:to>
      <xdr:col>10</xdr:col>
      <xdr:colOff>175629</xdr:colOff>
      <xdr:row>18</xdr:row>
      <xdr:rowOff>36559</xdr:rowOff>
    </xdr:to>
    <xdr:sp macro="" textlink="">
      <xdr:nvSpPr>
        <xdr:cNvPr id="19" name="Rounded Rectangle 18">
          <a:hlinkClick xmlns:r="http://schemas.openxmlformats.org/officeDocument/2006/relationships" r:id="rId7" tooltip="Click to view about Offset Function"/>
          <a:extLst>
            <a:ext uri="{FF2B5EF4-FFF2-40B4-BE49-F238E27FC236}">
              <a16:creationId xmlns:a16="http://schemas.microsoft.com/office/drawing/2014/main" id="{00000000-0008-0000-0000-000013000000}"/>
            </a:ext>
          </a:extLst>
        </xdr:cNvPr>
        <xdr:cNvSpPr/>
      </xdr:nvSpPr>
      <xdr:spPr>
        <a:xfrm>
          <a:off x="3843619" y="3149677"/>
          <a:ext cx="2383186" cy="540000"/>
        </a:xfrm>
        <a:prstGeom prst="roundRect">
          <a:avLst/>
        </a:prstGeom>
        <a:solidFill>
          <a:schemeClr val="accent2">
            <a:lumMod val="5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Offset</a:t>
          </a:r>
        </a:p>
      </xdr:txBody>
    </xdr:sp>
    <xdr:clientData/>
  </xdr:twoCellAnchor>
  <xdr:twoCellAnchor>
    <xdr:from>
      <xdr:col>6</xdr:col>
      <xdr:colOff>212913</xdr:colOff>
      <xdr:row>20</xdr:row>
      <xdr:rowOff>8188</xdr:rowOff>
    </xdr:from>
    <xdr:to>
      <xdr:col>10</xdr:col>
      <xdr:colOff>180111</xdr:colOff>
      <xdr:row>22</xdr:row>
      <xdr:rowOff>167188</xdr:rowOff>
    </xdr:to>
    <xdr:sp macro="" textlink="">
      <xdr:nvSpPr>
        <xdr:cNvPr id="20" name="Rounded Rectangle 19">
          <a:hlinkClick xmlns:r="http://schemas.openxmlformats.org/officeDocument/2006/relationships" r:id="rId8" tooltip="Click to view offset function"/>
          <a:extLst>
            <a:ext uri="{FF2B5EF4-FFF2-40B4-BE49-F238E27FC236}">
              <a16:creationId xmlns:a16="http://schemas.microsoft.com/office/drawing/2014/main" id="{00000000-0008-0000-0000-000014000000}"/>
            </a:ext>
          </a:extLst>
        </xdr:cNvPr>
        <xdr:cNvSpPr/>
      </xdr:nvSpPr>
      <xdr:spPr>
        <a:xfrm>
          <a:off x="3843619" y="4042306"/>
          <a:ext cx="2387668" cy="540000"/>
        </a:xfrm>
        <a:prstGeom prst="roundRect">
          <a:avLst/>
        </a:prstGeom>
        <a:solidFill>
          <a:schemeClr val="accent2">
            <a:lumMod val="5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Choose</a:t>
          </a:r>
        </a:p>
      </xdr:txBody>
    </xdr:sp>
    <xdr:clientData/>
  </xdr:twoCellAnchor>
  <xdr:twoCellAnchor>
    <xdr:from>
      <xdr:col>6</xdr:col>
      <xdr:colOff>212913</xdr:colOff>
      <xdr:row>6</xdr:row>
      <xdr:rowOff>22414</xdr:rowOff>
    </xdr:from>
    <xdr:to>
      <xdr:col>10</xdr:col>
      <xdr:colOff>193557</xdr:colOff>
      <xdr:row>8</xdr:row>
      <xdr:rowOff>159002</xdr:rowOff>
    </xdr:to>
    <xdr:sp macro="" textlink="">
      <xdr:nvSpPr>
        <xdr:cNvPr id="21" name="Rounded Rectangle 13">
          <a:hlinkClick xmlns:r="http://schemas.openxmlformats.org/officeDocument/2006/relationships" r:id="rId9" tooltip="Click to view to learn about Name Manager"/>
          <a:extLst>
            <a:ext uri="{FF2B5EF4-FFF2-40B4-BE49-F238E27FC236}">
              <a16:creationId xmlns:a16="http://schemas.microsoft.com/office/drawing/2014/main" id="{00000000-0008-0000-0000-000015000000}"/>
            </a:ext>
          </a:extLst>
        </xdr:cNvPr>
        <xdr:cNvSpPr/>
      </xdr:nvSpPr>
      <xdr:spPr>
        <a:xfrm>
          <a:off x="3843619" y="1367120"/>
          <a:ext cx="2401114" cy="540000"/>
        </a:xfrm>
        <a:prstGeom prst="roundRect">
          <a:avLst/>
        </a:prstGeom>
        <a:solidFill>
          <a:schemeClr val="accent2">
            <a:lumMod val="5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Name</a:t>
          </a:r>
          <a:r>
            <a:rPr lang="en-IN" sz="1200" b="1" baseline="0">
              <a:solidFill>
                <a:schemeClr val="bg1"/>
              </a:solidFill>
            </a:rPr>
            <a:t> Manager</a:t>
          </a:r>
          <a:endParaRPr lang="en-IN" sz="1200" b="1">
            <a:solidFill>
              <a:schemeClr val="bg1"/>
            </a:solidFill>
          </a:endParaRPr>
        </a:p>
      </xdr:txBody>
    </xdr:sp>
    <xdr:clientData/>
  </xdr:twoCellAnchor>
  <xdr:twoCellAnchor>
    <xdr:from>
      <xdr:col>11</xdr:col>
      <xdr:colOff>246532</xdr:colOff>
      <xdr:row>6</xdr:row>
      <xdr:rowOff>11208</xdr:rowOff>
    </xdr:from>
    <xdr:to>
      <xdr:col>15</xdr:col>
      <xdr:colOff>227176</xdr:colOff>
      <xdr:row>8</xdr:row>
      <xdr:rowOff>147796</xdr:rowOff>
    </xdr:to>
    <xdr:sp macro="" textlink="">
      <xdr:nvSpPr>
        <xdr:cNvPr id="22" name="Rounded Rectangle 9">
          <a:hlinkClick xmlns:r="http://schemas.openxmlformats.org/officeDocument/2006/relationships" r:id="rId10" tooltip="Click to view about sheet protection"/>
          <a:extLst>
            <a:ext uri="{FF2B5EF4-FFF2-40B4-BE49-F238E27FC236}">
              <a16:creationId xmlns:a16="http://schemas.microsoft.com/office/drawing/2014/main" id="{00000000-0008-0000-0000-000016000000}"/>
            </a:ext>
          </a:extLst>
        </xdr:cNvPr>
        <xdr:cNvSpPr/>
      </xdr:nvSpPr>
      <xdr:spPr>
        <a:xfrm>
          <a:off x="6902826" y="1355914"/>
          <a:ext cx="2401115" cy="540000"/>
        </a:xfrm>
        <a:prstGeom prst="roundRect">
          <a:avLst/>
        </a:prstGeom>
        <a:solidFill>
          <a:schemeClr val="accent2">
            <a:lumMod val="5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Sheeet Protection</a:t>
          </a:r>
        </a:p>
      </xdr:txBody>
    </xdr:sp>
    <xdr:clientData/>
  </xdr:twoCellAnchor>
  <xdr:twoCellAnchor>
    <xdr:from>
      <xdr:col>11</xdr:col>
      <xdr:colOff>246532</xdr:colOff>
      <xdr:row>10</xdr:row>
      <xdr:rowOff>129310</xdr:rowOff>
    </xdr:from>
    <xdr:to>
      <xdr:col>15</xdr:col>
      <xdr:colOff>227175</xdr:colOff>
      <xdr:row>13</xdr:row>
      <xdr:rowOff>88846</xdr:rowOff>
    </xdr:to>
    <xdr:sp macro="" textlink="">
      <xdr:nvSpPr>
        <xdr:cNvPr id="23" name="Rounded Rectangle 10">
          <a:hlinkClick xmlns:r="http://schemas.openxmlformats.org/officeDocument/2006/relationships" r:id="rId11" tooltip="Click to view how to protect workbook"/>
          <a:extLst>
            <a:ext uri="{FF2B5EF4-FFF2-40B4-BE49-F238E27FC236}">
              <a16:creationId xmlns:a16="http://schemas.microsoft.com/office/drawing/2014/main" id="{00000000-0008-0000-0000-000017000000}"/>
            </a:ext>
          </a:extLst>
        </xdr:cNvPr>
        <xdr:cNvSpPr/>
      </xdr:nvSpPr>
      <xdr:spPr>
        <a:xfrm>
          <a:off x="7149356" y="2173263"/>
          <a:ext cx="2490760" cy="506383"/>
        </a:xfrm>
        <a:prstGeom prst="roundRect">
          <a:avLst/>
        </a:prstGeom>
        <a:solidFill>
          <a:schemeClr val="accent2">
            <a:lumMod val="5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Workbook Protection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160762</xdr:colOff>
      <xdr:row>2</xdr:row>
      <xdr:rowOff>36635</xdr:rowOff>
    </xdr:from>
    <xdr:to>
      <xdr:col>8</xdr:col>
      <xdr:colOff>228426</xdr:colOff>
      <xdr:row>7</xdr:row>
      <xdr:rowOff>82622</xdr:rowOff>
    </xdr:to>
    <xdr:sp macro="" textlink="">
      <xdr:nvSpPr>
        <xdr:cNvPr id="2" name="Left Arrow 1">
          <a:hlinkClick xmlns:r="http://schemas.openxmlformats.org/officeDocument/2006/relationships" r:id="rId1" tooltip="Click to return on Home Tab"/>
          <a:extLst>
            <a:ext uri="{FF2B5EF4-FFF2-40B4-BE49-F238E27FC236}">
              <a16:creationId xmlns:a16="http://schemas.microsoft.com/office/drawing/2014/main" id="{00000000-0008-0000-0900-000002000000}"/>
            </a:ext>
          </a:extLst>
        </xdr:cNvPr>
        <xdr:cNvSpPr/>
      </xdr:nvSpPr>
      <xdr:spPr>
        <a:xfrm>
          <a:off x="6410627" y="424962"/>
          <a:ext cx="1723549" cy="998487"/>
        </a:xfrm>
        <a:prstGeom prst="leftArrow">
          <a:avLst/>
        </a:prstGeom>
        <a:solidFill>
          <a:schemeClr val="accent2">
            <a:lumMod val="50000"/>
          </a:schemeClr>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143994</xdr:colOff>
      <xdr:row>2</xdr:row>
      <xdr:rowOff>62193</xdr:rowOff>
    </xdr:from>
    <xdr:to>
      <xdr:col>14</xdr:col>
      <xdr:colOff>78440</xdr:colOff>
      <xdr:row>6</xdr:row>
      <xdr:rowOff>133350</xdr:rowOff>
    </xdr:to>
    <xdr:sp macro="" textlink="">
      <xdr:nvSpPr>
        <xdr:cNvPr id="2" name="Left Arrow 1">
          <a:hlinkClick xmlns:r="http://schemas.openxmlformats.org/officeDocument/2006/relationships" r:id="rId1" tooltip="Click to return on Home Tab"/>
          <a:extLst>
            <a:ext uri="{FF2B5EF4-FFF2-40B4-BE49-F238E27FC236}">
              <a16:creationId xmlns:a16="http://schemas.microsoft.com/office/drawing/2014/main" id="{00000000-0008-0000-0A00-000002000000}"/>
            </a:ext>
          </a:extLst>
        </xdr:cNvPr>
        <xdr:cNvSpPr/>
      </xdr:nvSpPr>
      <xdr:spPr>
        <a:xfrm>
          <a:off x="8840319" y="452718"/>
          <a:ext cx="1763246" cy="909357"/>
        </a:xfrm>
        <a:prstGeom prst="leftArrow">
          <a:avLst/>
        </a:prstGeom>
        <a:solidFill>
          <a:schemeClr val="accent2">
            <a:lumMod val="50000"/>
          </a:schemeClr>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twoCellAnchor editAs="oneCell">
    <xdr:from>
      <xdr:col>0</xdr:col>
      <xdr:colOff>0</xdr:colOff>
      <xdr:row>13</xdr:row>
      <xdr:rowOff>0</xdr:rowOff>
    </xdr:from>
    <xdr:to>
      <xdr:col>4</xdr:col>
      <xdr:colOff>438150</xdr:colOff>
      <xdr:row>29</xdr:row>
      <xdr:rowOff>180975</xdr:rowOff>
    </xdr:to>
    <xdr:pic>
      <xdr:nvPicPr>
        <xdr:cNvPr id="3" name="Picture 2" descr="Microsoft Excel">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619375"/>
          <a:ext cx="4867275" cy="3381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76758</xdr:colOff>
      <xdr:row>2</xdr:row>
      <xdr:rowOff>118222</xdr:rowOff>
    </xdr:from>
    <xdr:to>
      <xdr:col>14</xdr:col>
      <xdr:colOff>11204</xdr:colOff>
      <xdr:row>7</xdr:row>
      <xdr:rowOff>0</xdr:rowOff>
    </xdr:to>
    <xdr:sp macro="" textlink="">
      <xdr:nvSpPr>
        <xdr:cNvPr id="2" name="Left Arrow 1">
          <a:hlinkClick xmlns:r="http://schemas.openxmlformats.org/officeDocument/2006/relationships" r:id="rId1" tooltip="Click to return on Home Tab"/>
          <a:extLst>
            <a:ext uri="{FF2B5EF4-FFF2-40B4-BE49-F238E27FC236}">
              <a16:creationId xmlns:a16="http://schemas.microsoft.com/office/drawing/2014/main" id="{00000000-0008-0000-0B00-000002000000}"/>
            </a:ext>
          </a:extLst>
        </xdr:cNvPr>
        <xdr:cNvSpPr/>
      </xdr:nvSpPr>
      <xdr:spPr>
        <a:xfrm>
          <a:off x="8738905" y="510428"/>
          <a:ext cx="1749799" cy="912719"/>
        </a:xfrm>
        <a:prstGeom prst="leftArrow">
          <a:avLst/>
        </a:prstGeom>
        <a:solidFill>
          <a:schemeClr val="accent2">
            <a:lumMod val="50000"/>
          </a:schemeClr>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twoCellAnchor editAs="oneCell">
    <xdr:from>
      <xdr:col>0</xdr:col>
      <xdr:colOff>0</xdr:colOff>
      <xdr:row>10</xdr:row>
      <xdr:rowOff>0</xdr:rowOff>
    </xdr:from>
    <xdr:to>
      <xdr:col>5</xdr:col>
      <xdr:colOff>76200</xdr:colOff>
      <xdr:row>27</xdr:row>
      <xdr:rowOff>135031</xdr:rowOff>
    </xdr:to>
    <xdr:pic>
      <xdr:nvPicPr>
        <xdr:cNvPr id="3" name="Picture 2" descr="Microsoft Excel">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19300"/>
          <a:ext cx="5114925" cy="3533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8</xdr:col>
      <xdr:colOff>0</xdr:colOff>
      <xdr:row>1</xdr:row>
      <xdr:rowOff>0</xdr:rowOff>
    </xdr:from>
    <xdr:to>
      <xdr:col>10</xdr:col>
      <xdr:colOff>0</xdr:colOff>
      <xdr:row>5</xdr:row>
      <xdr:rowOff>11206</xdr:rowOff>
    </xdr:to>
    <xdr:sp macro="" textlink="">
      <xdr:nvSpPr>
        <xdr:cNvPr id="2" name="Left Arrow 1">
          <a:hlinkClick xmlns:r="http://schemas.openxmlformats.org/officeDocument/2006/relationships" r:id="rId1" tooltip="Click to return on Home Tab"/>
          <a:extLst>
            <a:ext uri="{FF2B5EF4-FFF2-40B4-BE49-F238E27FC236}">
              <a16:creationId xmlns:a16="http://schemas.microsoft.com/office/drawing/2014/main" id="{00000000-0008-0000-0D00-000002000000}"/>
            </a:ext>
          </a:extLst>
        </xdr:cNvPr>
        <xdr:cNvSpPr/>
      </xdr:nvSpPr>
      <xdr:spPr>
        <a:xfrm>
          <a:off x="9753600" y="0"/>
          <a:ext cx="1411942" cy="773206"/>
        </a:xfrm>
        <a:prstGeom prst="leftArrow">
          <a:avLst/>
        </a:prstGeom>
        <a:solidFill>
          <a:schemeClr val="accent2">
            <a:lumMod val="50000"/>
          </a:schemeClr>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0</xdr:row>
      <xdr:rowOff>66674</xdr:rowOff>
    </xdr:from>
    <xdr:to>
      <xdr:col>7</xdr:col>
      <xdr:colOff>80962</xdr:colOff>
      <xdr:row>4</xdr:row>
      <xdr:rowOff>95250</xdr:rowOff>
    </xdr:to>
    <xdr:sp macro="" textlink="">
      <xdr:nvSpPr>
        <xdr:cNvPr id="2" name="Left Arrow 1">
          <a:hlinkClick xmlns:r="http://schemas.openxmlformats.org/officeDocument/2006/relationships" r:id="rId1" tooltip="Click to return on Home Tab"/>
          <a:extLst>
            <a:ext uri="{FF2B5EF4-FFF2-40B4-BE49-F238E27FC236}">
              <a16:creationId xmlns:a16="http://schemas.microsoft.com/office/drawing/2014/main" id="{00000000-0008-0000-0100-000002000000}"/>
            </a:ext>
          </a:extLst>
        </xdr:cNvPr>
        <xdr:cNvSpPr/>
      </xdr:nvSpPr>
      <xdr:spPr>
        <a:xfrm>
          <a:off x="11306175" y="66674"/>
          <a:ext cx="1714499" cy="790576"/>
        </a:xfrm>
        <a:prstGeom prst="leftArrow">
          <a:avLst/>
        </a:prstGeom>
        <a:solidFill>
          <a:schemeClr val="accent2">
            <a:lumMod val="50000"/>
          </a:schemeClr>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twoCellAnchor editAs="oneCell">
    <xdr:from>
      <xdr:col>0</xdr:col>
      <xdr:colOff>0</xdr:colOff>
      <xdr:row>10</xdr:row>
      <xdr:rowOff>0</xdr:rowOff>
    </xdr:from>
    <xdr:to>
      <xdr:col>3</xdr:col>
      <xdr:colOff>1133475</xdr:colOff>
      <xdr:row>36</xdr:row>
      <xdr:rowOff>95250</xdr:rowOff>
    </xdr:to>
    <xdr:pic>
      <xdr:nvPicPr>
        <xdr:cNvPr id="3" name="Picture 2" descr="Click Paste Special">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05000"/>
          <a:ext cx="5391150"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333375</xdr:colOff>
      <xdr:row>56</xdr:row>
      <xdr:rowOff>57150</xdr:rowOff>
    </xdr:to>
    <xdr:pic>
      <xdr:nvPicPr>
        <xdr:cNvPr id="4" name="Picture 3" descr="Paste Special Dialog Box">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3505200" cy="3105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504825</xdr:colOff>
      <xdr:row>1</xdr:row>
      <xdr:rowOff>133350</xdr:rowOff>
    </xdr:from>
    <xdr:to>
      <xdr:col>13</xdr:col>
      <xdr:colOff>87967</xdr:colOff>
      <xdr:row>5</xdr:row>
      <xdr:rowOff>123825</xdr:rowOff>
    </xdr:to>
    <xdr:sp macro="" textlink="">
      <xdr:nvSpPr>
        <xdr:cNvPr id="2" name="Left Arrow 1">
          <a:hlinkClick xmlns:r="http://schemas.openxmlformats.org/officeDocument/2006/relationships" r:id="rId1" tooltip="Click to return on Home Tab"/>
          <a:extLst>
            <a:ext uri="{FF2B5EF4-FFF2-40B4-BE49-F238E27FC236}">
              <a16:creationId xmlns:a16="http://schemas.microsoft.com/office/drawing/2014/main" id="{00000000-0008-0000-0200-000002000000}"/>
            </a:ext>
          </a:extLst>
        </xdr:cNvPr>
        <xdr:cNvSpPr/>
      </xdr:nvSpPr>
      <xdr:spPr>
        <a:xfrm>
          <a:off x="8553450" y="323850"/>
          <a:ext cx="1411942" cy="752475"/>
        </a:xfrm>
        <a:prstGeom prst="leftArrow">
          <a:avLst/>
        </a:prstGeom>
        <a:solidFill>
          <a:schemeClr val="accent2">
            <a:lumMod val="50000"/>
          </a:schemeClr>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twoCellAnchor editAs="oneCell">
    <xdr:from>
      <xdr:col>0</xdr:col>
      <xdr:colOff>0</xdr:colOff>
      <xdr:row>8</xdr:row>
      <xdr:rowOff>0</xdr:rowOff>
    </xdr:from>
    <xdr:to>
      <xdr:col>7</xdr:col>
      <xdr:colOff>200025</xdr:colOff>
      <xdr:row>36</xdr:row>
      <xdr:rowOff>28575</xdr:rowOff>
    </xdr:to>
    <xdr:pic>
      <xdr:nvPicPr>
        <xdr:cNvPr id="6" name="Picture 5" descr="Microsoft Excel">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24000"/>
          <a:ext cx="6419850" cy="5362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xdr:row>
      <xdr:rowOff>0</xdr:rowOff>
    </xdr:from>
    <xdr:to>
      <xdr:col>6</xdr:col>
      <xdr:colOff>571500</xdr:colOff>
      <xdr:row>58</xdr:row>
      <xdr:rowOff>133350</xdr:rowOff>
    </xdr:to>
    <xdr:pic>
      <xdr:nvPicPr>
        <xdr:cNvPr id="7" name="Picture 6" descr="Microsoft Excel">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8001000"/>
          <a:ext cx="6181725" cy="318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62</xdr:row>
      <xdr:rowOff>0</xdr:rowOff>
    </xdr:from>
    <xdr:to>
      <xdr:col>7</xdr:col>
      <xdr:colOff>190500</xdr:colOff>
      <xdr:row>82</xdr:row>
      <xdr:rowOff>9525</xdr:rowOff>
    </xdr:to>
    <xdr:pic>
      <xdr:nvPicPr>
        <xdr:cNvPr id="8" name="Picture 7" descr="Microsoft Excel">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1811000"/>
          <a:ext cx="6410325" cy="381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86</xdr:row>
      <xdr:rowOff>0</xdr:rowOff>
    </xdr:from>
    <xdr:to>
      <xdr:col>7</xdr:col>
      <xdr:colOff>190500</xdr:colOff>
      <xdr:row>106</xdr:row>
      <xdr:rowOff>9525</xdr:rowOff>
    </xdr:to>
    <xdr:pic>
      <xdr:nvPicPr>
        <xdr:cNvPr id="9" name="Picture 8" descr="Microsoft Excel">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16383000"/>
          <a:ext cx="6410325" cy="381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114</xdr:row>
      <xdr:rowOff>0</xdr:rowOff>
    </xdr:from>
    <xdr:to>
      <xdr:col>7</xdr:col>
      <xdr:colOff>190500</xdr:colOff>
      <xdr:row>144</xdr:row>
      <xdr:rowOff>104775</xdr:rowOff>
    </xdr:to>
    <xdr:pic>
      <xdr:nvPicPr>
        <xdr:cNvPr id="10" name="Picture 9" descr="Microsoft Excel">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1717000"/>
          <a:ext cx="6410325" cy="5819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148</xdr:row>
      <xdr:rowOff>0</xdr:rowOff>
    </xdr:from>
    <xdr:to>
      <xdr:col>7</xdr:col>
      <xdr:colOff>200025</xdr:colOff>
      <xdr:row>168</xdr:row>
      <xdr:rowOff>9525</xdr:rowOff>
    </xdr:to>
    <xdr:pic>
      <xdr:nvPicPr>
        <xdr:cNvPr id="11" name="Picture 10" descr="Microsoft Excel">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28194000"/>
          <a:ext cx="6419850" cy="381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381000</xdr:colOff>
      <xdr:row>0</xdr:row>
      <xdr:rowOff>150495</xdr:rowOff>
    </xdr:from>
    <xdr:to>
      <xdr:col>38</xdr:col>
      <xdr:colOff>514350</xdr:colOff>
      <xdr:row>5</xdr:row>
      <xdr:rowOff>40005</xdr:rowOff>
    </xdr:to>
    <xdr:pic>
      <xdr:nvPicPr>
        <xdr:cNvPr id="3" name="Picture 2">
          <a:hlinkClick xmlns:r="http://schemas.openxmlformats.org/officeDocument/2006/relationships" r:id="rId8" tooltip="T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5498425" y="150495"/>
          <a:ext cx="742950" cy="842010"/>
        </a:xfrm>
        <a:prstGeom prst="rect">
          <a:avLst/>
        </a:prstGeom>
        <a:ln>
          <a:noFill/>
        </a:ln>
        <a:effectLst>
          <a:softEdge rad="112500"/>
        </a:effectLst>
      </xdr:spPr>
    </xdr:pic>
    <xdr:clientData/>
  </xdr:twoCellAnchor>
  <mc:AlternateContent xmlns:mc="http://schemas.openxmlformats.org/markup-compatibility/2006">
    <mc:Choice xmlns:a14="http://schemas.microsoft.com/office/drawing/2010/main" Requires="a14">
      <xdr:twoCellAnchor editAs="oneCell">
        <xdr:from>
          <xdr:col>54</xdr:col>
          <xdr:colOff>0</xdr:colOff>
          <xdr:row>0</xdr:row>
          <xdr:rowOff>0</xdr:rowOff>
        </xdr:from>
        <xdr:to>
          <xdr:col>55</xdr:col>
          <xdr:colOff>304800</xdr:colOff>
          <xdr:row>3</xdr:row>
          <xdr:rowOff>114300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39</xdr:col>
      <xdr:colOff>571500</xdr:colOff>
      <xdr:row>1</xdr:row>
      <xdr:rowOff>152400</xdr:rowOff>
    </xdr:from>
    <xdr:to>
      <xdr:col>41</xdr:col>
      <xdr:colOff>518160</xdr:colOff>
      <xdr:row>3</xdr:row>
      <xdr:rowOff>45720</xdr:rowOff>
    </xdr:to>
    <xdr:sp macro="" textlink="">
      <xdr:nvSpPr>
        <xdr:cNvPr id="5" name="TextBox 4">
          <a:hlinkClick xmlns:r="http://schemas.openxmlformats.org/officeDocument/2006/relationships" r:id="rId10" tooltip="Click to open"/>
          <a:extLst>
            <a:ext uri="{FF2B5EF4-FFF2-40B4-BE49-F238E27FC236}">
              <a16:creationId xmlns:a16="http://schemas.microsoft.com/office/drawing/2014/main" id="{00000000-0008-0000-0200-000005000000}"/>
            </a:ext>
          </a:extLst>
        </xdr:cNvPr>
        <xdr:cNvSpPr txBox="1"/>
      </xdr:nvSpPr>
      <xdr:spPr>
        <a:xfrm>
          <a:off x="26959560" y="335280"/>
          <a:ext cx="119634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Assignment 1</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331304</xdr:colOff>
      <xdr:row>4</xdr:row>
      <xdr:rowOff>21655</xdr:rowOff>
    </xdr:from>
    <xdr:to>
      <xdr:col>12</xdr:col>
      <xdr:colOff>176493</xdr:colOff>
      <xdr:row>8</xdr:row>
      <xdr:rowOff>137076</xdr:rowOff>
    </xdr:to>
    <xdr:sp macro="" textlink="">
      <xdr:nvSpPr>
        <xdr:cNvPr id="2" name="Left Arrow 5">
          <a:hlinkClick xmlns:r="http://schemas.openxmlformats.org/officeDocument/2006/relationships" r:id="rId1" tooltip="Click to return on Home Tab"/>
          <a:extLst>
            <a:ext uri="{FF2B5EF4-FFF2-40B4-BE49-F238E27FC236}">
              <a16:creationId xmlns:a16="http://schemas.microsoft.com/office/drawing/2014/main" id="{00000000-0008-0000-0300-000002000000}"/>
            </a:ext>
          </a:extLst>
        </xdr:cNvPr>
        <xdr:cNvSpPr/>
      </xdr:nvSpPr>
      <xdr:spPr>
        <a:xfrm>
          <a:off x="7553739" y="783655"/>
          <a:ext cx="1402319" cy="877421"/>
        </a:xfrm>
        <a:prstGeom prst="leftArrow">
          <a:avLst/>
        </a:prstGeom>
        <a:solidFill>
          <a:schemeClr val="accent2">
            <a:lumMod val="50000"/>
          </a:schemeClr>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oneCellAnchor>
    <xdr:from>
      <xdr:col>0</xdr:col>
      <xdr:colOff>19050</xdr:colOff>
      <xdr:row>7</xdr:row>
      <xdr:rowOff>171450</xdr:rowOff>
    </xdr:from>
    <xdr:ext cx="5750000" cy="2847619"/>
    <xdr:pic>
      <xdr:nvPicPr>
        <xdr:cNvPr id="3" name="Picture 2" descr="click-define-name.png">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9050" y="1504950"/>
          <a:ext cx="5750000" cy="2847619"/>
        </a:xfrm>
        <a:prstGeom prst="rect">
          <a:avLst/>
        </a:prstGeom>
      </xdr:spPr>
    </xdr:pic>
    <xdr:clientData/>
  </xdr:oneCellAnchor>
  <xdr:oneCellAnchor>
    <xdr:from>
      <xdr:col>0</xdr:col>
      <xdr:colOff>28575</xdr:colOff>
      <xdr:row>28</xdr:row>
      <xdr:rowOff>85725</xdr:rowOff>
    </xdr:from>
    <xdr:ext cx="3011905" cy="2266667"/>
    <xdr:pic>
      <xdr:nvPicPr>
        <xdr:cNvPr id="4" name="Picture 3" descr="new-named-range.png">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28575" y="5419725"/>
          <a:ext cx="3011905" cy="2266667"/>
        </a:xfrm>
        <a:prstGeom prst="rect">
          <a:avLst/>
        </a:prstGeom>
      </xdr:spPr>
    </xdr:pic>
    <xdr:clientData/>
  </xdr:oneCellAnchor>
  <xdr:oneCellAnchor>
    <xdr:from>
      <xdr:col>0</xdr:col>
      <xdr:colOff>0</xdr:colOff>
      <xdr:row>43</xdr:row>
      <xdr:rowOff>0</xdr:rowOff>
    </xdr:from>
    <xdr:ext cx="5750000" cy="1809524"/>
    <xdr:pic>
      <xdr:nvPicPr>
        <xdr:cNvPr id="5" name="Picture 4" descr="quickly-define-name.png">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stretch>
          <a:fillRect/>
        </a:stretch>
      </xdr:blipFill>
      <xdr:spPr>
        <a:xfrm>
          <a:off x="0" y="8191500"/>
          <a:ext cx="5750000" cy="1809524"/>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xdr:from>
      <xdr:col>10</xdr:col>
      <xdr:colOff>438150</xdr:colOff>
      <xdr:row>2</xdr:row>
      <xdr:rowOff>9525</xdr:rowOff>
    </xdr:from>
    <xdr:to>
      <xdr:col>13</xdr:col>
      <xdr:colOff>21292</xdr:colOff>
      <xdr:row>5</xdr:row>
      <xdr:rowOff>211231</xdr:rowOff>
    </xdr:to>
    <xdr:sp macro="" textlink="">
      <xdr:nvSpPr>
        <xdr:cNvPr id="2" name="Left Arrow 1">
          <a:hlinkClick xmlns:r="http://schemas.openxmlformats.org/officeDocument/2006/relationships" r:id="rId1" tooltip="Click to return on Home Tab"/>
          <a:extLst>
            <a:ext uri="{FF2B5EF4-FFF2-40B4-BE49-F238E27FC236}">
              <a16:creationId xmlns:a16="http://schemas.microsoft.com/office/drawing/2014/main" id="{00000000-0008-0000-0400-000002000000}"/>
            </a:ext>
          </a:extLst>
        </xdr:cNvPr>
        <xdr:cNvSpPr/>
      </xdr:nvSpPr>
      <xdr:spPr>
        <a:xfrm>
          <a:off x="8486775" y="390525"/>
          <a:ext cx="1411942" cy="773206"/>
        </a:xfrm>
        <a:prstGeom prst="leftArrow">
          <a:avLst/>
        </a:prstGeom>
        <a:solidFill>
          <a:schemeClr val="accent2">
            <a:lumMod val="50000"/>
          </a:schemeClr>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oneCellAnchor>
    <xdr:from>
      <xdr:col>0</xdr:col>
      <xdr:colOff>0</xdr:colOff>
      <xdr:row>7</xdr:row>
      <xdr:rowOff>0</xdr:rowOff>
    </xdr:from>
    <xdr:ext cx="2685714" cy="2742857"/>
    <xdr:pic>
      <xdr:nvPicPr>
        <xdr:cNvPr id="3" name="Picture 2" descr="protect-sheet.png">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0" y="1333500"/>
          <a:ext cx="2685714" cy="2742857"/>
        </a:xfrm>
        <a:prstGeom prst="rect">
          <a:avLst/>
        </a:prstGeom>
      </xdr:spPr>
    </xdr:pic>
    <xdr:clientData/>
  </xdr:oneCellAnchor>
  <xdr:oneCellAnchor>
    <xdr:from>
      <xdr:col>0</xdr:col>
      <xdr:colOff>0</xdr:colOff>
      <xdr:row>26</xdr:row>
      <xdr:rowOff>0</xdr:rowOff>
    </xdr:from>
    <xdr:ext cx="2485714" cy="2895238"/>
    <xdr:pic>
      <xdr:nvPicPr>
        <xdr:cNvPr id="4" name="Picture 3" descr="allow-users-to.png">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0" y="4953000"/>
          <a:ext cx="2485714" cy="2895238"/>
        </a:xfrm>
        <a:prstGeom prst="rect">
          <a:avLst/>
        </a:prstGeom>
      </xdr:spPr>
    </xdr:pic>
    <xdr:clientData/>
  </xdr:oneCellAnchor>
  <xdr:oneCellAnchor>
    <xdr:from>
      <xdr:col>0</xdr:col>
      <xdr:colOff>0</xdr:colOff>
      <xdr:row>44</xdr:row>
      <xdr:rowOff>0</xdr:rowOff>
    </xdr:from>
    <xdr:ext cx="2809524" cy="1666667"/>
    <xdr:pic>
      <xdr:nvPicPr>
        <xdr:cNvPr id="5" name="Picture 4" descr="confirm-password.png">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0" y="8382000"/>
          <a:ext cx="2809524" cy="1666667"/>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12</xdr:col>
      <xdr:colOff>533400</xdr:colOff>
      <xdr:row>0</xdr:row>
      <xdr:rowOff>47625</xdr:rowOff>
    </xdr:from>
    <xdr:to>
      <xdr:col>15</xdr:col>
      <xdr:colOff>116542</xdr:colOff>
      <xdr:row>4</xdr:row>
      <xdr:rowOff>104775</xdr:rowOff>
    </xdr:to>
    <xdr:sp macro="" textlink="">
      <xdr:nvSpPr>
        <xdr:cNvPr id="2" name="Left Arrow 1">
          <a:hlinkClick xmlns:r="http://schemas.openxmlformats.org/officeDocument/2006/relationships" r:id="rId1" tooltip="Click to return on Home Tab"/>
          <a:extLst>
            <a:ext uri="{FF2B5EF4-FFF2-40B4-BE49-F238E27FC236}">
              <a16:creationId xmlns:a16="http://schemas.microsoft.com/office/drawing/2014/main" id="{00000000-0008-0000-0500-000002000000}"/>
            </a:ext>
          </a:extLst>
        </xdr:cNvPr>
        <xdr:cNvSpPr/>
      </xdr:nvSpPr>
      <xdr:spPr>
        <a:xfrm>
          <a:off x="7848600" y="47625"/>
          <a:ext cx="1411942" cy="819150"/>
        </a:xfrm>
        <a:prstGeom prst="leftArrow">
          <a:avLst/>
        </a:prstGeom>
        <a:solidFill>
          <a:schemeClr val="accent2">
            <a:lumMod val="50000"/>
          </a:schemeClr>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oneCellAnchor>
    <xdr:from>
      <xdr:col>0</xdr:col>
      <xdr:colOff>0</xdr:colOff>
      <xdr:row>7</xdr:row>
      <xdr:rowOff>0</xdr:rowOff>
    </xdr:from>
    <xdr:ext cx="5752381" cy="5485715"/>
    <xdr:pic>
      <xdr:nvPicPr>
        <xdr:cNvPr id="3" name="Picture 2" descr="share-workbook.png">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1333500"/>
          <a:ext cx="5752381" cy="5485715"/>
        </a:xfrm>
        <a:prstGeom prst="rect">
          <a:avLst/>
        </a:prstGeom>
      </xdr:spPr>
    </xdr:pic>
    <xdr:clientData/>
  </xdr:oneCellAnchor>
  <xdr:oneCellAnchor>
    <xdr:from>
      <xdr:col>0</xdr:col>
      <xdr:colOff>0</xdr:colOff>
      <xdr:row>38</xdr:row>
      <xdr:rowOff>38100</xdr:rowOff>
    </xdr:from>
    <xdr:ext cx="3342857" cy="3895238"/>
    <xdr:pic>
      <xdr:nvPicPr>
        <xdr:cNvPr id="4" name="Picture 3" descr="who-has-this-workbook-open-now.png">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0" y="7277100"/>
          <a:ext cx="3342857" cy="3895238"/>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13</xdr:col>
      <xdr:colOff>476250</xdr:colOff>
      <xdr:row>0</xdr:row>
      <xdr:rowOff>0</xdr:rowOff>
    </xdr:from>
    <xdr:to>
      <xdr:col>16</xdr:col>
      <xdr:colOff>59392</xdr:colOff>
      <xdr:row>3</xdr:row>
      <xdr:rowOff>180975</xdr:rowOff>
    </xdr:to>
    <xdr:sp macro="" textlink="">
      <xdr:nvSpPr>
        <xdr:cNvPr id="2" name="Left Arrow 1">
          <a:hlinkClick xmlns:r="http://schemas.openxmlformats.org/officeDocument/2006/relationships" r:id="rId1" tooltip="Click to return on Home Tab"/>
          <a:extLst>
            <a:ext uri="{FF2B5EF4-FFF2-40B4-BE49-F238E27FC236}">
              <a16:creationId xmlns:a16="http://schemas.microsoft.com/office/drawing/2014/main" id="{00000000-0008-0000-0600-000002000000}"/>
            </a:ext>
          </a:extLst>
        </xdr:cNvPr>
        <xdr:cNvSpPr/>
      </xdr:nvSpPr>
      <xdr:spPr>
        <a:xfrm>
          <a:off x="8401050" y="0"/>
          <a:ext cx="1411942" cy="752475"/>
        </a:xfrm>
        <a:prstGeom prst="leftArrow">
          <a:avLst/>
        </a:prstGeom>
        <a:solidFill>
          <a:schemeClr val="accent2">
            <a:lumMod val="50000"/>
          </a:schemeClr>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oneCellAnchor>
    <xdr:from>
      <xdr:col>0</xdr:col>
      <xdr:colOff>0</xdr:colOff>
      <xdr:row>4</xdr:row>
      <xdr:rowOff>76200</xdr:rowOff>
    </xdr:from>
    <xdr:ext cx="13011150" cy="7315200"/>
    <xdr:pic>
      <xdr:nvPicPr>
        <xdr:cNvPr id="3" name="Picture 1">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838200"/>
          <a:ext cx="13011150" cy="7315200"/>
        </a:xfrm>
        <a:prstGeom prst="rect">
          <a:avLst/>
        </a:prstGeom>
        <a:noFill/>
        <a:ln w="1">
          <a:noFill/>
          <a:miter lim="800000"/>
          <a:headEnd/>
          <a:tailEnd type="none" w="med" len="med"/>
        </a:ln>
        <a:effectLst/>
      </xdr:spPr>
    </xdr:pic>
    <xdr:clientData/>
  </xdr:oneCellAnchor>
  <xdr:oneCellAnchor>
    <xdr:from>
      <xdr:col>0</xdr:col>
      <xdr:colOff>0</xdr:colOff>
      <xdr:row>47</xdr:row>
      <xdr:rowOff>0</xdr:rowOff>
    </xdr:from>
    <xdr:ext cx="13011150" cy="7315200"/>
    <xdr:pic>
      <xdr:nvPicPr>
        <xdr:cNvPr id="4" name="Picture 2">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0" y="8953500"/>
          <a:ext cx="13011150" cy="7315200"/>
        </a:xfrm>
        <a:prstGeom prst="rect">
          <a:avLst/>
        </a:prstGeom>
        <a:noFill/>
        <a:ln w="1">
          <a:noFill/>
          <a:miter lim="800000"/>
          <a:headEnd/>
          <a:tailEnd type="none" w="med" len="med"/>
        </a:ln>
        <a:effectLst/>
      </xdr:spPr>
    </xdr:pic>
    <xdr:clientData/>
  </xdr:oneCellAnchor>
</xdr:wsDr>
</file>

<file path=xl/drawings/drawing8.xml><?xml version="1.0" encoding="utf-8"?>
<xdr:wsDr xmlns:xdr="http://schemas.openxmlformats.org/drawingml/2006/spreadsheetDrawing" xmlns:a="http://schemas.openxmlformats.org/drawingml/2006/main">
  <xdr:twoCellAnchor>
    <xdr:from>
      <xdr:col>10</xdr:col>
      <xdr:colOff>419100</xdr:colOff>
      <xdr:row>5</xdr:row>
      <xdr:rowOff>152400</xdr:rowOff>
    </xdr:from>
    <xdr:to>
      <xdr:col>13</xdr:col>
      <xdr:colOff>2242</xdr:colOff>
      <xdr:row>10</xdr:row>
      <xdr:rowOff>19050</xdr:rowOff>
    </xdr:to>
    <xdr:sp macro="" textlink="">
      <xdr:nvSpPr>
        <xdr:cNvPr id="2" name="Left Arrow 1">
          <a:hlinkClick xmlns:r="http://schemas.openxmlformats.org/officeDocument/2006/relationships" r:id="rId1" tooltip="Click to return on Home Tab"/>
          <a:extLst>
            <a:ext uri="{FF2B5EF4-FFF2-40B4-BE49-F238E27FC236}">
              <a16:creationId xmlns:a16="http://schemas.microsoft.com/office/drawing/2014/main" id="{00000000-0008-0000-0700-000002000000}"/>
            </a:ext>
          </a:extLst>
        </xdr:cNvPr>
        <xdr:cNvSpPr/>
      </xdr:nvSpPr>
      <xdr:spPr>
        <a:xfrm>
          <a:off x="8467725" y="1104900"/>
          <a:ext cx="1411942" cy="819150"/>
        </a:xfrm>
        <a:prstGeom prst="leftArrow">
          <a:avLst/>
        </a:prstGeom>
        <a:solidFill>
          <a:schemeClr val="accent2">
            <a:lumMod val="50000"/>
          </a:schemeClr>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twoCellAnchor editAs="oneCell">
    <xdr:from>
      <xdr:col>0</xdr:col>
      <xdr:colOff>0</xdr:colOff>
      <xdr:row>7</xdr:row>
      <xdr:rowOff>0</xdr:rowOff>
    </xdr:from>
    <xdr:to>
      <xdr:col>1</xdr:col>
      <xdr:colOff>809625</xdr:colOff>
      <xdr:row>17</xdr:row>
      <xdr:rowOff>0</xdr:rowOff>
    </xdr:to>
    <xdr:pic>
      <xdr:nvPicPr>
        <xdr:cNvPr id="5" name="Picture 4" descr="Lesson 13">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333500"/>
          <a:ext cx="19050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3</xdr:col>
      <xdr:colOff>485775</xdr:colOff>
      <xdr:row>44</xdr:row>
      <xdr:rowOff>38100</xdr:rowOff>
    </xdr:to>
    <xdr:pic>
      <xdr:nvPicPr>
        <xdr:cNvPr id="6" name="Picture 5" descr="Worksheet with header row">
          <a:extLst>
            <a:ext uri="{FF2B5EF4-FFF2-40B4-BE49-F238E27FC236}">
              <a16:creationId xmlns:a16="http://schemas.microsoft.com/office/drawing/2014/main" id="{00000000-0008-0000-07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334000"/>
          <a:ext cx="4267200" cy="308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xdr:row>
      <xdr:rowOff>0</xdr:rowOff>
    </xdr:from>
    <xdr:to>
      <xdr:col>2</xdr:col>
      <xdr:colOff>1066800</xdr:colOff>
      <xdr:row>64</xdr:row>
      <xdr:rowOff>66675</xdr:rowOff>
    </xdr:to>
    <xdr:pic>
      <xdr:nvPicPr>
        <xdr:cNvPr id="7" name="Picture 6" descr="Clicking the filter command">
          <a:extLst>
            <a:ext uri="{FF2B5EF4-FFF2-40B4-BE49-F238E27FC236}">
              <a16:creationId xmlns:a16="http://schemas.microsoft.com/office/drawing/2014/main" id="{00000000-0008-0000-07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9525000"/>
          <a:ext cx="3057525"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70</xdr:row>
      <xdr:rowOff>0</xdr:rowOff>
    </xdr:from>
    <xdr:to>
      <xdr:col>3</xdr:col>
      <xdr:colOff>485775</xdr:colOff>
      <xdr:row>78</xdr:row>
      <xdr:rowOff>38100</xdr:rowOff>
    </xdr:to>
    <xdr:pic>
      <xdr:nvPicPr>
        <xdr:cNvPr id="8" name="Picture 7" descr="Filtering a column">
          <a:extLst>
            <a:ext uri="{FF2B5EF4-FFF2-40B4-BE49-F238E27FC236}">
              <a16:creationId xmlns:a16="http://schemas.microsoft.com/office/drawing/2014/main" id="{00000000-0008-0000-07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13335000"/>
          <a:ext cx="4267200" cy="1562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86</xdr:row>
      <xdr:rowOff>0</xdr:rowOff>
    </xdr:from>
    <xdr:to>
      <xdr:col>3</xdr:col>
      <xdr:colOff>485775</xdr:colOff>
      <xdr:row>110</xdr:row>
      <xdr:rowOff>38100</xdr:rowOff>
    </xdr:to>
    <xdr:pic>
      <xdr:nvPicPr>
        <xdr:cNvPr id="9" name="Picture 8" descr="Selecting filter data">
          <a:extLst>
            <a:ext uri="{FF2B5EF4-FFF2-40B4-BE49-F238E27FC236}">
              <a16:creationId xmlns:a16="http://schemas.microsoft.com/office/drawing/2014/main" id="{00000000-0008-0000-0700-00000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6383000"/>
          <a:ext cx="4267200" cy="461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114</xdr:row>
      <xdr:rowOff>0</xdr:rowOff>
    </xdr:from>
    <xdr:to>
      <xdr:col>3</xdr:col>
      <xdr:colOff>485775</xdr:colOff>
      <xdr:row>130</xdr:row>
      <xdr:rowOff>38100</xdr:rowOff>
    </xdr:to>
    <xdr:pic>
      <xdr:nvPicPr>
        <xdr:cNvPr id="10" name="Picture 9" descr="Filtered worksheet">
          <a:extLst>
            <a:ext uri="{FF2B5EF4-FFF2-40B4-BE49-F238E27FC236}">
              <a16:creationId xmlns:a16="http://schemas.microsoft.com/office/drawing/2014/main" id="{00000000-0008-0000-0700-00000A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21717000"/>
          <a:ext cx="4267200" cy="308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141</xdr:row>
      <xdr:rowOff>0</xdr:rowOff>
    </xdr:from>
    <xdr:to>
      <xdr:col>4</xdr:col>
      <xdr:colOff>552450</xdr:colOff>
      <xdr:row>164</xdr:row>
      <xdr:rowOff>38100</xdr:rowOff>
    </xdr:to>
    <xdr:pic>
      <xdr:nvPicPr>
        <xdr:cNvPr id="11" name="Picture 10" descr="Selecting filter data">
          <a:extLst>
            <a:ext uri="{FF2B5EF4-FFF2-40B4-BE49-F238E27FC236}">
              <a16:creationId xmlns:a16="http://schemas.microsoft.com/office/drawing/2014/main" id="{00000000-0008-0000-0700-00000B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26860500"/>
          <a:ext cx="4943475" cy="441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168</xdr:row>
      <xdr:rowOff>0</xdr:rowOff>
    </xdr:from>
    <xdr:to>
      <xdr:col>4</xdr:col>
      <xdr:colOff>552450</xdr:colOff>
      <xdr:row>176</xdr:row>
      <xdr:rowOff>28575</xdr:rowOff>
    </xdr:to>
    <xdr:pic>
      <xdr:nvPicPr>
        <xdr:cNvPr id="12" name="Picture 11" descr="Worksheet with two filters">
          <a:extLst>
            <a:ext uri="{FF2B5EF4-FFF2-40B4-BE49-F238E27FC236}">
              <a16:creationId xmlns:a16="http://schemas.microsoft.com/office/drawing/2014/main" id="{00000000-0008-0000-0700-00000C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2004000"/>
          <a:ext cx="4943475" cy="1552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184</xdr:row>
      <xdr:rowOff>0</xdr:rowOff>
    </xdr:from>
    <xdr:to>
      <xdr:col>4</xdr:col>
      <xdr:colOff>552450</xdr:colOff>
      <xdr:row>200</xdr:row>
      <xdr:rowOff>28575</xdr:rowOff>
    </xdr:to>
    <xdr:pic>
      <xdr:nvPicPr>
        <xdr:cNvPr id="13" name="Picture 12" descr="Clearing a filter">
          <a:extLst>
            <a:ext uri="{FF2B5EF4-FFF2-40B4-BE49-F238E27FC236}">
              <a16:creationId xmlns:a16="http://schemas.microsoft.com/office/drawing/2014/main" id="{00000000-0008-0000-0700-00000D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5052000"/>
          <a:ext cx="4943475" cy="3076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216</xdr:row>
      <xdr:rowOff>0</xdr:rowOff>
    </xdr:from>
    <xdr:to>
      <xdr:col>3</xdr:col>
      <xdr:colOff>485775</xdr:colOff>
      <xdr:row>239</xdr:row>
      <xdr:rowOff>38100</xdr:rowOff>
    </xdr:to>
    <xdr:pic>
      <xdr:nvPicPr>
        <xdr:cNvPr id="14" name="Picture 13" descr="Entering a search">
          <a:extLst>
            <a:ext uri="{FF2B5EF4-FFF2-40B4-BE49-F238E27FC236}">
              <a16:creationId xmlns:a16="http://schemas.microsoft.com/office/drawing/2014/main" id="{00000000-0008-0000-0700-00000E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41148000"/>
          <a:ext cx="4267200" cy="441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245</xdr:row>
      <xdr:rowOff>0</xdr:rowOff>
    </xdr:from>
    <xdr:to>
      <xdr:col>3</xdr:col>
      <xdr:colOff>485775</xdr:colOff>
      <xdr:row>262</xdr:row>
      <xdr:rowOff>38100</xdr:rowOff>
    </xdr:to>
    <xdr:pic>
      <xdr:nvPicPr>
        <xdr:cNvPr id="15" name="Picture 14" descr="Worksheet filtered using Search">
          <a:extLst>
            <a:ext uri="{FF2B5EF4-FFF2-40B4-BE49-F238E27FC236}">
              <a16:creationId xmlns:a16="http://schemas.microsoft.com/office/drawing/2014/main" id="{00000000-0008-0000-0700-00000F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46672500"/>
          <a:ext cx="426720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277</xdr:row>
      <xdr:rowOff>0</xdr:rowOff>
    </xdr:from>
    <xdr:to>
      <xdr:col>4</xdr:col>
      <xdr:colOff>304800</xdr:colOff>
      <xdr:row>300</xdr:row>
      <xdr:rowOff>38100</xdr:rowOff>
    </xdr:to>
    <xdr:pic>
      <xdr:nvPicPr>
        <xdr:cNvPr id="16" name="Picture 15" descr="Selecting a text filter">
          <a:extLst>
            <a:ext uri="{FF2B5EF4-FFF2-40B4-BE49-F238E27FC236}">
              <a16:creationId xmlns:a16="http://schemas.microsoft.com/office/drawing/2014/main" id="{00000000-0008-0000-0700-000010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0" y="52768500"/>
          <a:ext cx="4695825" cy="441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307</xdr:row>
      <xdr:rowOff>0</xdr:rowOff>
    </xdr:from>
    <xdr:to>
      <xdr:col>3</xdr:col>
      <xdr:colOff>57150</xdr:colOff>
      <xdr:row>318</xdr:row>
      <xdr:rowOff>123825</xdr:rowOff>
    </xdr:to>
    <xdr:pic>
      <xdr:nvPicPr>
        <xdr:cNvPr id="17" name="Picture 16" descr="Entering filter text">
          <a:extLst>
            <a:ext uri="{FF2B5EF4-FFF2-40B4-BE49-F238E27FC236}">
              <a16:creationId xmlns:a16="http://schemas.microsoft.com/office/drawing/2014/main" id="{00000000-0008-0000-0700-000011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58483500"/>
          <a:ext cx="3838575" cy="2219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334</xdr:row>
      <xdr:rowOff>0</xdr:rowOff>
    </xdr:from>
    <xdr:to>
      <xdr:col>5</xdr:col>
      <xdr:colOff>19050</xdr:colOff>
      <xdr:row>357</xdr:row>
      <xdr:rowOff>38100</xdr:rowOff>
    </xdr:to>
    <xdr:pic>
      <xdr:nvPicPr>
        <xdr:cNvPr id="18" name="Picture 17" descr="Selecting a date filter">
          <a:extLst>
            <a:ext uri="{FF2B5EF4-FFF2-40B4-BE49-F238E27FC236}">
              <a16:creationId xmlns:a16="http://schemas.microsoft.com/office/drawing/2014/main" id="{00000000-0008-0000-0700-000012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0" y="63627000"/>
          <a:ext cx="5019675" cy="441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361</xdr:row>
      <xdr:rowOff>0</xdr:rowOff>
    </xdr:from>
    <xdr:to>
      <xdr:col>5</xdr:col>
      <xdr:colOff>19050</xdr:colOff>
      <xdr:row>371</xdr:row>
      <xdr:rowOff>38100</xdr:rowOff>
    </xdr:to>
    <xdr:pic>
      <xdr:nvPicPr>
        <xdr:cNvPr id="19" name="Picture 18" descr="Worksheet filtered by date">
          <a:extLst>
            <a:ext uri="{FF2B5EF4-FFF2-40B4-BE49-F238E27FC236}">
              <a16:creationId xmlns:a16="http://schemas.microsoft.com/office/drawing/2014/main" id="{00000000-0008-0000-0700-000013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68770500"/>
          <a:ext cx="5019675" cy="194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386</xdr:row>
      <xdr:rowOff>0</xdr:rowOff>
    </xdr:from>
    <xdr:to>
      <xdr:col>4</xdr:col>
      <xdr:colOff>552450</xdr:colOff>
      <xdr:row>410</xdr:row>
      <xdr:rowOff>38100</xdr:rowOff>
    </xdr:to>
    <xdr:pic>
      <xdr:nvPicPr>
        <xdr:cNvPr id="20" name="Picture 19" descr="Selecting a number filter">
          <a:extLst>
            <a:ext uri="{FF2B5EF4-FFF2-40B4-BE49-F238E27FC236}">
              <a16:creationId xmlns:a16="http://schemas.microsoft.com/office/drawing/2014/main" id="{00000000-0008-0000-0700-000014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0" y="73533000"/>
          <a:ext cx="4943475" cy="461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414</xdr:row>
      <xdr:rowOff>0</xdr:rowOff>
    </xdr:from>
    <xdr:to>
      <xdr:col>2</xdr:col>
      <xdr:colOff>1571625</xdr:colOff>
      <xdr:row>425</xdr:row>
      <xdr:rowOff>123825</xdr:rowOff>
    </xdr:to>
    <xdr:pic>
      <xdr:nvPicPr>
        <xdr:cNvPr id="21" name="Picture 20" descr="Entering filter numbers">
          <a:extLst>
            <a:ext uri="{FF2B5EF4-FFF2-40B4-BE49-F238E27FC236}">
              <a16:creationId xmlns:a16="http://schemas.microsoft.com/office/drawing/2014/main" id="{00000000-0008-0000-0700-00001500000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78867000"/>
          <a:ext cx="3562350" cy="2219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429</xdr:row>
      <xdr:rowOff>0</xdr:rowOff>
    </xdr:from>
    <xdr:to>
      <xdr:col>3</xdr:col>
      <xdr:colOff>485775</xdr:colOff>
      <xdr:row>438</xdr:row>
      <xdr:rowOff>38100</xdr:rowOff>
    </xdr:to>
    <xdr:pic>
      <xdr:nvPicPr>
        <xdr:cNvPr id="22" name="Picture 21" descr="Worksheet filtered by number">
          <a:extLst>
            <a:ext uri="{FF2B5EF4-FFF2-40B4-BE49-F238E27FC236}">
              <a16:creationId xmlns:a16="http://schemas.microsoft.com/office/drawing/2014/main" id="{00000000-0008-0000-0700-000016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81724500"/>
          <a:ext cx="4267200" cy="175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11</xdr:col>
      <xdr:colOff>514350</xdr:colOff>
      <xdr:row>8</xdr:row>
      <xdr:rowOff>171450</xdr:rowOff>
    </xdr:from>
    <xdr:to>
      <xdr:col>14</xdr:col>
      <xdr:colOff>97492</xdr:colOff>
      <xdr:row>12</xdr:row>
      <xdr:rowOff>161925</xdr:rowOff>
    </xdr:to>
    <xdr:sp macro="" textlink="">
      <xdr:nvSpPr>
        <xdr:cNvPr id="2" name="Left Arrow 1">
          <a:hlinkClick xmlns:r="http://schemas.openxmlformats.org/officeDocument/2006/relationships" r:id="rId1" tooltip="Click to return on Home Tab"/>
          <a:extLst>
            <a:ext uri="{FF2B5EF4-FFF2-40B4-BE49-F238E27FC236}">
              <a16:creationId xmlns:a16="http://schemas.microsoft.com/office/drawing/2014/main" id="{00000000-0008-0000-0800-000002000000}"/>
            </a:ext>
          </a:extLst>
        </xdr:cNvPr>
        <xdr:cNvSpPr/>
      </xdr:nvSpPr>
      <xdr:spPr>
        <a:xfrm>
          <a:off x="9734550" y="1695450"/>
          <a:ext cx="1411942" cy="752475"/>
        </a:xfrm>
        <a:prstGeom prst="leftArrow">
          <a:avLst/>
        </a:prstGeom>
        <a:solidFill>
          <a:schemeClr val="accent2">
            <a:lumMod val="50000"/>
          </a:schemeClr>
        </a:solidFill>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twoCellAnchor editAs="oneCell">
    <xdr:from>
      <xdr:col>0</xdr:col>
      <xdr:colOff>0</xdr:colOff>
      <xdr:row>9</xdr:row>
      <xdr:rowOff>0</xdr:rowOff>
    </xdr:from>
    <xdr:to>
      <xdr:col>6</xdr:col>
      <xdr:colOff>238125</xdr:colOff>
      <xdr:row>29</xdr:row>
      <xdr:rowOff>9525</xdr:rowOff>
    </xdr:to>
    <xdr:pic>
      <xdr:nvPicPr>
        <xdr:cNvPr id="5" name="Picture 4" descr="Microsoft Excel">
          <a:extLst>
            <a:ext uri="{FF2B5EF4-FFF2-40B4-BE49-F238E27FC236}">
              <a16:creationId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714500"/>
          <a:ext cx="6410325" cy="381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5</xdr:col>
      <xdr:colOff>171450</xdr:colOff>
      <xdr:row>45</xdr:row>
      <xdr:rowOff>171450</xdr:rowOff>
    </xdr:to>
    <xdr:pic>
      <xdr:nvPicPr>
        <xdr:cNvPr id="6" name="Picture 5" descr="Microsoft Excel">
          <a:extLst>
            <a:ext uri="{FF2B5EF4-FFF2-40B4-BE49-F238E27FC236}">
              <a16:creationId xmlns:a16="http://schemas.microsoft.com/office/drawing/2014/main" id="{00000000-0008-0000-08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096000"/>
          <a:ext cx="5734050"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xdr:row>
      <xdr:rowOff>0</xdr:rowOff>
    </xdr:from>
    <xdr:to>
      <xdr:col>6</xdr:col>
      <xdr:colOff>247650</xdr:colOff>
      <xdr:row>69</xdr:row>
      <xdr:rowOff>9525</xdr:rowOff>
    </xdr:to>
    <xdr:pic>
      <xdr:nvPicPr>
        <xdr:cNvPr id="7" name="Picture 6" descr="Microsoft Excel">
          <a:extLst>
            <a:ext uri="{FF2B5EF4-FFF2-40B4-BE49-F238E27FC236}">
              <a16:creationId xmlns:a16="http://schemas.microsoft.com/office/drawing/2014/main" id="{00000000-0008-0000-08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9334500"/>
          <a:ext cx="6419850" cy="381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3.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Tutorial%202.xlsx" TargetMode="External"/><Relationship Id="rId6" Type="http://schemas.openxmlformats.org/officeDocument/2006/relationships/image" Target="../media/image3.emf"/><Relationship Id="rId5" Type="http://schemas.openxmlformats.org/officeDocument/2006/relationships/package" Target="../embeddings/Microsoft_Excel_Worksheet.xlsx"/><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33"/>
  <sheetViews>
    <sheetView showGridLines="0" tabSelected="1" zoomScale="85" zoomScaleNormal="85" workbookViewId="0"/>
  </sheetViews>
  <sheetFormatPr defaultColWidth="0" defaultRowHeight="14.5" zeroHeight="1" x14ac:dyDescent="0.35"/>
  <cols>
    <col min="1" max="15" width="9.1796875" style="9" customWidth="1"/>
    <col min="16" max="16" width="18.453125" style="9" customWidth="1"/>
    <col min="17" max="17" width="2.453125" style="10" hidden="1" customWidth="1"/>
    <col min="18" max="16384" width="9.1796875" style="10" hidden="1"/>
  </cols>
  <sheetData>
    <row r="1" spans="12:16" ht="15" customHeight="1" x14ac:dyDescent="0.35">
      <c r="L1" s="50" t="s">
        <v>226</v>
      </c>
      <c r="M1" s="50"/>
      <c r="N1" s="50"/>
      <c r="O1" s="50"/>
      <c r="P1" s="50"/>
    </row>
    <row r="2" spans="12:16" ht="22.5" customHeight="1" x14ac:dyDescent="0.35">
      <c r="L2" s="50"/>
      <c r="M2" s="50"/>
      <c r="N2" s="50"/>
      <c r="O2" s="50"/>
      <c r="P2" s="50"/>
    </row>
    <row r="3" spans="12:16" x14ac:dyDescent="0.35">
      <c r="L3" s="50"/>
      <c r="M3" s="50"/>
      <c r="N3" s="50"/>
      <c r="O3" s="50"/>
      <c r="P3" s="50"/>
    </row>
    <row r="4" spans="12:16" ht="15" customHeight="1" x14ac:dyDescent="0.35">
      <c r="L4" s="50"/>
      <c r="M4" s="50"/>
      <c r="N4" s="50"/>
      <c r="O4" s="50"/>
      <c r="P4" s="50"/>
    </row>
    <row r="5" spans="12:16" ht="22.5" customHeight="1" x14ac:dyDescent="0.35"/>
    <row r="6" spans="12:16" x14ac:dyDescent="0.35"/>
    <row r="7" spans="12:16" ht="16.5" customHeight="1" x14ac:dyDescent="0.35"/>
    <row r="8" spans="12:16" ht="15" customHeight="1" x14ac:dyDescent="0.35"/>
    <row r="9" spans="12:16" x14ac:dyDescent="0.35"/>
    <row r="10" spans="12:16" x14ac:dyDescent="0.35"/>
    <row r="11" spans="12:16" x14ac:dyDescent="0.35"/>
    <row r="12" spans="12:16" ht="15" customHeight="1" x14ac:dyDescent="0.35"/>
    <row r="13" spans="12:16" x14ac:dyDescent="0.35"/>
    <row r="14" spans="12:16" x14ac:dyDescent="0.35"/>
    <row r="15" spans="12:16" x14ac:dyDescent="0.35"/>
    <row r="16" spans="12:16"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sheetData>
  <customSheetViews>
    <customSheetView guid="{A27D5E1E-B06B-4AE2-9D20-CB87A5C74206}" showGridLines="0" hiddenRows="1" hiddenColumns="1">
      <selection activeCell="P10" sqref="P10"/>
      <pageMargins left="0.7" right="0.7" top="0.75" bottom="0.75" header="0.3" footer="0.3"/>
      <pageSetup orientation="portrait" r:id="rId1"/>
    </customSheetView>
  </customSheetViews>
  <mergeCells count="1">
    <mergeCell ref="L1:P4"/>
  </mergeCell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G254"/>
  <sheetViews>
    <sheetView showGridLines="0" topLeftCell="O1" zoomScale="105" zoomScaleNormal="190" workbookViewId="0">
      <selection activeCell="O1" sqref="A1:XFD1048576"/>
    </sheetView>
  </sheetViews>
  <sheetFormatPr defaultRowHeight="14.5" x14ac:dyDescent="0.35"/>
  <cols>
    <col min="1" max="1" width="16.453125" style="10" bestFit="1" customWidth="1"/>
    <col min="2" max="2" width="14.54296875" style="10" bestFit="1" customWidth="1"/>
    <col min="3" max="3" width="26.81640625" style="10" customWidth="1"/>
    <col min="4" max="4" width="8.7265625" style="10"/>
    <col min="5" max="5" width="17.54296875" style="10" bestFit="1" customWidth="1"/>
    <col min="6" max="6" width="8.7265625" style="10"/>
    <col min="7" max="7" width="12" style="10" bestFit="1" customWidth="1"/>
    <col min="8" max="8" width="12.81640625" style="10" customWidth="1"/>
    <col min="9" max="15" width="8.7265625" style="10"/>
    <col min="16" max="18" width="13" style="25" customWidth="1"/>
    <col min="19" max="25" width="8.7265625" style="10"/>
    <col min="26" max="26" width="10.7265625" style="26" bestFit="1" customWidth="1"/>
    <col min="27" max="27" width="8.7265625" style="10"/>
    <col min="28" max="28" width="14.453125" style="10" bestFit="1" customWidth="1"/>
    <col min="29" max="32" width="8.7265625" style="10"/>
    <col min="33" max="33" width="13.26953125" style="10" bestFit="1" customWidth="1"/>
    <col min="34" max="16384" width="8.7265625" style="10"/>
  </cols>
  <sheetData>
    <row r="1" spans="1:33" ht="15.5" x14ac:dyDescent="0.35">
      <c r="A1" s="60" t="s">
        <v>18</v>
      </c>
      <c r="B1" s="60"/>
      <c r="C1" s="60"/>
      <c r="D1" s="60"/>
      <c r="E1" s="60"/>
      <c r="F1" s="60"/>
      <c r="G1" s="60"/>
      <c r="H1" s="60"/>
      <c r="Q1" s="25">
        <f ca="1">SUM(INDIRECT("S1:S"&amp;COUNTA(S:S)))</f>
        <v>11552</v>
      </c>
      <c r="S1" s="10">
        <f ca="1">RANDBETWEEN(100,1000)</f>
        <v>198</v>
      </c>
      <c r="U1" s="10">
        <f ca="1">COUNTA(S:S)</f>
        <v>22</v>
      </c>
      <c r="X1" s="10" t="s">
        <v>126</v>
      </c>
      <c r="Y1" s="10" t="s">
        <v>47</v>
      </c>
      <c r="Z1" s="26" t="s">
        <v>17</v>
      </c>
      <c r="AA1" s="10" t="s">
        <v>4</v>
      </c>
      <c r="AB1" s="10" t="s">
        <v>5</v>
      </c>
      <c r="AC1" s="10" t="s">
        <v>6</v>
      </c>
      <c r="AF1" s="10" t="s">
        <v>126</v>
      </c>
      <c r="AG1" s="10" t="s">
        <v>5</v>
      </c>
    </row>
    <row r="2" spans="1:33" x14ac:dyDescent="0.35">
      <c r="S2" s="10">
        <f t="shared" ref="S2:S22" ca="1" si="0">RANDBETWEEN(100,1000)</f>
        <v>590</v>
      </c>
      <c r="X2" s="10">
        <v>6765</v>
      </c>
      <c r="Y2" s="10">
        <v>48192</v>
      </c>
      <c r="Z2" s="26">
        <v>40163</v>
      </c>
      <c r="AA2" s="10" t="s">
        <v>169</v>
      </c>
      <c r="AB2" s="10">
        <v>15</v>
      </c>
      <c r="AC2" s="10">
        <v>2277.67</v>
      </c>
      <c r="AF2" s="10">
        <v>6765</v>
      </c>
      <c r="AG2" s="10" t="e">
        <f>VLOOKUP(AF2,SalesDataRng,5,0)</f>
        <v>#NAME?</v>
      </c>
    </row>
    <row r="3" spans="1:33" x14ac:dyDescent="0.35">
      <c r="A3" s="10" t="s">
        <v>19</v>
      </c>
      <c r="Q3" s="25" t="str">
        <f ca="1">INDIRECT("A"&amp;1)</f>
        <v>Indirect Function</v>
      </c>
      <c r="S3" s="10">
        <f t="shared" ca="1" si="0"/>
        <v>258</v>
      </c>
      <c r="X3" s="10">
        <v>193</v>
      </c>
      <c r="Y3" s="10">
        <v>1285</v>
      </c>
      <c r="Z3" s="26">
        <v>41060</v>
      </c>
      <c r="AA3" s="10" t="s">
        <v>169</v>
      </c>
      <c r="AB3" s="10">
        <v>27</v>
      </c>
      <c r="AC3" s="10">
        <v>3874.12</v>
      </c>
      <c r="AF3" s="10">
        <v>193</v>
      </c>
      <c r="AG3" s="10" t="e">
        <f>VLOOKUP(AF3,SalesDataRng,5,0)</f>
        <v>#NAME?</v>
      </c>
    </row>
    <row r="4" spans="1:33" x14ac:dyDescent="0.35">
      <c r="S4" s="10">
        <f t="shared" ca="1" si="0"/>
        <v>371</v>
      </c>
      <c r="X4" s="10">
        <v>7321</v>
      </c>
      <c r="Y4" s="10">
        <v>52194</v>
      </c>
      <c r="Z4" s="26">
        <v>40523</v>
      </c>
      <c r="AA4" s="10" t="s">
        <v>169</v>
      </c>
      <c r="AB4" s="10">
        <v>12</v>
      </c>
      <c r="AC4" s="10">
        <v>1551.34</v>
      </c>
      <c r="AF4" s="10">
        <v>7321</v>
      </c>
      <c r="AG4" s="10" t="e">
        <f>VLOOKUP(AF4,SalesDataRng,5,0)</f>
        <v>#NAME?</v>
      </c>
    </row>
    <row r="5" spans="1:33" x14ac:dyDescent="0.35">
      <c r="A5" s="19" t="s">
        <v>15</v>
      </c>
      <c r="Q5" s="25">
        <f ca="1">SUM(IndSumRng)</f>
        <v>11552</v>
      </c>
      <c r="S5" s="10">
        <f t="shared" ca="1" si="0"/>
        <v>655</v>
      </c>
      <c r="X5" s="10">
        <v>2302</v>
      </c>
      <c r="Y5" s="10">
        <v>16582</v>
      </c>
      <c r="Z5" s="26">
        <v>40817</v>
      </c>
      <c r="AA5" s="10" t="s">
        <v>170</v>
      </c>
      <c r="AB5" s="10">
        <v>26</v>
      </c>
      <c r="AC5" s="10">
        <v>6766.8559999999998</v>
      </c>
      <c r="AF5" s="10">
        <v>2302</v>
      </c>
      <c r="AG5" s="10" t="e">
        <f>VLOOKUP(AF5,SalesDataRng,5,0)</f>
        <v>#NAME?</v>
      </c>
    </row>
    <row r="6" spans="1:33" x14ac:dyDescent="0.35">
      <c r="A6" s="19"/>
      <c r="Q6" s="25">
        <f ca="1">AVERAGE(IndSumRng)</f>
        <v>525.09090909090912</v>
      </c>
      <c r="S6" s="10">
        <f t="shared" ca="1" si="0"/>
        <v>795</v>
      </c>
      <c r="X6" s="10">
        <v>2056</v>
      </c>
      <c r="Y6" s="10">
        <v>14693</v>
      </c>
      <c r="Z6" s="26">
        <v>40552</v>
      </c>
      <c r="AA6" s="10" t="s">
        <v>171</v>
      </c>
      <c r="AB6" s="10">
        <v>38</v>
      </c>
      <c r="AC6" s="10">
        <v>847.82</v>
      </c>
      <c r="AF6" s="10">
        <v>1111</v>
      </c>
      <c r="AG6" s="10" t="e">
        <f>VLOOKUP(AF6,SalesDataRng,5,0)</f>
        <v>#NAME?</v>
      </c>
    </row>
    <row r="7" spans="1:33" x14ac:dyDescent="0.35">
      <c r="A7" s="27" t="s">
        <v>20</v>
      </c>
      <c r="Q7" s="25">
        <f ca="1">COUNT(IndSumRng)</f>
        <v>22</v>
      </c>
      <c r="S7" s="10">
        <f t="shared" ca="1" si="0"/>
        <v>924</v>
      </c>
      <c r="X7" s="10">
        <v>297</v>
      </c>
      <c r="Y7" s="10">
        <v>2053</v>
      </c>
      <c r="Z7" s="26">
        <v>40580</v>
      </c>
      <c r="AA7" s="10" t="s">
        <v>169</v>
      </c>
      <c r="AB7" s="10">
        <v>39</v>
      </c>
      <c r="AC7" s="10">
        <v>19342.84</v>
      </c>
    </row>
    <row r="8" spans="1:33" x14ac:dyDescent="0.35">
      <c r="A8" s="27"/>
      <c r="Q8" s="25">
        <f ca="1">MAX(IndSumRng)</f>
        <v>936</v>
      </c>
      <c r="S8" s="10">
        <f t="shared" ca="1" si="0"/>
        <v>475</v>
      </c>
      <c r="X8" s="10">
        <v>2635</v>
      </c>
      <c r="Y8" s="10">
        <v>19074</v>
      </c>
      <c r="Z8" s="26">
        <v>41085</v>
      </c>
      <c r="AA8" s="10" t="s">
        <v>169</v>
      </c>
      <c r="AB8" s="10">
        <v>17</v>
      </c>
      <c r="AC8" s="10">
        <v>3816.59</v>
      </c>
    </row>
    <row r="9" spans="1:33" x14ac:dyDescent="0.35">
      <c r="A9" s="19" t="s">
        <v>16</v>
      </c>
      <c r="Q9" s="25">
        <f ca="1">MIN(IndSumRng)</f>
        <v>108</v>
      </c>
      <c r="S9" s="10">
        <f t="shared" ca="1" si="0"/>
        <v>108</v>
      </c>
      <c r="X9" s="10">
        <v>3749</v>
      </c>
      <c r="Y9" s="10">
        <v>26784</v>
      </c>
      <c r="Z9" s="26">
        <v>40382</v>
      </c>
      <c r="AA9" s="10" t="s">
        <v>169</v>
      </c>
      <c r="AB9" s="10">
        <v>12</v>
      </c>
      <c r="AC9" s="10">
        <v>1466.95</v>
      </c>
    </row>
    <row r="10" spans="1:33" x14ac:dyDescent="0.35">
      <c r="S10" s="10">
        <f t="shared" ca="1" si="0"/>
        <v>884</v>
      </c>
      <c r="X10" s="10">
        <v>5987</v>
      </c>
      <c r="Y10" s="10">
        <v>42437</v>
      </c>
      <c r="Z10" s="26">
        <v>40973</v>
      </c>
      <c r="AA10" s="10" t="s">
        <v>139</v>
      </c>
      <c r="AB10" s="10">
        <v>43</v>
      </c>
      <c r="AC10" s="10">
        <v>19461.8</v>
      </c>
    </row>
    <row r="11" spans="1:33" x14ac:dyDescent="0.35">
      <c r="A11" s="10" t="s">
        <v>21</v>
      </c>
      <c r="S11" s="10">
        <f t="shared" ca="1" si="0"/>
        <v>408</v>
      </c>
      <c r="X11" s="10">
        <v>6358</v>
      </c>
      <c r="Y11" s="10">
        <v>45120</v>
      </c>
      <c r="Z11" s="26">
        <v>39912</v>
      </c>
      <c r="AA11" s="10" t="s">
        <v>139</v>
      </c>
      <c r="AB11" s="10">
        <v>39</v>
      </c>
      <c r="AC11" s="10">
        <v>14591.44</v>
      </c>
    </row>
    <row r="12" spans="1:33" x14ac:dyDescent="0.35">
      <c r="A12" s="62" t="s">
        <v>22</v>
      </c>
      <c r="B12" s="62"/>
      <c r="C12" s="62"/>
      <c r="D12" s="62"/>
      <c r="E12" s="62"/>
      <c r="F12" s="62"/>
      <c r="G12" s="62"/>
      <c r="H12" s="62"/>
      <c r="S12" s="10">
        <f t="shared" ca="1" si="0"/>
        <v>654</v>
      </c>
      <c r="X12" s="10">
        <v>7096</v>
      </c>
      <c r="Y12" s="10">
        <v>50656</v>
      </c>
      <c r="Z12" s="26">
        <v>40111</v>
      </c>
      <c r="AA12" s="10" t="s">
        <v>139</v>
      </c>
      <c r="AB12" s="10">
        <v>31</v>
      </c>
      <c r="AC12" s="10">
        <v>16451.330000000002</v>
      </c>
    </row>
    <row r="13" spans="1:33" x14ac:dyDescent="0.35">
      <c r="A13" s="62"/>
      <c r="B13" s="62"/>
      <c r="C13" s="62"/>
      <c r="D13" s="62"/>
      <c r="E13" s="62"/>
      <c r="F13" s="62"/>
      <c r="G13" s="62"/>
      <c r="H13" s="62"/>
      <c r="S13" s="10">
        <f t="shared" ca="1" si="0"/>
        <v>936</v>
      </c>
      <c r="X13" s="10">
        <v>4255</v>
      </c>
      <c r="Y13" s="10">
        <v>30279</v>
      </c>
      <c r="Z13" s="26">
        <v>40884</v>
      </c>
      <c r="AA13" s="10" t="s">
        <v>139</v>
      </c>
      <c r="AB13" s="10">
        <v>39</v>
      </c>
      <c r="AC13" s="10">
        <v>19539.939999999999</v>
      </c>
    </row>
    <row r="14" spans="1:33" x14ac:dyDescent="0.35">
      <c r="S14" s="10">
        <f t="shared" ca="1" si="0"/>
        <v>656</v>
      </c>
      <c r="X14" s="10">
        <v>4074</v>
      </c>
      <c r="Y14" s="10">
        <v>29028</v>
      </c>
      <c r="Z14" s="26">
        <v>40579</v>
      </c>
      <c r="AA14" s="10" t="s">
        <v>139</v>
      </c>
      <c r="AB14" s="10">
        <v>43</v>
      </c>
      <c r="AC14" s="10">
        <v>17131.36</v>
      </c>
    </row>
    <row r="15" spans="1:33" x14ac:dyDescent="0.35">
      <c r="S15" s="10">
        <f t="shared" ca="1" si="0"/>
        <v>458</v>
      </c>
      <c r="X15" s="10">
        <v>823</v>
      </c>
      <c r="Y15" s="10">
        <v>5954</v>
      </c>
      <c r="Z15" s="26">
        <v>41245</v>
      </c>
      <c r="AA15" s="10" t="s">
        <v>139</v>
      </c>
      <c r="AB15" s="10">
        <v>32</v>
      </c>
    </row>
    <row r="16" spans="1:33" x14ac:dyDescent="0.35">
      <c r="A16" s="21"/>
      <c r="S16" s="10">
        <f t="shared" ca="1" si="0"/>
        <v>404</v>
      </c>
      <c r="X16" s="10">
        <v>6122</v>
      </c>
      <c r="Y16" s="10">
        <v>43362</v>
      </c>
      <c r="Z16" s="26">
        <v>39825</v>
      </c>
      <c r="AA16" s="10" t="s">
        <v>139</v>
      </c>
      <c r="AB16" s="10">
        <v>45</v>
      </c>
    </row>
    <row r="17" spans="1:29" x14ac:dyDescent="0.35">
      <c r="A17" s="21"/>
      <c r="C17" s="21"/>
      <c r="S17" s="10">
        <f t="shared" ca="1" si="0"/>
        <v>791</v>
      </c>
      <c r="X17" s="10">
        <v>6124</v>
      </c>
      <c r="Y17" s="10">
        <v>43363</v>
      </c>
      <c r="Z17" s="26">
        <v>40791</v>
      </c>
      <c r="AA17" s="10" t="s">
        <v>139</v>
      </c>
      <c r="AB17" s="10">
        <v>35</v>
      </c>
      <c r="AC17" s="10">
        <v>12908.4</v>
      </c>
    </row>
    <row r="18" spans="1:29" x14ac:dyDescent="0.35">
      <c r="A18" s="21"/>
      <c r="S18" s="10">
        <f t="shared" ca="1" si="0"/>
        <v>125</v>
      </c>
      <c r="X18" s="10">
        <v>3862</v>
      </c>
      <c r="Y18" s="10">
        <v>27554</v>
      </c>
      <c r="Z18" s="26">
        <v>40612</v>
      </c>
      <c r="AA18" s="10" t="s">
        <v>139</v>
      </c>
      <c r="AB18" s="10">
        <v>45</v>
      </c>
      <c r="AC18" s="10">
        <v>12685.544000000002</v>
      </c>
    </row>
    <row r="19" spans="1:29" x14ac:dyDescent="0.35">
      <c r="A19" s="21"/>
      <c r="S19" s="10">
        <f t="shared" ca="1" si="0"/>
        <v>612</v>
      </c>
      <c r="X19" s="10">
        <v>4680</v>
      </c>
      <c r="Y19" s="10">
        <v>33287</v>
      </c>
      <c r="Z19" s="26">
        <v>40655</v>
      </c>
      <c r="AA19" s="10" t="s">
        <v>139</v>
      </c>
      <c r="AB19" s="10">
        <v>44</v>
      </c>
      <c r="AC19" s="10">
        <v>11904.55</v>
      </c>
    </row>
    <row r="20" spans="1:29" x14ac:dyDescent="0.35">
      <c r="A20" s="21"/>
      <c r="S20" s="10">
        <f t="shared" ca="1" si="0"/>
        <v>756</v>
      </c>
      <c r="X20" s="10">
        <v>5986</v>
      </c>
      <c r="Y20" s="10">
        <v>42436</v>
      </c>
      <c r="Z20" s="26">
        <v>41130</v>
      </c>
      <c r="AA20" s="10" t="s">
        <v>139</v>
      </c>
      <c r="AB20" s="10">
        <v>30</v>
      </c>
      <c r="AC20" s="10">
        <v>10994.74</v>
      </c>
    </row>
    <row r="21" spans="1:29" x14ac:dyDescent="0.35">
      <c r="A21" s="21"/>
      <c r="S21" s="10">
        <f t="shared" ca="1" si="0"/>
        <v>368</v>
      </c>
      <c r="X21" s="10">
        <v>5260</v>
      </c>
      <c r="Y21" s="10">
        <v>37441</v>
      </c>
      <c r="Z21" s="26">
        <v>39868</v>
      </c>
      <c r="AA21" s="10" t="s">
        <v>139</v>
      </c>
      <c r="AB21" s="10">
        <v>46</v>
      </c>
      <c r="AC21" s="10">
        <v>14740.51</v>
      </c>
    </row>
    <row r="22" spans="1:29" x14ac:dyDescent="0.35">
      <c r="A22" s="21"/>
      <c r="S22" s="10">
        <f t="shared" ca="1" si="0"/>
        <v>126</v>
      </c>
      <c r="X22" s="10">
        <v>6765</v>
      </c>
      <c r="Y22" s="10">
        <v>48192</v>
      </c>
      <c r="Z22" s="26">
        <v>40163</v>
      </c>
      <c r="AA22" s="10" t="s">
        <v>139</v>
      </c>
      <c r="AB22" s="10">
        <v>15</v>
      </c>
      <c r="AC22" s="10">
        <v>2277.67</v>
      </c>
    </row>
    <row r="23" spans="1:29" x14ac:dyDescent="0.35">
      <c r="A23" s="21"/>
      <c r="X23" s="10">
        <v>193</v>
      </c>
      <c r="Y23" s="10">
        <v>1285</v>
      </c>
      <c r="Z23" s="26">
        <v>41060</v>
      </c>
      <c r="AA23" s="10" t="s">
        <v>139</v>
      </c>
      <c r="AB23" s="10">
        <v>27</v>
      </c>
      <c r="AC23" s="10">
        <v>3874.12</v>
      </c>
    </row>
    <row r="24" spans="1:29" x14ac:dyDescent="0.35">
      <c r="A24" s="21"/>
      <c r="X24" s="10">
        <v>7321</v>
      </c>
      <c r="Y24" s="10">
        <v>52194</v>
      </c>
      <c r="Z24" s="26">
        <v>40523</v>
      </c>
      <c r="AA24" s="10" t="s">
        <v>139</v>
      </c>
      <c r="AB24" s="10">
        <v>12</v>
      </c>
      <c r="AC24" s="10">
        <v>1551.34</v>
      </c>
    </row>
    <row r="25" spans="1:29" x14ac:dyDescent="0.35">
      <c r="A25" s="21"/>
      <c r="X25" s="10">
        <v>2302</v>
      </c>
      <c r="Y25" s="10">
        <v>16582</v>
      </c>
      <c r="Z25" s="26">
        <v>40817</v>
      </c>
      <c r="AA25" s="10" t="s">
        <v>139</v>
      </c>
      <c r="AB25" s="10">
        <v>26</v>
      </c>
      <c r="AC25" s="10">
        <v>6766.8559999999998</v>
      </c>
    </row>
    <row r="26" spans="1:29" x14ac:dyDescent="0.35">
      <c r="A26" s="21"/>
      <c r="X26" s="10">
        <v>2056</v>
      </c>
      <c r="Y26" s="10">
        <v>14693</v>
      </c>
      <c r="Z26" s="26">
        <v>40552</v>
      </c>
      <c r="AA26" s="10" t="s">
        <v>139</v>
      </c>
      <c r="AB26" s="10">
        <v>38</v>
      </c>
      <c r="AC26" s="10">
        <v>847.82</v>
      </c>
    </row>
    <row r="27" spans="1:29" x14ac:dyDescent="0.35">
      <c r="A27" s="21"/>
      <c r="X27" s="10">
        <v>297</v>
      </c>
      <c r="Y27" s="10">
        <v>2053</v>
      </c>
      <c r="Z27" s="26">
        <v>40580</v>
      </c>
      <c r="AA27" s="10" t="s">
        <v>139</v>
      </c>
      <c r="AB27" s="10">
        <v>39</v>
      </c>
      <c r="AC27" s="10">
        <v>19342.84</v>
      </c>
    </row>
    <row r="28" spans="1:29" x14ac:dyDescent="0.35">
      <c r="A28" s="21"/>
      <c r="X28" s="10">
        <v>2635</v>
      </c>
      <c r="Y28" s="10">
        <v>19074</v>
      </c>
      <c r="Z28" s="26">
        <v>41085</v>
      </c>
      <c r="AA28" s="10" t="s">
        <v>139</v>
      </c>
      <c r="AB28" s="10">
        <v>17</v>
      </c>
      <c r="AC28" s="10">
        <v>3816.59</v>
      </c>
    </row>
    <row r="29" spans="1:29" x14ac:dyDescent="0.35">
      <c r="A29" s="21"/>
      <c r="X29" s="10">
        <v>3749</v>
      </c>
      <c r="Y29" s="10">
        <v>26784</v>
      </c>
      <c r="Z29" s="26">
        <v>40382</v>
      </c>
      <c r="AA29" s="10" t="s">
        <v>139</v>
      </c>
      <c r="AB29" s="10">
        <v>12</v>
      </c>
      <c r="AC29" s="10">
        <v>1466.95</v>
      </c>
    </row>
    <row r="30" spans="1:29" x14ac:dyDescent="0.35">
      <c r="X30" s="10">
        <v>5987</v>
      </c>
      <c r="Y30" s="10">
        <v>42437</v>
      </c>
      <c r="Z30" s="26">
        <v>40973</v>
      </c>
      <c r="AA30" s="10" t="s">
        <v>139</v>
      </c>
      <c r="AB30" s="10">
        <v>43</v>
      </c>
      <c r="AC30" s="10">
        <v>19461.8</v>
      </c>
    </row>
    <row r="31" spans="1:29" x14ac:dyDescent="0.35">
      <c r="X31" s="10">
        <v>6358</v>
      </c>
      <c r="Y31" s="10">
        <v>45120</v>
      </c>
      <c r="Z31" s="26">
        <v>39912</v>
      </c>
      <c r="AA31" s="10" t="s">
        <v>139</v>
      </c>
      <c r="AB31" s="10">
        <v>39</v>
      </c>
      <c r="AC31" s="10">
        <v>14591.44</v>
      </c>
    </row>
    <row r="32" spans="1:29" x14ac:dyDescent="0.35">
      <c r="X32" s="10">
        <v>7096</v>
      </c>
      <c r="Y32" s="10">
        <v>50656</v>
      </c>
      <c r="Z32" s="26">
        <v>40111</v>
      </c>
      <c r="AA32" s="10" t="s">
        <v>139</v>
      </c>
      <c r="AB32" s="10">
        <v>31</v>
      </c>
      <c r="AC32" s="10">
        <v>16451.330000000002</v>
      </c>
    </row>
    <row r="33" spans="24:29" x14ac:dyDescent="0.35">
      <c r="X33" s="10">
        <v>4255</v>
      </c>
      <c r="Y33" s="10">
        <v>30279</v>
      </c>
      <c r="Z33" s="26">
        <v>40884</v>
      </c>
      <c r="AA33" s="10" t="s">
        <v>139</v>
      </c>
      <c r="AB33" s="10">
        <v>39</v>
      </c>
      <c r="AC33" s="10">
        <v>19539.939999999999</v>
      </c>
    </row>
    <row r="34" spans="24:29" x14ac:dyDescent="0.35">
      <c r="X34" s="10">
        <v>4074</v>
      </c>
      <c r="Y34" s="10">
        <v>29028</v>
      </c>
      <c r="Z34" s="26">
        <v>40579</v>
      </c>
      <c r="AA34" s="10" t="s">
        <v>139</v>
      </c>
      <c r="AB34" s="10">
        <v>43</v>
      </c>
      <c r="AC34" s="10">
        <v>17131.36</v>
      </c>
    </row>
    <row r="35" spans="24:29" x14ac:dyDescent="0.35">
      <c r="X35" s="10">
        <v>823</v>
      </c>
      <c r="Y35" s="10">
        <v>5954</v>
      </c>
      <c r="Z35" s="26">
        <v>41245</v>
      </c>
      <c r="AA35" s="10" t="s">
        <v>139</v>
      </c>
      <c r="AB35" s="10">
        <v>32</v>
      </c>
    </row>
    <row r="36" spans="24:29" x14ac:dyDescent="0.35">
      <c r="X36" s="10">
        <v>6122</v>
      </c>
      <c r="Y36" s="10">
        <v>43362</v>
      </c>
      <c r="Z36" s="26">
        <v>39825</v>
      </c>
      <c r="AA36" s="10" t="s">
        <v>139</v>
      </c>
      <c r="AB36" s="10">
        <v>45</v>
      </c>
    </row>
    <row r="37" spans="24:29" x14ac:dyDescent="0.35">
      <c r="X37" s="10">
        <v>6124</v>
      </c>
      <c r="Y37" s="10">
        <v>43363</v>
      </c>
      <c r="Z37" s="26">
        <v>40791</v>
      </c>
      <c r="AA37" s="10" t="s">
        <v>139</v>
      </c>
      <c r="AB37" s="10">
        <v>35</v>
      </c>
      <c r="AC37" s="10">
        <v>12908.4</v>
      </c>
    </row>
    <row r="38" spans="24:29" x14ac:dyDescent="0.35">
      <c r="X38" s="10">
        <v>3862</v>
      </c>
      <c r="Y38" s="10">
        <v>27554</v>
      </c>
      <c r="Z38" s="26">
        <v>40612</v>
      </c>
      <c r="AA38" s="10" t="s">
        <v>139</v>
      </c>
      <c r="AB38" s="10">
        <v>45</v>
      </c>
      <c r="AC38" s="10">
        <v>12685.544000000002</v>
      </c>
    </row>
    <row r="39" spans="24:29" x14ac:dyDescent="0.35">
      <c r="X39" s="10">
        <v>4680</v>
      </c>
      <c r="Y39" s="10">
        <v>33287</v>
      </c>
      <c r="Z39" s="26">
        <v>40655</v>
      </c>
      <c r="AA39" s="10" t="s">
        <v>139</v>
      </c>
      <c r="AB39" s="10">
        <v>44</v>
      </c>
      <c r="AC39" s="10">
        <v>11904.55</v>
      </c>
    </row>
    <row r="40" spans="24:29" x14ac:dyDescent="0.35">
      <c r="X40" s="10">
        <v>5986</v>
      </c>
      <c r="Y40" s="10">
        <v>42436</v>
      </c>
      <c r="Z40" s="26">
        <v>41130</v>
      </c>
      <c r="AA40" s="10" t="s">
        <v>139</v>
      </c>
      <c r="AB40" s="10">
        <v>30</v>
      </c>
      <c r="AC40" s="10">
        <v>10994.74</v>
      </c>
    </row>
    <row r="41" spans="24:29" x14ac:dyDescent="0.35">
      <c r="X41" s="10">
        <v>5260</v>
      </c>
      <c r="Y41" s="10">
        <v>37441</v>
      </c>
      <c r="Z41" s="26">
        <v>39868</v>
      </c>
      <c r="AA41" s="10" t="s">
        <v>139</v>
      </c>
      <c r="AB41" s="10">
        <v>46</v>
      </c>
      <c r="AC41" s="10">
        <v>14740.51</v>
      </c>
    </row>
    <row r="42" spans="24:29" x14ac:dyDescent="0.35">
      <c r="X42" s="10">
        <v>6765</v>
      </c>
      <c r="Y42" s="10">
        <v>48192</v>
      </c>
      <c r="Z42" s="26">
        <v>40163</v>
      </c>
      <c r="AA42" s="10" t="s">
        <v>139</v>
      </c>
      <c r="AB42" s="10">
        <v>15</v>
      </c>
      <c r="AC42" s="10">
        <v>2277.67</v>
      </c>
    </row>
    <row r="43" spans="24:29" x14ac:dyDescent="0.35">
      <c r="X43" s="10">
        <v>193</v>
      </c>
      <c r="Y43" s="10">
        <v>1285</v>
      </c>
      <c r="Z43" s="26">
        <v>41060</v>
      </c>
      <c r="AA43" s="10" t="s">
        <v>139</v>
      </c>
      <c r="AB43" s="10">
        <v>27</v>
      </c>
      <c r="AC43" s="10">
        <v>3874.12</v>
      </c>
    </row>
    <row r="44" spans="24:29" x14ac:dyDescent="0.35">
      <c r="X44" s="10">
        <v>7321</v>
      </c>
      <c r="Y44" s="10">
        <v>52194</v>
      </c>
      <c r="Z44" s="26">
        <v>40523</v>
      </c>
      <c r="AA44" s="10" t="s">
        <v>139</v>
      </c>
      <c r="AB44" s="10">
        <v>12</v>
      </c>
      <c r="AC44" s="10">
        <v>1551.34</v>
      </c>
    </row>
    <row r="45" spans="24:29" x14ac:dyDescent="0.35">
      <c r="X45" s="10">
        <v>2302</v>
      </c>
      <c r="Y45" s="10">
        <v>16582</v>
      </c>
      <c r="Z45" s="26">
        <v>40817</v>
      </c>
      <c r="AA45" s="10" t="s">
        <v>139</v>
      </c>
      <c r="AB45" s="10">
        <v>26</v>
      </c>
      <c r="AC45" s="10">
        <v>6766.8559999999998</v>
      </c>
    </row>
    <row r="46" spans="24:29" x14ac:dyDescent="0.35">
      <c r="X46" s="10">
        <v>2056</v>
      </c>
      <c r="Y46" s="10">
        <v>14693</v>
      </c>
      <c r="Z46" s="26">
        <v>40552</v>
      </c>
      <c r="AA46" s="10" t="s">
        <v>139</v>
      </c>
      <c r="AB46" s="10">
        <v>38</v>
      </c>
      <c r="AC46" s="10">
        <v>847.82</v>
      </c>
    </row>
    <row r="47" spans="24:29" x14ac:dyDescent="0.35">
      <c r="X47" s="10">
        <v>297</v>
      </c>
      <c r="Y47" s="10">
        <v>2053</v>
      </c>
      <c r="Z47" s="26">
        <v>40580</v>
      </c>
      <c r="AA47" s="10" t="s">
        <v>139</v>
      </c>
      <c r="AB47" s="10">
        <v>39</v>
      </c>
      <c r="AC47" s="10">
        <v>19342.84</v>
      </c>
    </row>
    <row r="48" spans="24:29" x14ac:dyDescent="0.35">
      <c r="X48" s="10">
        <v>2635</v>
      </c>
      <c r="Y48" s="10">
        <v>19074</v>
      </c>
      <c r="Z48" s="26">
        <v>41085</v>
      </c>
      <c r="AA48" s="10" t="s">
        <v>139</v>
      </c>
      <c r="AB48" s="10">
        <v>17</v>
      </c>
      <c r="AC48" s="10">
        <v>3816.59</v>
      </c>
    </row>
    <row r="49" spans="1:29" x14ac:dyDescent="0.35">
      <c r="X49" s="10">
        <v>3749</v>
      </c>
      <c r="Y49" s="10">
        <v>26784</v>
      </c>
      <c r="Z49" s="26">
        <v>40382</v>
      </c>
      <c r="AA49" s="10" t="s">
        <v>139</v>
      </c>
      <c r="AB49" s="10">
        <v>12</v>
      </c>
      <c r="AC49" s="10">
        <v>1466.95</v>
      </c>
    </row>
    <row r="50" spans="1:29" x14ac:dyDescent="0.35">
      <c r="X50" s="10">
        <v>5987</v>
      </c>
      <c r="Y50" s="10">
        <v>42437</v>
      </c>
      <c r="Z50" s="26">
        <v>40973</v>
      </c>
      <c r="AA50" s="10" t="s">
        <v>139</v>
      </c>
      <c r="AB50" s="10">
        <v>43</v>
      </c>
      <c r="AC50" s="10">
        <v>19461.8</v>
      </c>
    </row>
    <row r="51" spans="1:29" x14ac:dyDescent="0.35">
      <c r="X51" s="10">
        <v>6358</v>
      </c>
      <c r="Y51" s="10">
        <v>45120</v>
      </c>
      <c r="Z51" s="26">
        <v>39912</v>
      </c>
      <c r="AA51" s="10" t="s">
        <v>139</v>
      </c>
      <c r="AB51" s="10">
        <v>39</v>
      </c>
      <c r="AC51" s="10">
        <v>14591.44</v>
      </c>
    </row>
    <row r="52" spans="1:29" x14ac:dyDescent="0.35">
      <c r="X52" s="10">
        <v>7096</v>
      </c>
      <c r="Y52" s="10">
        <v>50656</v>
      </c>
      <c r="Z52" s="26">
        <v>40111</v>
      </c>
      <c r="AA52" s="10" t="s">
        <v>139</v>
      </c>
      <c r="AB52" s="10">
        <v>31</v>
      </c>
      <c r="AC52" s="10">
        <v>16451.330000000002</v>
      </c>
    </row>
    <row r="53" spans="1:29" x14ac:dyDescent="0.35">
      <c r="X53" s="10">
        <v>4255</v>
      </c>
      <c r="Y53" s="10">
        <v>30279</v>
      </c>
      <c r="Z53" s="26">
        <v>40884</v>
      </c>
      <c r="AA53" s="10" t="s">
        <v>139</v>
      </c>
      <c r="AB53" s="10">
        <v>39</v>
      </c>
      <c r="AC53" s="10">
        <v>19539.939999999999</v>
      </c>
    </row>
    <row r="54" spans="1:29" x14ac:dyDescent="0.35">
      <c r="X54" s="10">
        <v>4074</v>
      </c>
      <c r="Y54" s="10">
        <v>29028</v>
      </c>
      <c r="Z54" s="26">
        <v>40579</v>
      </c>
      <c r="AA54" s="10" t="s">
        <v>139</v>
      </c>
      <c r="AB54" s="10">
        <v>43</v>
      </c>
      <c r="AC54" s="10">
        <v>17131.36</v>
      </c>
    </row>
    <row r="55" spans="1:29" x14ac:dyDescent="0.35">
      <c r="X55" s="10">
        <v>823</v>
      </c>
      <c r="Y55" s="10">
        <v>5954</v>
      </c>
      <c r="Z55" s="26">
        <v>41245</v>
      </c>
      <c r="AA55" s="10" t="s">
        <v>139</v>
      </c>
      <c r="AB55" s="10">
        <v>32</v>
      </c>
    </row>
    <row r="56" spans="1:29" x14ac:dyDescent="0.35">
      <c r="X56" s="10">
        <v>6122</v>
      </c>
      <c r="Y56" s="10">
        <v>43362</v>
      </c>
      <c r="Z56" s="26">
        <v>39825</v>
      </c>
      <c r="AA56" s="10" t="s">
        <v>139</v>
      </c>
      <c r="AB56" s="10">
        <v>45</v>
      </c>
    </row>
    <row r="57" spans="1:29" x14ac:dyDescent="0.35">
      <c r="X57" s="10">
        <v>6124</v>
      </c>
      <c r="Y57" s="10">
        <v>43363</v>
      </c>
      <c r="Z57" s="26">
        <v>40791</v>
      </c>
      <c r="AA57" s="10" t="s">
        <v>139</v>
      </c>
      <c r="AB57" s="10">
        <v>35</v>
      </c>
      <c r="AC57" s="10">
        <v>12908.4</v>
      </c>
    </row>
    <row r="58" spans="1:29" x14ac:dyDescent="0.35">
      <c r="X58" s="10">
        <v>3862</v>
      </c>
      <c r="Y58" s="10">
        <v>27554</v>
      </c>
      <c r="Z58" s="26">
        <v>40612</v>
      </c>
      <c r="AA58" s="10" t="s">
        <v>139</v>
      </c>
      <c r="AB58" s="10">
        <v>45</v>
      </c>
      <c r="AC58" s="10">
        <v>12685.544000000002</v>
      </c>
    </row>
    <row r="59" spans="1:29" x14ac:dyDescent="0.35">
      <c r="X59" s="10">
        <v>4680</v>
      </c>
      <c r="Y59" s="10">
        <v>33287</v>
      </c>
      <c r="Z59" s="26">
        <v>40655</v>
      </c>
      <c r="AA59" s="10" t="s">
        <v>139</v>
      </c>
      <c r="AB59" s="10">
        <v>44</v>
      </c>
      <c r="AC59" s="10">
        <v>11904.55</v>
      </c>
    </row>
    <row r="60" spans="1:29" x14ac:dyDescent="0.35">
      <c r="X60" s="10">
        <v>5986</v>
      </c>
      <c r="Y60" s="10">
        <v>42436</v>
      </c>
      <c r="Z60" s="26">
        <v>41130</v>
      </c>
      <c r="AA60" s="10" t="s">
        <v>139</v>
      </c>
      <c r="AB60" s="10">
        <v>30</v>
      </c>
      <c r="AC60" s="10">
        <v>10994.74</v>
      </c>
    </row>
    <row r="61" spans="1:29" x14ac:dyDescent="0.35">
      <c r="X61" s="10">
        <v>5260</v>
      </c>
      <c r="Y61" s="10">
        <v>37441</v>
      </c>
      <c r="Z61" s="26">
        <v>39868</v>
      </c>
      <c r="AA61" s="10" t="s">
        <v>139</v>
      </c>
      <c r="AB61" s="10">
        <v>46</v>
      </c>
      <c r="AC61" s="10">
        <v>14740.51</v>
      </c>
    </row>
    <row r="62" spans="1:29" x14ac:dyDescent="0.35">
      <c r="X62" s="10">
        <v>6765</v>
      </c>
      <c r="Y62" s="10">
        <v>48192</v>
      </c>
      <c r="Z62" s="26">
        <v>40163</v>
      </c>
      <c r="AA62" s="10" t="s">
        <v>139</v>
      </c>
      <c r="AB62" s="10">
        <v>15</v>
      </c>
      <c r="AC62" s="10">
        <v>2277.67</v>
      </c>
    </row>
    <row r="63" spans="1:29" x14ac:dyDescent="0.35">
      <c r="X63" s="10">
        <v>193</v>
      </c>
      <c r="Y63" s="10">
        <v>1285</v>
      </c>
      <c r="Z63" s="26">
        <v>41060</v>
      </c>
      <c r="AA63" s="10" t="s">
        <v>139</v>
      </c>
      <c r="AB63" s="10">
        <v>27</v>
      </c>
      <c r="AC63" s="10">
        <v>3874.12</v>
      </c>
    </row>
    <row r="64" spans="1:29" ht="15.5" x14ac:dyDescent="0.35">
      <c r="A64" s="28"/>
      <c r="X64" s="10">
        <v>7321</v>
      </c>
      <c r="Y64" s="10">
        <v>52194</v>
      </c>
      <c r="Z64" s="26">
        <v>40523</v>
      </c>
      <c r="AA64" s="10" t="s">
        <v>139</v>
      </c>
      <c r="AB64" s="10">
        <v>12</v>
      </c>
      <c r="AC64" s="10">
        <v>1551.34</v>
      </c>
    </row>
    <row r="65" spans="1:29" x14ac:dyDescent="0.35">
      <c r="X65" s="10">
        <v>2302</v>
      </c>
      <c r="Y65" s="10">
        <v>16582</v>
      </c>
      <c r="Z65" s="26">
        <v>40817</v>
      </c>
      <c r="AA65" s="10" t="s">
        <v>139</v>
      </c>
      <c r="AB65" s="10">
        <v>26</v>
      </c>
      <c r="AC65" s="10">
        <v>6766.8559999999998</v>
      </c>
    </row>
    <row r="66" spans="1:29" x14ac:dyDescent="0.35">
      <c r="X66" s="10">
        <v>2056</v>
      </c>
      <c r="Y66" s="10">
        <v>14693</v>
      </c>
      <c r="Z66" s="26">
        <v>40552</v>
      </c>
      <c r="AA66" s="10" t="s">
        <v>139</v>
      </c>
      <c r="AB66" s="10">
        <v>38</v>
      </c>
      <c r="AC66" s="10">
        <v>847.82</v>
      </c>
    </row>
    <row r="67" spans="1:29" x14ac:dyDescent="0.35">
      <c r="X67" s="10">
        <v>297</v>
      </c>
      <c r="Y67" s="10">
        <v>2053</v>
      </c>
      <c r="Z67" s="26">
        <v>40580</v>
      </c>
      <c r="AA67" s="10" t="s">
        <v>139</v>
      </c>
      <c r="AB67" s="10">
        <v>39</v>
      </c>
      <c r="AC67" s="10">
        <v>19342.84</v>
      </c>
    </row>
    <row r="68" spans="1:29" x14ac:dyDescent="0.35">
      <c r="A68" s="29"/>
      <c r="X68" s="10">
        <v>2635</v>
      </c>
      <c r="Y68" s="10">
        <v>19074</v>
      </c>
      <c r="Z68" s="26">
        <v>41085</v>
      </c>
      <c r="AA68" s="10" t="s">
        <v>139</v>
      </c>
      <c r="AB68" s="10">
        <v>17</v>
      </c>
      <c r="AC68" s="10">
        <v>3816.59</v>
      </c>
    </row>
    <row r="69" spans="1:29" x14ac:dyDescent="0.35">
      <c r="X69" s="10">
        <v>3749</v>
      </c>
      <c r="Y69" s="10">
        <v>26784</v>
      </c>
      <c r="Z69" s="26">
        <v>40382</v>
      </c>
      <c r="AA69" s="10" t="s">
        <v>139</v>
      </c>
      <c r="AB69" s="10">
        <v>12</v>
      </c>
      <c r="AC69" s="10">
        <v>1466.95</v>
      </c>
    </row>
    <row r="70" spans="1:29" x14ac:dyDescent="0.35">
      <c r="X70" s="10">
        <v>5987</v>
      </c>
      <c r="Y70" s="10">
        <v>42437</v>
      </c>
      <c r="Z70" s="26">
        <v>40973</v>
      </c>
      <c r="AA70" s="10" t="s">
        <v>139</v>
      </c>
      <c r="AB70" s="10">
        <v>43</v>
      </c>
      <c r="AC70" s="10">
        <v>19461.8</v>
      </c>
    </row>
    <row r="71" spans="1:29" x14ac:dyDescent="0.35">
      <c r="X71" s="10">
        <v>6358</v>
      </c>
      <c r="Y71" s="10">
        <v>45120</v>
      </c>
      <c r="Z71" s="26">
        <v>39912</v>
      </c>
      <c r="AA71" s="10" t="s">
        <v>139</v>
      </c>
      <c r="AB71" s="10">
        <v>39</v>
      </c>
      <c r="AC71" s="10">
        <v>14591.44</v>
      </c>
    </row>
    <row r="72" spans="1:29" x14ac:dyDescent="0.35">
      <c r="X72" s="10">
        <v>7096</v>
      </c>
      <c r="Y72" s="10">
        <v>50656</v>
      </c>
      <c r="Z72" s="26">
        <v>40111</v>
      </c>
      <c r="AA72" s="10" t="s">
        <v>139</v>
      </c>
      <c r="AB72" s="10">
        <v>31</v>
      </c>
      <c r="AC72" s="10">
        <v>16451.330000000002</v>
      </c>
    </row>
    <row r="73" spans="1:29" x14ac:dyDescent="0.35">
      <c r="X73" s="10">
        <v>4255</v>
      </c>
      <c r="Y73" s="10">
        <v>30279</v>
      </c>
      <c r="Z73" s="26">
        <v>40884</v>
      </c>
      <c r="AA73" s="10" t="s">
        <v>139</v>
      </c>
      <c r="AB73" s="10">
        <v>39</v>
      </c>
      <c r="AC73" s="10">
        <v>19539.939999999999</v>
      </c>
    </row>
    <row r="74" spans="1:29" x14ac:dyDescent="0.35">
      <c r="X74" s="10">
        <v>4074</v>
      </c>
      <c r="Y74" s="10">
        <v>29028</v>
      </c>
      <c r="Z74" s="26">
        <v>40579</v>
      </c>
      <c r="AA74" s="10" t="s">
        <v>139</v>
      </c>
      <c r="AB74" s="10">
        <v>43</v>
      </c>
      <c r="AC74" s="10">
        <v>17131.36</v>
      </c>
    </row>
    <row r="75" spans="1:29" x14ac:dyDescent="0.35">
      <c r="X75" s="10">
        <v>823</v>
      </c>
      <c r="Y75" s="10">
        <v>5954</v>
      </c>
      <c r="Z75" s="26">
        <v>41245</v>
      </c>
      <c r="AA75" s="10" t="s">
        <v>139</v>
      </c>
      <c r="AB75" s="10">
        <v>32</v>
      </c>
    </row>
    <row r="76" spans="1:29" x14ac:dyDescent="0.35">
      <c r="X76" s="10">
        <v>6122</v>
      </c>
      <c r="Y76" s="10">
        <v>43362</v>
      </c>
      <c r="Z76" s="26">
        <v>39825</v>
      </c>
      <c r="AA76" s="10" t="s">
        <v>139</v>
      </c>
      <c r="AB76" s="10">
        <v>45</v>
      </c>
    </row>
    <row r="77" spans="1:29" x14ac:dyDescent="0.35">
      <c r="X77" s="10">
        <v>6124</v>
      </c>
      <c r="Y77" s="10">
        <v>43363</v>
      </c>
      <c r="Z77" s="26">
        <v>40791</v>
      </c>
      <c r="AA77" s="10" t="s">
        <v>139</v>
      </c>
      <c r="AB77" s="10">
        <v>35</v>
      </c>
      <c r="AC77" s="10">
        <v>12908.4</v>
      </c>
    </row>
    <row r="78" spans="1:29" x14ac:dyDescent="0.35">
      <c r="X78" s="10">
        <v>3862</v>
      </c>
      <c r="Y78" s="10">
        <v>27554</v>
      </c>
      <c r="Z78" s="26">
        <v>40612</v>
      </c>
      <c r="AA78" s="10" t="s">
        <v>139</v>
      </c>
      <c r="AB78" s="10">
        <v>45</v>
      </c>
      <c r="AC78" s="10">
        <v>12685.544000000002</v>
      </c>
    </row>
    <row r="79" spans="1:29" x14ac:dyDescent="0.35">
      <c r="X79" s="10">
        <v>4680</v>
      </c>
      <c r="Y79" s="10">
        <v>33287</v>
      </c>
      <c r="Z79" s="26">
        <v>40655</v>
      </c>
      <c r="AA79" s="10" t="s">
        <v>139</v>
      </c>
      <c r="AB79" s="10">
        <v>44</v>
      </c>
      <c r="AC79" s="10">
        <v>11904.55</v>
      </c>
    </row>
    <row r="80" spans="1:29" x14ac:dyDescent="0.35">
      <c r="X80" s="10">
        <v>5986</v>
      </c>
      <c r="Y80" s="10">
        <v>42436</v>
      </c>
      <c r="Z80" s="26">
        <v>41130</v>
      </c>
      <c r="AA80" s="10" t="s">
        <v>139</v>
      </c>
      <c r="AB80" s="10">
        <v>30</v>
      </c>
      <c r="AC80" s="10">
        <v>10994.74</v>
      </c>
    </row>
    <row r="81" spans="1:29" x14ac:dyDescent="0.35">
      <c r="X81" s="10">
        <v>5260</v>
      </c>
      <c r="Y81" s="10">
        <v>37441</v>
      </c>
      <c r="Z81" s="26">
        <v>39868</v>
      </c>
      <c r="AA81" s="10" t="s">
        <v>139</v>
      </c>
      <c r="AB81" s="10">
        <v>46</v>
      </c>
      <c r="AC81" s="10">
        <v>14740.51</v>
      </c>
    </row>
    <row r="82" spans="1:29" x14ac:dyDescent="0.35">
      <c r="X82" s="10">
        <v>6765</v>
      </c>
      <c r="Y82" s="10">
        <v>48192</v>
      </c>
      <c r="Z82" s="26">
        <v>40163</v>
      </c>
      <c r="AA82" s="10" t="s">
        <v>139</v>
      </c>
      <c r="AB82" s="10">
        <v>15</v>
      </c>
      <c r="AC82" s="10">
        <v>2277.67</v>
      </c>
    </row>
    <row r="83" spans="1:29" x14ac:dyDescent="0.35">
      <c r="X83" s="10">
        <v>193</v>
      </c>
      <c r="Y83" s="10">
        <v>1285</v>
      </c>
      <c r="Z83" s="26">
        <v>41060</v>
      </c>
      <c r="AA83" s="10" t="s">
        <v>139</v>
      </c>
      <c r="AB83" s="10">
        <v>27</v>
      </c>
      <c r="AC83" s="10">
        <v>3874.12</v>
      </c>
    </row>
    <row r="84" spans="1:29" x14ac:dyDescent="0.35">
      <c r="X84" s="10">
        <v>7321</v>
      </c>
      <c r="Y84" s="10">
        <v>52194</v>
      </c>
      <c r="Z84" s="26">
        <v>40523</v>
      </c>
      <c r="AA84" s="10" t="s">
        <v>139</v>
      </c>
      <c r="AB84" s="10">
        <v>12</v>
      </c>
      <c r="AC84" s="10">
        <v>1551.34</v>
      </c>
    </row>
    <row r="85" spans="1:29" x14ac:dyDescent="0.35">
      <c r="X85" s="10">
        <v>2302</v>
      </c>
      <c r="Y85" s="10">
        <v>16582</v>
      </c>
      <c r="Z85" s="26">
        <v>40817</v>
      </c>
      <c r="AA85" s="10" t="s">
        <v>139</v>
      </c>
      <c r="AB85" s="10">
        <v>26</v>
      </c>
      <c r="AC85" s="10">
        <v>6766.8559999999998</v>
      </c>
    </row>
    <row r="86" spans="1:29" ht="15.5" x14ac:dyDescent="0.35">
      <c r="A86" s="28"/>
      <c r="X86" s="10">
        <v>2056</v>
      </c>
      <c r="Y86" s="10">
        <v>14693</v>
      </c>
      <c r="Z86" s="26">
        <v>40552</v>
      </c>
      <c r="AA86" s="10" t="s">
        <v>139</v>
      </c>
      <c r="AB86" s="10">
        <v>38</v>
      </c>
      <c r="AC86" s="10">
        <v>847.82</v>
      </c>
    </row>
    <row r="87" spans="1:29" x14ac:dyDescent="0.35">
      <c r="X87" s="10">
        <v>297</v>
      </c>
      <c r="Y87" s="10">
        <v>2053</v>
      </c>
      <c r="Z87" s="26">
        <v>40580</v>
      </c>
      <c r="AA87" s="10" t="s">
        <v>139</v>
      </c>
      <c r="AB87" s="10">
        <v>39</v>
      </c>
      <c r="AC87" s="10">
        <v>19342.84</v>
      </c>
    </row>
    <row r="88" spans="1:29" x14ac:dyDescent="0.35">
      <c r="X88" s="10">
        <v>2635</v>
      </c>
      <c r="Y88" s="10">
        <v>19074</v>
      </c>
      <c r="Z88" s="26">
        <v>41085</v>
      </c>
      <c r="AA88" s="10" t="s">
        <v>139</v>
      </c>
      <c r="AB88" s="10">
        <v>17</v>
      </c>
      <c r="AC88" s="10">
        <v>3816.59</v>
      </c>
    </row>
    <row r="89" spans="1:29" x14ac:dyDescent="0.35">
      <c r="X89" s="10">
        <v>3749</v>
      </c>
      <c r="Y89" s="10">
        <v>26784</v>
      </c>
      <c r="Z89" s="26">
        <v>40382</v>
      </c>
      <c r="AA89" s="10" t="s">
        <v>139</v>
      </c>
      <c r="AB89" s="10">
        <v>12</v>
      </c>
      <c r="AC89" s="10">
        <v>1466.95</v>
      </c>
    </row>
    <row r="90" spans="1:29" x14ac:dyDescent="0.35">
      <c r="X90" s="10">
        <v>5987</v>
      </c>
      <c r="Y90" s="10">
        <v>42437</v>
      </c>
      <c r="Z90" s="26">
        <v>40973</v>
      </c>
      <c r="AA90" s="10" t="s">
        <v>139</v>
      </c>
      <c r="AB90" s="10">
        <v>43</v>
      </c>
      <c r="AC90" s="10">
        <v>19461.8</v>
      </c>
    </row>
    <row r="91" spans="1:29" x14ac:dyDescent="0.35">
      <c r="X91" s="10">
        <v>6358</v>
      </c>
      <c r="Y91" s="10">
        <v>45120</v>
      </c>
      <c r="Z91" s="26">
        <v>39912</v>
      </c>
      <c r="AA91" s="10" t="s">
        <v>139</v>
      </c>
      <c r="AB91" s="10">
        <v>39</v>
      </c>
      <c r="AC91" s="10">
        <v>14591.44</v>
      </c>
    </row>
    <row r="92" spans="1:29" x14ac:dyDescent="0.35">
      <c r="X92" s="10">
        <v>7096</v>
      </c>
      <c r="Y92" s="10">
        <v>50656</v>
      </c>
      <c r="Z92" s="26">
        <v>40111</v>
      </c>
      <c r="AA92" s="10" t="s">
        <v>139</v>
      </c>
      <c r="AB92" s="10">
        <v>31</v>
      </c>
      <c r="AC92" s="10">
        <v>16451.330000000002</v>
      </c>
    </row>
    <row r="93" spans="1:29" x14ac:dyDescent="0.35">
      <c r="X93" s="10">
        <v>4255</v>
      </c>
      <c r="Y93" s="10">
        <v>30279</v>
      </c>
      <c r="Z93" s="26">
        <v>40884</v>
      </c>
      <c r="AA93" s="10" t="s">
        <v>139</v>
      </c>
      <c r="AB93" s="10">
        <v>39</v>
      </c>
      <c r="AC93" s="10">
        <v>19539.939999999999</v>
      </c>
    </row>
    <row r="94" spans="1:29" x14ac:dyDescent="0.35">
      <c r="X94" s="10">
        <v>4074</v>
      </c>
      <c r="Y94" s="10">
        <v>29028</v>
      </c>
      <c r="Z94" s="26">
        <v>40579</v>
      </c>
      <c r="AA94" s="10" t="s">
        <v>139</v>
      </c>
      <c r="AB94" s="10">
        <v>43</v>
      </c>
      <c r="AC94" s="10">
        <v>17131.36</v>
      </c>
    </row>
    <row r="95" spans="1:29" x14ac:dyDescent="0.35">
      <c r="X95" s="10">
        <v>823</v>
      </c>
      <c r="Y95" s="10">
        <v>5954</v>
      </c>
      <c r="Z95" s="26">
        <v>41245</v>
      </c>
      <c r="AA95" s="10" t="s">
        <v>139</v>
      </c>
      <c r="AB95" s="10">
        <v>32</v>
      </c>
    </row>
    <row r="96" spans="1:29" x14ac:dyDescent="0.35">
      <c r="X96" s="10">
        <v>6122</v>
      </c>
      <c r="Y96" s="10">
        <v>43362</v>
      </c>
      <c r="Z96" s="26">
        <v>39825</v>
      </c>
      <c r="AA96" s="10" t="s">
        <v>139</v>
      </c>
      <c r="AB96" s="10">
        <v>45</v>
      </c>
    </row>
    <row r="97" spans="1:29" x14ac:dyDescent="0.35">
      <c r="X97" s="10">
        <v>6124</v>
      </c>
      <c r="Y97" s="10">
        <v>43363</v>
      </c>
      <c r="Z97" s="26">
        <v>40791</v>
      </c>
      <c r="AA97" s="10" t="s">
        <v>139</v>
      </c>
      <c r="AB97" s="10">
        <v>35</v>
      </c>
      <c r="AC97" s="10">
        <v>12908.4</v>
      </c>
    </row>
    <row r="98" spans="1:29" ht="15.5" x14ac:dyDescent="0.35">
      <c r="A98" s="28"/>
      <c r="X98" s="10">
        <v>3862</v>
      </c>
      <c r="Y98" s="10">
        <v>27554</v>
      </c>
      <c r="Z98" s="26">
        <v>40612</v>
      </c>
      <c r="AA98" s="10" t="s">
        <v>139</v>
      </c>
      <c r="AB98" s="10">
        <v>45</v>
      </c>
      <c r="AC98" s="10">
        <v>12685.544000000002</v>
      </c>
    </row>
    <row r="99" spans="1:29" x14ac:dyDescent="0.35">
      <c r="X99" s="10">
        <v>4680</v>
      </c>
      <c r="Y99" s="10">
        <v>33287</v>
      </c>
      <c r="Z99" s="26">
        <v>40655</v>
      </c>
      <c r="AA99" s="10" t="s">
        <v>139</v>
      </c>
      <c r="AB99" s="10">
        <v>44</v>
      </c>
      <c r="AC99" s="10">
        <v>11904.55</v>
      </c>
    </row>
    <row r="100" spans="1:29" x14ac:dyDescent="0.35">
      <c r="X100" s="10">
        <v>5986</v>
      </c>
      <c r="Y100" s="10">
        <v>42436</v>
      </c>
      <c r="Z100" s="26">
        <v>41130</v>
      </c>
      <c r="AA100" s="10" t="s">
        <v>139</v>
      </c>
      <c r="AB100" s="10">
        <v>30</v>
      </c>
      <c r="AC100" s="10">
        <v>10994.74</v>
      </c>
    </row>
    <row r="101" spans="1:29" x14ac:dyDescent="0.35">
      <c r="X101" s="10">
        <v>5260</v>
      </c>
      <c r="Y101" s="10">
        <v>37441</v>
      </c>
      <c r="Z101" s="26">
        <v>39868</v>
      </c>
      <c r="AA101" s="10" t="s">
        <v>139</v>
      </c>
      <c r="AB101" s="10">
        <v>46</v>
      </c>
      <c r="AC101" s="10">
        <v>14740.51</v>
      </c>
    </row>
    <row r="102" spans="1:29" x14ac:dyDescent="0.35">
      <c r="X102" s="10">
        <v>6765</v>
      </c>
      <c r="Y102" s="10">
        <v>48192</v>
      </c>
      <c r="Z102" s="26">
        <v>40163</v>
      </c>
      <c r="AA102" s="10" t="s">
        <v>139</v>
      </c>
      <c r="AB102" s="10">
        <v>15</v>
      </c>
      <c r="AC102" s="10">
        <v>2277.67</v>
      </c>
    </row>
    <row r="103" spans="1:29" x14ac:dyDescent="0.35">
      <c r="X103" s="10">
        <v>193</v>
      </c>
      <c r="Y103" s="10">
        <v>1285</v>
      </c>
      <c r="Z103" s="26">
        <v>41060</v>
      </c>
      <c r="AA103" s="10" t="s">
        <v>139</v>
      </c>
      <c r="AB103" s="10">
        <v>27</v>
      </c>
      <c r="AC103" s="10">
        <v>3874.12</v>
      </c>
    </row>
    <row r="104" spans="1:29" x14ac:dyDescent="0.35">
      <c r="X104" s="10">
        <v>7321</v>
      </c>
      <c r="Y104" s="10">
        <v>52194</v>
      </c>
      <c r="Z104" s="26">
        <v>40523</v>
      </c>
      <c r="AA104" s="10" t="s">
        <v>139</v>
      </c>
      <c r="AB104" s="10">
        <v>12</v>
      </c>
      <c r="AC104" s="10">
        <v>1551.34</v>
      </c>
    </row>
    <row r="105" spans="1:29" x14ac:dyDescent="0.35">
      <c r="X105" s="10">
        <v>2302</v>
      </c>
      <c r="Y105" s="10">
        <v>16582</v>
      </c>
      <c r="Z105" s="26">
        <v>40817</v>
      </c>
      <c r="AA105" s="10" t="s">
        <v>139</v>
      </c>
      <c r="AB105" s="10">
        <v>26</v>
      </c>
      <c r="AC105" s="10">
        <v>6766.8559999999998</v>
      </c>
    </row>
    <row r="106" spans="1:29" x14ac:dyDescent="0.35">
      <c r="X106" s="10">
        <v>2056</v>
      </c>
      <c r="Y106" s="10">
        <v>14693</v>
      </c>
      <c r="Z106" s="26">
        <v>40552</v>
      </c>
      <c r="AA106" s="10" t="s">
        <v>139</v>
      </c>
      <c r="AB106" s="10">
        <v>38</v>
      </c>
      <c r="AC106" s="10">
        <v>847.82</v>
      </c>
    </row>
    <row r="107" spans="1:29" x14ac:dyDescent="0.35">
      <c r="X107" s="10">
        <v>297</v>
      </c>
      <c r="Y107" s="10">
        <v>2053</v>
      </c>
      <c r="Z107" s="26">
        <v>40580</v>
      </c>
      <c r="AA107" s="10" t="s">
        <v>139</v>
      </c>
      <c r="AB107" s="10">
        <v>39</v>
      </c>
      <c r="AC107" s="10">
        <v>19342.84</v>
      </c>
    </row>
    <row r="108" spans="1:29" x14ac:dyDescent="0.35">
      <c r="X108" s="10">
        <v>2635</v>
      </c>
      <c r="Y108" s="10">
        <v>19074</v>
      </c>
      <c r="Z108" s="26">
        <v>41085</v>
      </c>
      <c r="AA108" s="10" t="s">
        <v>139</v>
      </c>
      <c r="AB108" s="10">
        <v>17</v>
      </c>
      <c r="AC108" s="10">
        <v>3816.59</v>
      </c>
    </row>
    <row r="109" spans="1:29" x14ac:dyDescent="0.35">
      <c r="X109" s="10">
        <v>3749</v>
      </c>
      <c r="Y109" s="10">
        <v>26784</v>
      </c>
      <c r="Z109" s="26">
        <v>40382</v>
      </c>
      <c r="AA109" s="10" t="s">
        <v>139</v>
      </c>
      <c r="AB109" s="10">
        <v>12</v>
      </c>
      <c r="AC109" s="10">
        <v>1466.95</v>
      </c>
    </row>
    <row r="110" spans="1:29" x14ac:dyDescent="0.35">
      <c r="X110" s="10">
        <v>5987</v>
      </c>
      <c r="Y110" s="10">
        <v>42437</v>
      </c>
      <c r="Z110" s="26">
        <v>40973</v>
      </c>
      <c r="AA110" s="10" t="s">
        <v>139</v>
      </c>
      <c r="AB110" s="10">
        <v>43</v>
      </c>
      <c r="AC110" s="10">
        <v>19461.8</v>
      </c>
    </row>
    <row r="111" spans="1:29" x14ac:dyDescent="0.35">
      <c r="X111" s="10">
        <v>6358</v>
      </c>
      <c r="Y111" s="10">
        <v>45120</v>
      </c>
      <c r="Z111" s="26">
        <v>39912</v>
      </c>
      <c r="AA111" s="10" t="s">
        <v>139</v>
      </c>
      <c r="AB111" s="10">
        <v>39</v>
      </c>
      <c r="AC111" s="10">
        <v>14591.44</v>
      </c>
    </row>
    <row r="112" spans="1:29" x14ac:dyDescent="0.35">
      <c r="X112" s="10">
        <v>7096</v>
      </c>
      <c r="Y112" s="10">
        <v>50656</v>
      </c>
      <c r="Z112" s="26">
        <v>40111</v>
      </c>
      <c r="AA112" s="10" t="s">
        <v>139</v>
      </c>
      <c r="AB112" s="10">
        <v>31</v>
      </c>
      <c r="AC112" s="10">
        <v>16451.330000000002</v>
      </c>
    </row>
    <row r="113" spans="24:29" x14ac:dyDescent="0.35">
      <c r="X113" s="10">
        <v>4255</v>
      </c>
      <c r="Y113" s="10">
        <v>30279</v>
      </c>
      <c r="Z113" s="26">
        <v>40884</v>
      </c>
      <c r="AA113" s="10" t="s">
        <v>139</v>
      </c>
      <c r="AB113" s="10">
        <v>39</v>
      </c>
      <c r="AC113" s="10">
        <v>19539.939999999999</v>
      </c>
    </row>
    <row r="114" spans="24:29" x14ac:dyDescent="0.35">
      <c r="X114" s="10">
        <v>4074</v>
      </c>
      <c r="Y114" s="10">
        <v>29028</v>
      </c>
      <c r="Z114" s="26">
        <v>40579</v>
      </c>
      <c r="AA114" s="10" t="s">
        <v>139</v>
      </c>
      <c r="AB114" s="10">
        <v>43</v>
      </c>
      <c r="AC114" s="10">
        <v>17131.36</v>
      </c>
    </row>
    <row r="115" spans="24:29" x14ac:dyDescent="0.35">
      <c r="X115" s="10">
        <v>823</v>
      </c>
      <c r="Y115" s="10">
        <v>5954</v>
      </c>
      <c r="Z115" s="26">
        <v>41245</v>
      </c>
      <c r="AA115" s="10" t="s">
        <v>139</v>
      </c>
      <c r="AB115" s="10">
        <v>32</v>
      </c>
    </row>
    <row r="116" spans="24:29" x14ac:dyDescent="0.35">
      <c r="X116" s="10">
        <v>6122</v>
      </c>
      <c r="Y116" s="10">
        <v>43362</v>
      </c>
      <c r="Z116" s="26">
        <v>39825</v>
      </c>
      <c r="AA116" s="10" t="s">
        <v>139</v>
      </c>
      <c r="AB116" s="10">
        <v>45</v>
      </c>
    </row>
    <row r="117" spans="24:29" x14ac:dyDescent="0.35">
      <c r="X117" s="10">
        <v>6124</v>
      </c>
      <c r="Y117" s="10">
        <v>43363</v>
      </c>
      <c r="Z117" s="26">
        <v>40791</v>
      </c>
      <c r="AA117" s="10" t="s">
        <v>139</v>
      </c>
      <c r="AB117" s="10">
        <v>35</v>
      </c>
      <c r="AC117" s="10">
        <v>12908.4</v>
      </c>
    </row>
    <row r="118" spans="24:29" x14ac:dyDescent="0.35">
      <c r="X118" s="10">
        <v>3862</v>
      </c>
      <c r="Y118" s="10">
        <v>27554</v>
      </c>
      <c r="Z118" s="26">
        <v>40612</v>
      </c>
      <c r="AA118" s="10" t="s">
        <v>139</v>
      </c>
      <c r="AB118" s="10">
        <v>45</v>
      </c>
      <c r="AC118" s="10">
        <v>12685.544000000002</v>
      </c>
    </row>
    <row r="119" spans="24:29" x14ac:dyDescent="0.35">
      <c r="X119" s="10">
        <v>4680</v>
      </c>
      <c r="Y119" s="10">
        <v>33287</v>
      </c>
      <c r="Z119" s="26">
        <v>40655</v>
      </c>
      <c r="AA119" s="10" t="s">
        <v>139</v>
      </c>
      <c r="AB119" s="10">
        <v>44</v>
      </c>
      <c r="AC119" s="10">
        <v>11904.55</v>
      </c>
    </row>
    <row r="120" spans="24:29" x14ac:dyDescent="0.35">
      <c r="X120" s="10">
        <v>5986</v>
      </c>
      <c r="Y120" s="10">
        <v>42436</v>
      </c>
      <c r="Z120" s="26">
        <v>41130</v>
      </c>
      <c r="AA120" s="10" t="s">
        <v>139</v>
      </c>
      <c r="AB120" s="10">
        <v>30</v>
      </c>
      <c r="AC120" s="10">
        <v>10994.74</v>
      </c>
    </row>
    <row r="121" spans="24:29" x14ac:dyDescent="0.35">
      <c r="X121" s="10">
        <v>5260</v>
      </c>
      <c r="Y121" s="10">
        <v>37441</v>
      </c>
      <c r="Z121" s="26">
        <v>39868</v>
      </c>
      <c r="AA121" s="10" t="s">
        <v>139</v>
      </c>
      <c r="AB121" s="10">
        <v>46</v>
      </c>
      <c r="AC121" s="10">
        <v>14740.51</v>
      </c>
    </row>
    <row r="122" spans="24:29" x14ac:dyDescent="0.35">
      <c r="X122" s="10">
        <v>6765</v>
      </c>
      <c r="Y122" s="10">
        <v>48192</v>
      </c>
      <c r="Z122" s="26">
        <v>40163</v>
      </c>
      <c r="AA122" s="10" t="s">
        <v>139</v>
      </c>
      <c r="AB122" s="10">
        <v>15</v>
      </c>
      <c r="AC122" s="10">
        <v>2277.67</v>
      </c>
    </row>
    <row r="123" spans="24:29" x14ac:dyDescent="0.35">
      <c r="X123" s="10">
        <v>193</v>
      </c>
      <c r="Y123" s="10">
        <v>1285</v>
      </c>
      <c r="Z123" s="26">
        <v>41060</v>
      </c>
      <c r="AA123" s="10" t="s">
        <v>139</v>
      </c>
      <c r="AB123" s="10">
        <v>27</v>
      </c>
      <c r="AC123" s="10">
        <v>3874.12</v>
      </c>
    </row>
    <row r="124" spans="24:29" x14ac:dyDescent="0.35">
      <c r="X124" s="10">
        <v>7321</v>
      </c>
      <c r="Y124" s="10">
        <v>52194</v>
      </c>
      <c r="Z124" s="26">
        <v>40523</v>
      </c>
      <c r="AA124" s="10" t="s">
        <v>139</v>
      </c>
      <c r="AB124" s="10">
        <v>12</v>
      </c>
      <c r="AC124" s="10">
        <v>1551.34</v>
      </c>
    </row>
    <row r="125" spans="24:29" x14ac:dyDescent="0.35">
      <c r="X125" s="10">
        <v>2302</v>
      </c>
      <c r="Y125" s="10">
        <v>16582</v>
      </c>
      <c r="Z125" s="26">
        <v>40817</v>
      </c>
      <c r="AA125" s="10" t="s">
        <v>139</v>
      </c>
      <c r="AB125" s="10">
        <v>26</v>
      </c>
      <c r="AC125" s="10">
        <v>6766.8559999999998</v>
      </c>
    </row>
    <row r="126" spans="24:29" x14ac:dyDescent="0.35">
      <c r="X126" s="10">
        <v>2056</v>
      </c>
      <c r="Y126" s="10">
        <v>14693</v>
      </c>
      <c r="Z126" s="26">
        <v>40552</v>
      </c>
      <c r="AA126" s="10" t="s">
        <v>139</v>
      </c>
      <c r="AB126" s="10">
        <v>38</v>
      </c>
      <c r="AC126" s="10">
        <v>847.82</v>
      </c>
    </row>
    <row r="127" spans="24:29" x14ac:dyDescent="0.35">
      <c r="X127" s="10">
        <v>297</v>
      </c>
      <c r="Y127" s="10">
        <v>2053</v>
      </c>
      <c r="Z127" s="26">
        <v>40580</v>
      </c>
      <c r="AA127" s="10" t="s">
        <v>139</v>
      </c>
      <c r="AB127" s="10">
        <v>39</v>
      </c>
      <c r="AC127" s="10">
        <v>19342.84</v>
      </c>
    </row>
    <row r="128" spans="24:29" x14ac:dyDescent="0.35">
      <c r="X128" s="10">
        <v>2635</v>
      </c>
      <c r="Y128" s="10">
        <v>19074</v>
      </c>
      <c r="Z128" s="26">
        <v>41085</v>
      </c>
      <c r="AA128" s="10" t="s">
        <v>139</v>
      </c>
      <c r="AB128" s="10">
        <v>17</v>
      </c>
      <c r="AC128" s="10">
        <v>3816.59</v>
      </c>
    </row>
    <row r="129" spans="24:29" x14ac:dyDescent="0.35">
      <c r="X129" s="10">
        <v>3749</v>
      </c>
      <c r="Y129" s="10">
        <v>26784</v>
      </c>
      <c r="Z129" s="26">
        <v>40382</v>
      </c>
      <c r="AA129" s="10" t="s">
        <v>139</v>
      </c>
      <c r="AB129" s="10">
        <v>12</v>
      </c>
      <c r="AC129" s="10">
        <v>1466.95</v>
      </c>
    </row>
    <row r="130" spans="24:29" x14ac:dyDescent="0.35">
      <c r="X130" s="10">
        <v>5987</v>
      </c>
      <c r="Y130" s="10">
        <v>42437</v>
      </c>
      <c r="Z130" s="26">
        <v>40973</v>
      </c>
      <c r="AA130" s="10" t="s">
        <v>139</v>
      </c>
      <c r="AB130" s="10">
        <v>43</v>
      </c>
      <c r="AC130" s="10">
        <v>19461.8</v>
      </c>
    </row>
    <row r="131" spans="24:29" x14ac:dyDescent="0.35">
      <c r="X131" s="10">
        <v>6358</v>
      </c>
      <c r="Y131" s="10">
        <v>45120</v>
      </c>
      <c r="Z131" s="26">
        <v>39912</v>
      </c>
      <c r="AA131" s="10" t="s">
        <v>139</v>
      </c>
      <c r="AB131" s="10">
        <v>39</v>
      </c>
      <c r="AC131" s="10">
        <v>14591.44</v>
      </c>
    </row>
    <row r="132" spans="24:29" x14ac:dyDescent="0.35">
      <c r="X132" s="10">
        <v>7096</v>
      </c>
      <c r="Y132" s="10">
        <v>50656</v>
      </c>
      <c r="Z132" s="26">
        <v>40111</v>
      </c>
      <c r="AA132" s="10" t="s">
        <v>139</v>
      </c>
      <c r="AB132" s="10">
        <v>31</v>
      </c>
      <c r="AC132" s="10">
        <v>16451.330000000002</v>
      </c>
    </row>
    <row r="133" spans="24:29" x14ac:dyDescent="0.35">
      <c r="X133" s="10">
        <v>4255</v>
      </c>
      <c r="Y133" s="10">
        <v>30279</v>
      </c>
      <c r="Z133" s="26">
        <v>40884</v>
      </c>
      <c r="AA133" s="10" t="s">
        <v>139</v>
      </c>
      <c r="AB133" s="10">
        <v>39</v>
      </c>
      <c r="AC133" s="10">
        <v>19539.939999999999</v>
      </c>
    </row>
    <row r="134" spans="24:29" x14ac:dyDescent="0.35">
      <c r="X134" s="10">
        <v>4074</v>
      </c>
      <c r="Y134" s="10">
        <v>29028</v>
      </c>
      <c r="Z134" s="26">
        <v>40579</v>
      </c>
      <c r="AA134" s="10" t="s">
        <v>139</v>
      </c>
      <c r="AB134" s="10">
        <v>43</v>
      </c>
      <c r="AC134" s="10">
        <v>17131.36</v>
      </c>
    </row>
    <row r="135" spans="24:29" x14ac:dyDescent="0.35">
      <c r="X135" s="10">
        <v>823</v>
      </c>
      <c r="Y135" s="10">
        <v>5954</v>
      </c>
      <c r="Z135" s="26">
        <v>41245</v>
      </c>
      <c r="AA135" s="10" t="s">
        <v>139</v>
      </c>
      <c r="AB135" s="10">
        <v>32</v>
      </c>
    </row>
    <row r="136" spans="24:29" x14ac:dyDescent="0.35">
      <c r="X136" s="10">
        <v>6122</v>
      </c>
      <c r="Y136" s="10">
        <v>43362</v>
      </c>
      <c r="Z136" s="26">
        <v>39825</v>
      </c>
      <c r="AA136" s="10" t="s">
        <v>139</v>
      </c>
      <c r="AB136" s="10">
        <v>45</v>
      </c>
    </row>
    <row r="137" spans="24:29" x14ac:dyDescent="0.35">
      <c r="X137" s="10">
        <v>6124</v>
      </c>
      <c r="Y137" s="10">
        <v>43363</v>
      </c>
      <c r="Z137" s="26">
        <v>40791</v>
      </c>
      <c r="AA137" s="10" t="s">
        <v>139</v>
      </c>
      <c r="AB137" s="10">
        <v>35</v>
      </c>
      <c r="AC137" s="10">
        <v>12908.4</v>
      </c>
    </row>
    <row r="138" spans="24:29" x14ac:dyDescent="0.35">
      <c r="X138" s="10">
        <v>3862</v>
      </c>
      <c r="Y138" s="10">
        <v>27554</v>
      </c>
      <c r="Z138" s="26">
        <v>40612</v>
      </c>
      <c r="AA138" s="10" t="s">
        <v>139</v>
      </c>
      <c r="AB138" s="10">
        <v>45</v>
      </c>
      <c r="AC138" s="10">
        <v>12685.544000000002</v>
      </c>
    </row>
    <row r="139" spans="24:29" x14ac:dyDescent="0.35">
      <c r="X139" s="10">
        <v>4680</v>
      </c>
      <c r="Y139" s="10">
        <v>33287</v>
      </c>
      <c r="Z139" s="26">
        <v>40655</v>
      </c>
      <c r="AA139" s="10" t="s">
        <v>139</v>
      </c>
      <c r="AB139" s="10">
        <v>44</v>
      </c>
      <c r="AC139" s="10">
        <v>11904.55</v>
      </c>
    </row>
    <row r="140" spans="24:29" x14ac:dyDescent="0.35">
      <c r="X140" s="10">
        <v>5986</v>
      </c>
      <c r="Y140" s="10">
        <v>42436</v>
      </c>
      <c r="Z140" s="26">
        <v>41130</v>
      </c>
      <c r="AA140" s="10" t="s">
        <v>139</v>
      </c>
      <c r="AB140" s="10">
        <v>30</v>
      </c>
      <c r="AC140" s="10">
        <v>10994.74</v>
      </c>
    </row>
    <row r="141" spans="24:29" x14ac:dyDescent="0.35">
      <c r="X141" s="10">
        <v>5260</v>
      </c>
      <c r="Y141" s="10">
        <v>37441</v>
      </c>
      <c r="Z141" s="26">
        <v>39868</v>
      </c>
      <c r="AA141" s="10" t="s">
        <v>139</v>
      </c>
      <c r="AB141" s="10">
        <v>46</v>
      </c>
      <c r="AC141" s="10">
        <v>14740.51</v>
      </c>
    </row>
    <row r="142" spans="24:29" x14ac:dyDescent="0.35">
      <c r="X142" s="10">
        <v>6765</v>
      </c>
      <c r="Y142" s="10">
        <v>48192</v>
      </c>
      <c r="Z142" s="26">
        <v>40163</v>
      </c>
      <c r="AA142" s="10" t="s">
        <v>139</v>
      </c>
      <c r="AB142" s="10">
        <v>15</v>
      </c>
      <c r="AC142" s="10">
        <v>2277.67</v>
      </c>
    </row>
    <row r="143" spans="24:29" x14ac:dyDescent="0.35">
      <c r="X143" s="10">
        <v>193</v>
      </c>
      <c r="Y143" s="10">
        <v>1285</v>
      </c>
      <c r="Z143" s="26">
        <v>41060</v>
      </c>
      <c r="AA143" s="10" t="s">
        <v>139</v>
      </c>
      <c r="AB143" s="10">
        <v>27</v>
      </c>
      <c r="AC143" s="10">
        <v>3874.12</v>
      </c>
    </row>
    <row r="144" spans="24:29" x14ac:dyDescent="0.35">
      <c r="X144" s="10">
        <v>7321</v>
      </c>
      <c r="Y144" s="10">
        <v>52194</v>
      </c>
      <c r="Z144" s="26">
        <v>40523</v>
      </c>
      <c r="AA144" s="10" t="s">
        <v>139</v>
      </c>
      <c r="AB144" s="10">
        <v>12</v>
      </c>
      <c r="AC144" s="10">
        <v>1551.34</v>
      </c>
    </row>
    <row r="145" spans="1:29" x14ac:dyDescent="0.35">
      <c r="X145" s="10">
        <v>2302</v>
      </c>
      <c r="Y145" s="10">
        <v>16582</v>
      </c>
      <c r="Z145" s="26">
        <v>40817</v>
      </c>
      <c r="AA145" s="10" t="s">
        <v>139</v>
      </c>
      <c r="AB145" s="10">
        <v>26</v>
      </c>
      <c r="AC145" s="10">
        <v>6766.8559999999998</v>
      </c>
    </row>
    <row r="146" spans="1:29" x14ac:dyDescent="0.35">
      <c r="X146" s="10">
        <v>2056</v>
      </c>
      <c r="Y146" s="10">
        <v>14693</v>
      </c>
      <c r="Z146" s="26">
        <v>40552</v>
      </c>
      <c r="AA146" s="10" t="s">
        <v>139</v>
      </c>
      <c r="AB146" s="10">
        <v>38</v>
      </c>
      <c r="AC146" s="10">
        <v>847.82</v>
      </c>
    </row>
    <row r="147" spans="1:29" x14ac:dyDescent="0.35">
      <c r="X147" s="10">
        <v>297</v>
      </c>
      <c r="Y147" s="10">
        <v>2053</v>
      </c>
      <c r="Z147" s="26">
        <v>40580</v>
      </c>
      <c r="AA147" s="10" t="s">
        <v>139</v>
      </c>
      <c r="AB147" s="10">
        <v>39</v>
      </c>
      <c r="AC147" s="10">
        <v>19342.84</v>
      </c>
    </row>
    <row r="148" spans="1:29" x14ac:dyDescent="0.35">
      <c r="X148" s="10">
        <v>2635</v>
      </c>
      <c r="Y148" s="10">
        <v>19074</v>
      </c>
      <c r="Z148" s="26">
        <v>41085</v>
      </c>
      <c r="AA148" s="10" t="s">
        <v>139</v>
      </c>
      <c r="AB148" s="10">
        <v>17</v>
      </c>
      <c r="AC148" s="10">
        <v>3816.59</v>
      </c>
    </row>
    <row r="149" spans="1:29" x14ac:dyDescent="0.35">
      <c r="X149" s="10">
        <v>3749</v>
      </c>
      <c r="Y149" s="10">
        <v>26784</v>
      </c>
      <c r="Z149" s="26">
        <v>40382</v>
      </c>
      <c r="AA149" s="10" t="s">
        <v>139</v>
      </c>
      <c r="AB149" s="10">
        <v>12</v>
      </c>
      <c r="AC149" s="10">
        <v>1466.95</v>
      </c>
    </row>
    <row r="150" spans="1:29" x14ac:dyDescent="0.35">
      <c r="X150" s="10">
        <v>5987</v>
      </c>
      <c r="Y150" s="10">
        <v>42437</v>
      </c>
      <c r="Z150" s="26">
        <v>40973</v>
      </c>
      <c r="AA150" s="10" t="s">
        <v>139</v>
      </c>
      <c r="AB150" s="10">
        <v>43</v>
      </c>
      <c r="AC150" s="10">
        <v>19461.8</v>
      </c>
    </row>
    <row r="151" spans="1:29" x14ac:dyDescent="0.35">
      <c r="X151" s="10">
        <v>6358</v>
      </c>
      <c r="Y151" s="10">
        <v>45120</v>
      </c>
      <c r="Z151" s="26">
        <v>39912</v>
      </c>
      <c r="AA151" s="10" t="s">
        <v>139</v>
      </c>
      <c r="AB151" s="10">
        <v>39</v>
      </c>
      <c r="AC151" s="10">
        <v>14591.44</v>
      </c>
    </row>
    <row r="152" spans="1:29" x14ac:dyDescent="0.35">
      <c r="X152" s="10">
        <v>7096</v>
      </c>
      <c r="Y152" s="10">
        <v>50656</v>
      </c>
      <c r="Z152" s="26">
        <v>40111</v>
      </c>
      <c r="AA152" s="10" t="s">
        <v>139</v>
      </c>
      <c r="AB152" s="10">
        <v>31</v>
      </c>
      <c r="AC152" s="10">
        <v>16451.330000000002</v>
      </c>
    </row>
    <row r="153" spans="1:29" ht="15.5" x14ac:dyDescent="0.35">
      <c r="A153" s="28"/>
      <c r="X153" s="10">
        <v>4255</v>
      </c>
      <c r="Y153" s="10">
        <v>30279</v>
      </c>
      <c r="Z153" s="26">
        <v>40884</v>
      </c>
      <c r="AA153" s="10" t="s">
        <v>139</v>
      </c>
      <c r="AB153" s="10">
        <v>39</v>
      </c>
      <c r="AC153" s="10">
        <v>19539.939999999999</v>
      </c>
    </row>
    <row r="154" spans="1:29" x14ac:dyDescent="0.35">
      <c r="X154" s="10">
        <v>4074</v>
      </c>
      <c r="Y154" s="10">
        <v>29028</v>
      </c>
      <c r="Z154" s="26">
        <v>40579</v>
      </c>
      <c r="AA154" s="10" t="s">
        <v>139</v>
      </c>
      <c r="AB154" s="10">
        <v>43</v>
      </c>
      <c r="AC154" s="10">
        <v>17131.36</v>
      </c>
    </row>
    <row r="155" spans="1:29" x14ac:dyDescent="0.35">
      <c r="X155" s="10">
        <v>823</v>
      </c>
      <c r="Y155" s="10">
        <v>5954</v>
      </c>
      <c r="Z155" s="26">
        <v>41245</v>
      </c>
      <c r="AA155" s="10" t="s">
        <v>139</v>
      </c>
      <c r="AB155" s="10">
        <v>32</v>
      </c>
    </row>
    <row r="156" spans="1:29" x14ac:dyDescent="0.35">
      <c r="X156" s="10">
        <v>6122</v>
      </c>
      <c r="Y156" s="10">
        <v>43362</v>
      </c>
      <c r="Z156" s="26">
        <v>39825</v>
      </c>
      <c r="AA156" s="10" t="s">
        <v>139</v>
      </c>
      <c r="AB156" s="10">
        <v>45</v>
      </c>
    </row>
    <row r="157" spans="1:29" x14ac:dyDescent="0.35">
      <c r="X157" s="10">
        <v>6124</v>
      </c>
      <c r="Y157" s="10">
        <v>43363</v>
      </c>
      <c r="Z157" s="26">
        <v>40791</v>
      </c>
      <c r="AA157" s="10" t="s">
        <v>139</v>
      </c>
      <c r="AB157" s="10">
        <v>35</v>
      </c>
      <c r="AC157" s="10">
        <v>12908.4</v>
      </c>
    </row>
    <row r="158" spans="1:29" x14ac:dyDescent="0.35">
      <c r="X158" s="10">
        <v>3862</v>
      </c>
      <c r="Y158" s="10">
        <v>27554</v>
      </c>
      <c r="Z158" s="26">
        <v>40612</v>
      </c>
      <c r="AA158" s="10" t="s">
        <v>139</v>
      </c>
      <c r="AB158" s="10">
        <v>45</v>
      </c>
      <c r="AC158" s="10">
        <v>12685.544000000002</v>
      </c>
    </row>
    <row r="159" spans="1:29" x14ac:dyDescent="0.35">
      <c r="X159" s="10">
        <v>4680</v>
      </c>
      <c r="Y159" s="10">
        <v>33287</v>
      </c>
      <c r="Z159" s="26">
        <v>40655</v>
      </c>
      <c r="AA159" s="10" t="s">
        <v>139</v>
      </c>
      <c r="AB159" s="10">
        <v>44</v>
      </c>
      <c r="AC159" s="10">
        <v>11904.55</v>
      </c>
    </row>
    <row r="160" spans="1:29" x14ac:dyDescent="0.35">
      <c r="X160" s="10">
        <v>5986</v>
      </c>
      <c r="Y160" s="10">
        <v>42436</v>
      </c>
      <c r="Z160" s="26">
        <v>41130</v>
      </c>
      <c r="AA160" s="10" t="s">
        <v>139</v>
      </c>
      <c r="AB160" s="10">
        <v>30</v>
      </c>
      <c r="AC160" s="10">
        <v>10994.74</v>
      </c>
    </row>
    <row r="161" spans="24:29" x14ac:dyDescent="0.35">
      <c r="X161" s="10">
        <v>5260</v>
      </c>
      <c r="Y161" s="10">
        <v>37441</v>
      </c>
      <c r="Z161" s="26">
        <v>39868</v>
      </c>
      <c r="AA161" s="10" t="s">
        <v>139</v>
      </c>
      <c r="AB161" s="10">
        <v>46</v>
      </c>
      <c r="AC161" s="10">
        <v>14740.51</v>
      </c>
    </row>
    <row r="162" spans="24:29" x14ac:dyDescent="0.35">
      <c r="X162" s="10">
        <v>1111</v>
      </c>
      <c r="AB162" s="10">
        <v>100</v>
      </c>
    </row>
    <row r="202" spans="1:8" x14ac:dyDescent="0.35">
      <c r="A202" s="61"/>
      <c r="B202" s="61"/>
      <c r="C202" s="61"/>
      <c r="D202" s="61"/>
      <c r="E202" s="61"/>
      <c r="F202" s="61"/>
      <c r="G202" s="61"/>
      <c r="H202" s="61"/>
    </row>
    <row r="203" spans="1:8" x14ac:dyDescent="0.35">
      <c r="A203" s="61"/>
      <c r="B203" s="61"/>
      <c r="C203" s="61"/>
      <c r="D203" s="61"/>
      <c r="E203" s="61"/>
      <c r="F203" s="61"/>
      <c r="G203" s="61"/>
      <c r="H203" s="61"/>
    </row>
    <row r="204" spans="1:8" x14ac:dyDescent="0.35">
      <c r="A204" s="61"/>
      <c r="B204" s="61"/>
      <c r="C204" s="61"/>
      <c r="D204" s="61"/>
      <c r="E204" s="61"/>
      <c r="F204" s="61"/>
      <c r="G204" s="61"/>
      <c r="H204" s="61"/>
    </row>
    <row r="205" spans="1:8" x14ac:dyDescent="0.35">
      <c r="A205" s="61"/>
      <c r="B205" s="61"/>
      <c r="C205" s="61"/>
      <c r="D205" s="61"/>
      <c r="E205" s="61"/>
      <c r="F205" s="61"/>
      <c r="G205" s="61"/>
      <c r="H205" s="61"/>
    </row>
    <row r="229" spans="1:1" x14ac:dyDescent="0.35">
      <c r="A229" s="19"/>
    </row>
    <row r="251" spans="1:8" ht="15" customHeight="1" x14ac:dyDescent="0.35">
      <c r="A251" s="51"/>
      <c r="B251" s="51"/>
      <c r="C251" s="51"/>
      <c r="D251" s="51"/>
      <c r="E251" s="51"/>
      <c r="F251" s="51"/>
      <c r="G251" s="51"/>
      <c r="H251" s="51"/>
    </row>
    <row r="252" spans="1:8" x14ac:dyDescent="0.35">
      <c r="A252" s="51"/>
      <c r="B252" s="51"/>
      <c r="C252" s="51"/>
      <c r="D252" s="51"/>
      <c r="E252" s="51"/>
      <c r="F252" s="51"/>
      <c r="G252" s="51"/>
      <c r="H252" s="51"/>
    </row>
    <row r="253" spans="1:8" x14ac:dyDescent="0.35">
      <c r="A253" s="51"/>
      <c r="B253" s="51"/>
      <c r="C253" s="51"/>
      <c r="D253" s="51"/>
      <c r="E253" s="51"/>
      <c r="F253" s="51"/>
      <c r="G253" s="51"/>
      <c r="H253" s="51"/>
    </row>
    <row r="254" spans="1:8" x14ac:dyDescent="0.35">
      <c r="A254" s="51"/>
      <c r="B254" s="51"/>
      <c r="C254" s="51"/>
      <c r="D254" s="51"/>
      <c r="E254" s="51"/>
      <c r="F254" s="51"/>
      <c r="G254" s="51"/>
      <c r="H254" s="51"/>
    </row>
  </sheetData>
  <sortState ref="A278:B283">
    <sortCondition ref="B278"/>
  </sortState>
  <customSheetViews>
    <customSheetView guid="{A27D5E1E-B06B-4AE2-9D20-CB87A5C74206}" scale="130" showGridLines="0" topLeftCell="D1">
      <selection activeCell="H186" sqref="H186:M187"/>
      <pageMargins left="0.7" right="0.7" top="0.75" bottom="0.75" header="0.3" footer="0.3"/>
    </customSheetView>
  </customSheetViews>
  <mergeCells count="4">
    <mergeCell ref="A1:H1"/>
    <mergeCell ref="A202:H205"/>
    <mergeCell ref="A251:H254"/>
    <mergeCell ref="A12:H13"/>
  </mergeCells>
  <dataValidations disablePrompts="1" count="6">
    <dataValidation type="list" errorStyle="warning" allowBlank="1" showInputMessage="1" showErrorMessage="1" errorTitle="Select Item" error="Please select the correct item_x000a__x000a_" promptTitle="sds" prompt="dasdas" sqref="B277:B294">
      <formula1>$A$272:$A$274</formula1>
    </dataValidation>
    <dataValidation type="list" allowBlank="1" showInputMessage="1" showErrorMessage="1" sqref="C277:C294">
      <formula1>PolStatus</formula1>
    </dataValidation>
    <dataValidation type="list" allowBlank="1" showInputMessage="1" showErrorMessage="1" sqref="D277:D294">
      <formula1>List2</formula1>
    </dataValidation>
    <dataValidation type="whole" allowBlank="1" showInputMessage="1" showErrorMessage="1" sqref="F276:F290">
      <formula1>1</formula1>
      <formula2>100</formula2>
    </dataValidation>
    <dataValidation type="textLength" operator="equal" allowBlank="1" showInputMessage="1" showErrorMessage="1" sqref="G276:G291">
      <formula1>10</formula1>
    </dataValidation>
    <dataValidation type="custom" allowBlank="1" showInputMessage="1" showErrorMessage="1" sqref="H276:H292">
      <formula1>COUNTIF($H$276:$H$292,H276)=1</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G46"/>
  <sheetViews>
    <sheetView showGridLines="0" zoomScale="63" zoomScaleNormal="160" workbookViewId="0">
      <selection sqref="A1:XFD1048576"/>
    </sheetView>
  </sheetViews>
  <sheetFormatPr defaultRowHeight="14.5" x14ac:dyDescent="0.35"/>
  <cols>
    <col min="1" max="1" width="16.453125" style="10" bestFit="1" customWidth="1"/>
    <col min="2" max="2" width="23.81640625" style="10" customWidth="1"/>
    <col min="3" max="3" width="17" style="10" customWidth="1"/>
    <col min="4" max="19" width="8.7265625" style="10"/>
    <col min="20" max="20" width="10.7265625" style="10" bestFit="1" customWidth="1"/>
    <col min="21" max="30" width="8.7265625" style="10"/>
    <col min="31" max="34" width="6.54296875" style="10" customWidth="1"/>
    <col min="35" max="35" width="8.7265625" style="10"/>
    <col min="36" max="36" width="11.7265625" style="10" bestFit="1" customWidth="1"/>
    <col min="37" max="37" width="15.453125" style="10" customWidth="1"/>
    <col min="38" max="39" width="14.54296875" style="10" customWidth="1"/>
    <col min="40" max="42" width="8.7265625" style="10"/>
    <col min="43" max="43" width="16.26953125" style="10" bestFit="1" customWidth="1"/>
    <col min="44" max="44" width="30.26953125" style="10" bestFit="1" customWidth="1"/>
    <col min="45" max="45" width="16.26953125" style="10" bestFit="1" customWidth="1"/>
    <col min="46" max="46" width="8.7265625" style="10"/>
    <col min="47" max="47" width="16.26953125" style="10" bestFit="1" customWidth="1"/>
    <col min="48" max="48" width="20.453125" style="10" bestFit="1" customWidth="1"/>
    <col min="49" max="49" width="5.1796875" style="10" customWidth="1"/>
    <col min="50" max="16384" width="8.7265625" style="10"/>
  </cols>
  <sheetData>
    <row r="1" spans="1:59" ht="15.5" x14ac:dyDescent="0.35">
      <c r="A1" s="60" t="s">
        <v>23</v>
      </c>
      <c r="B1" s="60"/>
      <c r="C1" s="60"/>
      <c r="D1" s="60"/>
      <c r="E1" s="60"/>
      <c r="F1" s="60"/>
      <c r="G1" s="60"/>
      <c r="H1" s="60"/>
      <c r="I1" s="60"/>
      <c r="J1" s="60"/>
      <c r="K1" s="60"/>
      <c r="L1" s="60"/>
      <c r="M1" s="60"/>
      <c r="N1" s="60"/>
      <c r="T1" s="10">
        <f ca="1">OFFSET(V1,3,6)</f>
        <v>54</v>
      </c>
      <c r="V1" s="10">
        <v>79</v>
      </c>
      <c r="W1" s="10">
        <v>53</v>
      </c>
      <c r="X1" s="10">
        <v>89</v>
      </c>
      <c r="Y1" s="10">
        <v>61</v>
      </c>
      <c r="Z1" s="10">
        <v>26</v>
      </c>
      <c r="AA1" s="10">
        <v>7</v>
      </c>
      <c r="AB1" s="10">
        <v>7</v>
      </c>
      <c r="AC1" s="10">
        <v>7</v>
      </c>
      <c r="AD1" s="10">
        <v>7</v>
      </c>
      <c r="AE1" s="10">
        <v>7</v>
      </c>
      <c r="AF1" s="10">
        <v>7</v>
      </c>
      <c r="AG1" s="19"/>
      <c r="AH1" s="19" t="s">
        <v>207</v>
      </c>
      <c r="AJ1" s="19" t="s">
        <v>203</v>
      </c>
      <c r="AL1" s="19" t="s">
        <v>203</v>
      </c>
      <c r="AQ1" s="19" t="s">
        <v>143</v>
      </c>
      <c r="AR1" s="19" t="s">
        <v>144</v>
      </c>
      <c r="AS1" s="19" t="s">
        <v>143</v>
      </c>
      <c r="AU1" s="1" t="s">
        <v>143</v>
      </c>
      <c r="AV1" s="1" t="s">
        <v>144</v>
      </c>
      <c r="AZ1" s="10" t="s">
        <v>165</v>
      </c>
      <c r="BA1" s="10" t="s">
        <v>166</v>
      </c>
      <c r="BB1" s="10" t="s">
        <v>167</v>
      </c>
      <c r="BC1" s="10" t="s">
        <v>168</v>
      </c>
      <c r="BF1" s="10" t="s">
        <v>168</v>
      </c>
      <c r="BG1" s="10">
        <f ca="1">SUM(QtrRng)</f>
        <v>479</v>
      </c>
    </row>
    <row r="2" spans="1:59" x14ac:dyDescent="0.35">
      <c r="T2" s="27"/>
      <c r="V2" s="10">
        <v>40</v>
      </c>
      <c r="W2" s="10">
        <v>17</v>
      </c>
      <c r="X2" s="10">
        <v>17</v>
      </c>
      <c r="Y2" s="10">
        <v>54</v>
      </c>
      <c r="Z2" s="10">
        <v>47</v>
      </c>
      <c r="AA2" s="10">
        <v>27</v>
      </c>
      <c r="AB2" s="10">
        <v>27</v>
      </c>
      <c r="AC2" s="10">
        <v>27</v>
      </c>
      <c r="AD2" s="10">
        <v>27</v>
      </c>
      <c r="AE2" s="10">
        <v>27</v>
      </c>
      <c r="AF2" s="10">
        <v>27</v>
      </c>
      <c r="AJ2" s="10" t="s">
        <v>204</v>
      </c>
      <c r="AL2" s="10" t="s">
        <v>204</v>
      </c>
      <c r="AQ2" s="10" t="s">
        <v>145</v>
      </c>
      <c r="AR2" s="10" t="s">
        <v>146</v>
      </c>
      <c r="AS2" s="10" t="s">
        <v>145</v>
      </c>
      <c r="AU2" s="2" t="s">
        <v>217</v>
      </c>
      <c r="AV2" s="2" t="s">
        <v>218</v>
      </c>
      <c r="AZ2" s="10">
        <v>79</v>
      </c>
      <c r="BA2" s="10">
        <v>35</v>
      </c>
      <c r="BB2" s="10">
        <v>38</v>
      </c>
      <c r="BC2" s="10">
        <v>12</v>
      </c>
    </row>
    <row r="3" spans="1:59" ht="15.5" x14ac:dyDescent="0.35">
      <c r="A3" s="28"/>
      <c r="T3" s="10">
        <f ca="1">SUM(RngRef)</f>
        <v>16794</v>
      </c>
      <c r="V3" s="10">
        <v>3</v>
      </c>
      <c r="W3" s="10">
        <v>69</v>
      </c>
      <c r="X3" s="10">
        <v>122</v>
      </c>
      <c r="Y3" s="10">
        <v>33</v>
      </c>
      <c r="Z3" s="10">
        <v>29</v>
      </c>
      <c r="AA3" s="10">
        <v>20</v>
      </c>
      <c r="AB3" s="10">
        <v>20</v>
      </c>
      <c r="AC3" s="10">
        <v>20</v>
      </c>
      <c r="AD3" s="10">
        <v>20</v>
      </c>
      <c r="AE3" s="10">
        <v>20</v>
      </c>
      <c r="AF3" s="10">
        <v>20</v>
      </c>
      <c r="AJ3" s="10" t="s">
        <v>205</v>
      </c>
      <c r="AL3" s="10" t="s">
        <v>205</v>
      </c>
      <c r="AQ3" s="10" t="s">
        <v>145</v>
      </c>
      <c r="AR3" s="10" t="s">
        <v>147</v>
      </c>
      <c r="AS3" s="10" t="s">
        <v>148</v>
      </c>
      <c r="AZ3" s="10">
        <v>42</v>
      </c>
      <c r="BA3" s="10">
        <v>15</v>
      </c>
      <c r="BB3" s="10">
        <v>48</v>
      </c>
      <c r="BC3" s="10">
        <v>18</v>
      </c>
    </row>
    <row r="4" spans="1:59" x14ac:dyDescent="0.35">
      <c r="A4" s="10" t="s">
        <v>24</v>
      </c>
      <c r="V4" s="10">
        <v>86</v>
      </c>
      <c r="W4" s="10">
        <v>85</v>
      </c>
      <c r="X4" s="10">
        <v>66</v>
      </c>
      <c r="Y4" s="10">
        <v>16</v>
      </c>
      <c r="Z4" s="10">
        <v>18</v>
      </c>
      <c r="AA4" s="10">
        <v>54</v>
      </c>
      <c r="AB4" s="10">
        <v>54</v>
      </c>
      <c r="AC4" s="10">
        <v>54</v>
      </c>
      <c r="AD4" s="10">
        <v>54</v>
      </c>
      <c r="AE4" s="10">
        <v>54</v>
      </c>
      <c r="AF4" s="10">
        <v>54</v>
      </c>
      <c r="AJ4" s="10" t="s">
        <v>206</v>
      </c>
      <c r="AQ4" s="10" t="s">
        <v>145</v>
      </c>
      <c r="AR4" s="10" t="s">
        <v>150</v>
      </c>
      <c r="AS4" s="10" t="s">
        <v>152</v>
      </c>
      <c r="AZ4" s="10">
        <v>26</v>
      </c>
      <c r="BA4" s="10">
        <v>69</v>
      </c>
      <c r="BB4" s="10">
        <v>60</v>
      </c>
      <c r="BC4" s="10">
        <v>31</v>
      </c>
    </row>
    <row r="5" spans="1:59" x14ac:dyDescent="0.35">
      <c r="V5" s="10">
        <v>59</v>
      </c>
      <c r="W5" s="10">
        <v>65</v>
      </c>
      <c r="X5" s="10">
        <v>46</v>
      </c>
      <c r="Y5" s="10">
        <v>80</v>
      </c>
      <c r="Z5" s="10">
        <v>39</v>
      </c>
      <c r="AA5" s="10">
        <v>87</v>
      </c>
      <c r="AB5" s="10">
        <v>87</v>
      </c>
      <c r="AC5" s="10">
        <v>87</v>
      </c>
      <c r="AD5" s="10">
        <v>87</v>
      </c>
      <c r="AE5" s="10">
        <v>87</v>
      </c>
      <c r="AF5" s="10">
        <v>87</v>
      </c>
      <c r="AJ5" s="10" t="s">
        <v>220</v>
      </c>
      <c r="AQ5" s="10" t="s">
        <v>145</v>
      </c>
      <c r="AR5" s="10" t="s">
        <v>155</v>
      </c>
      <c r="AS5" s="10" t="s">
        <v>129</v>
      </c>
      <c r="AU5" s="10" t="s">
        <v>208</v>
      </c>
      <c r="AV5" s="10" t="s">
        <v>213</v>
      </c>
      <c r="AW5" s="10">
        <f>MATCH(AU2,$AQ$2:$AQ$46,0)-1</f>
        <v>20</v>
      </c>
      <c r="AZ5" s="10">
        <v>71</v>
      </c>
      <c r="BA5" s="10">
        <v>58</v>
      </c>
      <c r="BB5" s="10">
        <v>68</v>
      </c>
      <c r="BC5" s="10">
        <v>57</v>
      </c>
    </row>
    <row r="6" spans="1:59" ht="21" x14ac:dyDescent="0.55000000000000004">
      <c r="A6" s="30" t="s">
        <v>25</v>
      </c>
      <c r="V6" s="10">
        <v>27</v>
      </c>
      <c r="W6" s="10">
        <v>89</v>
      </c>
      <c r="X6" s="10">
        <v>58</v>
      </c>
      <c r="Y6" s="10">
        <v>9</v>
      </c>
      <c r="Z6" s="10">
        <v>28</v>
      </c>
      <c r="AA6" s="10">
        <v>33</v>
      </c>
      <c r="AB6" s="10">
        <v>33</v>
      </c>
      <c r="AC6" s="10">
        <v>33</v>
      </c>
      <c r="AD6" s="10">
        <v>33</v>
      </c>
      <c r="AE6" s="10">
        <v>33</v>
      </c>
      <c r="AF6" s="10">
        <v>33</v>
      </c>
      <c r="AJ6" s="10" t="s">
        <v>221</v>
      </c>
      <c r="AQ6" s="10" t="s">
        <v>148</v>
      </c>
      <c r="AR6" s="10" t="s">
        <v>149</v>
      </c>
      <c r="AS6" s="10" t="s">
        <v>217</v>
      </c>
      <c r="AU6" s="10" t="s">
        <v>209</v>
      </c>
      <c r="AV6" s="10" t="s">
        <v>172</v>
      </c>
      <c r="AZ6" s="10">
        <v>57</v>
      </c>
      <c r="BA6" s="10">
        <v>37</v>
      </c>
      <c r="BB6" s="10">
        <v>23</v>
      </c>
      <c r="BC6" s="10">
        <v>13</v>
      </c>
    </row>
    <row r="7" spans="1:59" x14ac:dyDescent="0.35">
      <c r="V7" s="10">
        <v>56</v>
      </c>
      <c r="W7" s="10">
        <v>63</v>
      </c>
      <c r="X7" s="10">
        <v>62</v>
      </c>
      <c r="Y7" s="10">
        <v>47</v>
      </c>
      <c r="Z7" s="10">
        <v>12</v>
      </c>
      <c r="AA7" s="10">
        <v>40</v>
      </c>
      <c r="AB7" s="10">
        <v>40</v>
      </c>
      <c r="AC7" s="10">
        <v>40</v>
      </c>
      <c r="AD7" s="10">
        <v>40</v>
      </c>
      <c r="AE7" s="10">
        <v>40</v>
      </c>
      <c r="AF7" s="10">
        <v>40</v>
      </c>
      <c r="AJ7" s="10" t="s">
        <v>222</v>
      </c>
      <c r="AQ7" s="10" t="s">
        <v>148</v>
      </c>
      <c r="AR7" s="10" t="s">
        <v>151</v>
      </c>
      <c r="AU7" s="10" t="s">
        <v>210</v>
      </c>
      <c r="AV7" s="10" t="s">
        <v>211</v>
      </c>
      <c r="AW7" s="10">
        <f>COUNTIF(AQ:AQ,AU2)</f>
        <v>2</v>
      </c>
      <c r="AZ7" s="10">
        <v>32</v>
      </c>
      <c r="BA7" s="10">
        <v>27</v>
      </c>
      <c r="BB7" s="10">
        <v>45</v>
      </c>
      <c r="BC7" s="10">
        <v>46</v>
      </c>
    </row>
    <row r="8" spans="1:59" ht="15.5" x14ac:dyDescent="0.35">
      <c r="A8" s="65" t="s">
        <v>26</v>
      </c>
      <c r="B8" s="65"/>
      <c r="C8" s="65"/>
      <c r="D8" s="65"/>
      <c r="E8" s="65"/>
      <c r="F8" s="65"/>
      <c r="G8" s="65"/>
      <c r="H8" s="65"/>
      <c r="I8" s="65"/>
      <c r="J8" s="65"/>
      <c r="V8" s="10">
        <v>6</v>
      </c>
      <c r="W8" s="10">
        <v>88</v>
      </c>
      <c r="X8" s="10">
        <v>2</v>
      </c>
      <c r="Y8" s="10">
        <v>42</v>
      </c>
      <c r="Z8" s="10">
        <v>22</v>
      </c>
      <c r="AA8" s="10">
        <v>11</v>
      </c>
      <c r="AB8" s="10">
        <v>11</v>
      </c>
      <c r="AC8" s="10">
        <v>11</v>
      </c>
      <c r="AD8" s="10">
        <v>11</v>
      </c>
      <c r="AE8" s="10">
        <v>11</v>
      </c>
      <c r="AF8" s="10">
        <v>11</v>
      </c>
      <c r="AJ8" s="10">
        <v>33</v>
      </c>
      <c r="AQ8" s="10" t="s">
        <v>148</v>
      </c>
      <c r="AR8" s="10" t="s">
        <v>156</v>
      </c>
      <c r="AU8" s="10" t="s">
        <v>212</v>
      </c>
      <c r="AV8" s="10">
        <v>1</v>
      </c>
      <c r="AZ8" s="10">
        <v>53</v>
      </c>
      <c r="BA8" s="10">
        <v>42</v>
      </c>
      <c r="BB8" s="10">
        <v>66</v>
      </c>
      <c r="BC8" s="10">
        <v>74</v>
      </c>
    </row>
    <row r="9" spans="1:59" ht="15.5" x14ac:dyDescent="0.35">
      <c r="A9" s="66" t="s">
        <v>27</v>
      </c>
      <c r="B9" s="66"/>
      <c r="C9" s="66"/>
      <c r="D9" s="66"/>
      <c r="E9" s="66"/>
      <c r="F9" s="66"/>
      <c r="G9" s="66"/>
      <c r="H9" s="66"/>
      <c r="I9" s="66"/>
      <c r="J9" s="66"/>
      <c r="V9" s="10">
        <v>41</v>
      </c>
      <c r="W9" s="10">
        <v>82</v>
      </c>
      <c r="X9" s="10">
        <v>63</v>
      </c>
      <c r="Y9" s="10">
        <v>32</v>
      </c>
      <c r="Z9" s="10">
        <v>65</v>
      </c>
      <c r="AA9" s="10">
        <v>61</v>
      </c>
      <c r="AB9" s="10">
        <v>61</v>
      </c>
      <c r="AC9" s="10">
        <v>61</v>
      </c>
      <c r="AD9" s="10">
        <v>61</v>
      </c>
      <c r="AE9" s="10">
        <v>61</v>
      </c>
      <c r="AF9" s="10">
        <v>61</v>
      </c>
      <c r="AQ9" s="10" t="s">
        <v>148</v>
      </c>
      <c r="AR9" s="10" t="s">
        <v>157</v>
      </c>
      <c r="AZ9" s="10">
        <v>73</v>
      </c>
      <c r="BA9" s="10">
        <v>58</v>
      </c>
      <c r="BB9" s="10">
        <v>68</v>
      </c>
      <c r="BC9" s="10">
        <v>76</v>
      </c>
    </row>
    <row r="10" spans="1:59" ht="15.5" x14ac:dyDescent="0.35">
      <c r="A10" s="66" t="s">
        <v>28</v>
      </c>
      <c r="B10" s="66"/>
      <c r="C10" s="66"/>
      <c r="D10" s="66"/>
      <c r="E10" s="66"/>
      <c r="F10" s="66"/>
      <c r="G10" s="66"/>
      <c r="H10" s="66"/>
      <c r="I10" s="66"/>
      <c r="J10" s="66"/>
      <c r="V10" s="10">
        <v>61</v>
      </c>
      <c r="W10" s="10">
        <v>2</v>
      </c>
      <c r="X10" s="10">
        <v>57</v>
      </c>
      <c r="Y10" s="10">
        <v>12</v>
      </c>
      <c r="Z10" s="10">
        <v>21</v>
      </c>
      <c r="AA10" s="10">
        <v>23</v>
      </c>
      <c r="AB10" s="10">
        <v>23</v>
      </c>
      <c r="AC10" s="10">
        <v>23</v>
      </c>
      <c r="AD10" s="10">
        <v>23</v>
      </c>
      <c r="AE10" s="10">
        <v>23</v>
      </c>
      <c r="AF10" s="10">
        <v>23</v>
      </c>
      <c r="AQ10" s="10" t="s">
        <v>148</v>
      </c>
      <c r="AR10" s="10" t="s">
        <v>159</v>
      </c>
      <c r="AZ10" s="10">
        <v>73</v>
      </c>
      <c r="BA10" s="10">
        <v>58</v>
      </c>
      <c r="BB10" s="10">
        <v>68</v>
      </c>
      <c r="BC10" s="10">
        <v>76</v>
      </c>
    </row>
    <row r="11" spans="1:59" ht="15.5" x14ac:dyDescent="0.35">
      <c r="A11" s="66" t="s">
        <v>29</v>
      </c>
      <c r="B11" s="66"/>
      <c r="C11" s="66"/>
      <c r="D11" s="66"/>
      <c r="E11" s="66"/>
      <c r="F11" s="66"/>
      <c r="G11" s="66"/>
      <c r="H11" s="66"/>
      <c r="I11" s="66"/>
      <c r="J11" s="66"/>
      <c r="V11" s="10">
        <v>86</v>
      </c>
      <c r="W11" s="10">
        <v>31</v>
      </c>
      <c r="X11" s="10">
        <v>83</v>
      </c>
      <c r="Y11" s="10">
        <v>59</v>
      </c>
      <c r="Z11" s="10">
        <v>59</v>
      </c>
      <c r="AA11" s="10">
        <v>34</v>
      </c>
      <c r="AB11" s="10">
        <v>34</v>
      </c>
      <c r="AC11" s="10">
        <v>34</v>
      </c>
      <c r="AD11" s="10">
        <v>34</v>
      </c>
      <c r="AE11" s="10">
        <v>34</v>
      </c>
      <c r="AF11" s="10">
        <v>34</v>
      </c>
      <c r="AQ11" s="10" t="s">
        <v>148</v>
      </c>
      <c r="AR11" s="10" t="s">
        <v>161</v>
      </c>
      <c r="AZ11" s="10">
        <v>73</v>
      </c>
      <c r="BA11" s="10">
        <v>58</v>
      </c>
      <c r="BB11" s="10">
        <v>68</v>
      </c>
      <c r="BC11" s="10">
        <v>76</v>
      </c>
    </row>
    <row r="12" spans="1:59" ht="15.5" x14ac:dyDescent="0.35">
      <c r="A12" s="66" t="s">
        <v>30</v>
      </c>
      <c r="B12" s="66"/>
      <c r="C12" s="66"/>
      <c r="D12" s="66"/>
      <c r="E12" s="66"/>
      <c r="F12" s="66"/>
      <c r="G12" s="66"/>
      <c r="H12" s="66"/>
      <c r="I12" s="66"/>
      <c r="J12" s="66"/>
      <c r="V12" s="10">
        <v>74</v>
      </c>
      <c r="W12" s="10">
        <v>16</v>
      </c>
      <c r="X12" s="10">
        <v>77</v>
      </c>
      <c r="Y12" s="10">
        <v>16</v>
      </c>
      <c r="Z12" s="10">
        <v>52</v>
      </c>
      <c r="AA12" s="10">
        <v>67</v>
      </c>
      <c r="AB12" s="10">
        <v>67</v>
      </c>
      <c r="AC12" s="10">
        <v>67</v>
      </c>
      <c r="AD12" s="10">
        <v>67</v>
      </c>
      <c r="AE12" s="10">
        <v>67</v>
      </c>
      <c r="AF12" s="10">
        <v>67</v>
      </c>
      <c r="AQ12" s="10" t="s">
        <v>148</v>
      </c>
      <c r="AR12" s="10" t="s">
        <v>162</v>
      </c>
    </row>
    <row r="13" spans="1:59" ht="15.5" x14ac:dyDescent="0.35">
      <c r="A13" s="31"/>
      <c r="B13" s="31"/>
      <c r="C13" s="31"/>
      <c r="D13" s="31"/>
      <c r="E13" s="31"/>
      <c r="F13" s="31"/>
      <c r="G13" s="31"/>
      <c r="H13" s="31"/>
      <c r="I13" s="31"/>
      <c r="J13" s="31"/>
      <c r="V13" s="10">
        <v>76</v>
      </c>
      <c r="W13" s="10">
        <v>62</v>
      </c>
      <c r="X13" s="10">
        <v>43</v>
      </c>
      <c r="Y13" s="10">
        <v>3</v>
      </c>
      <c r="Z13" s="10">
        <v>74</v>
      </c>
      <c r="AA13" s="10">
        <v>56</v>
      </c>
      <c r="AB13" s="10">
        <v>56</v>
      </c>
      <c r="AC13" s="10">
        <v>56</v>
      </c>
      <c r="AD13" s="10">
        <v>56</v>
      </c>
      <c r="AE13" s="10">
        <v>56</v>
      </c>
      <c r="AF13" s="10">
        <v>56</v>
      </c>
      <c r="AQ13" s="10" t="s">
        <v>148</v>
      </c>
      <c r="AR13" s="10" t="s">
        <v>163</v>
      </c>
    </row>
    <row r="14" spans="1:59" ht="15.5" x14ac:dyDescent="0.35">
      <c r="B14" s="31"/>
      <c r="C14" s="31"/>
      <c r="D14" s="31"/>
      <c r="E14" s="31"/>
      <c r="F14" s="31"/>
      <c r="G14" s="31"/>
      <c r="H14" s="31"/>
      <c r="I14" s="31"/>
      <c r="J14" s="31"/>
      <c r="V14" s="10">
        <v>14</v>
      </c>
      <c r="W14" s="10">
        <v>31</v>
      </c>
      <c r="X14" s="10">
        <v>60</v>
      </c>
      <c r="Y14" s="10">
        <v>74</v>
      </c>
      <c r="Z14" s="10">
        <v>29</v>
      </c>
      <c r="AA14" s="10">
        <v>36</v>
      </c>
      <c r="AB14" s="10">
        <v>36</v>
      </c>
      <c r="AC14" s="10">
        <v>36</v>
      </c>
      <c r="AD14" s="10">
        <v>36</v>
      </c>
      <c r="AE14" s="10">
        <v>36</v>
      </c>
      <c r="AF14" s="10">
        <v>36</v>
      </c>
      <c r="AQ14" s="10" t="s">
        <v>148</v>
      </c>
      <c r="AR14" s="10" t="s">
        <v>164</v>
      </c>
    </row>
    <row r="15" spans="1:59" ht="15.5" x14ac:dyDescent="0.35">
      <c r="A15" s="31"/>
      <c r="B15" s="31"/>
      <c r="C15" s="31"/>
      <c r="D15" s="31"/>
      <c r="E15" s="31"/>
      <c r="F15" s="31"/>
      <c r="G15" s="31"/>
      <c r="H15" s="31"/>
      <c r="I15" s="31"/>
      <c r="J15" s="31"/>
      <c r="V15" s="10">
        <v>14</v>
      </c>
      <c r="W15" s="10">
        <v>31</v>
      </c>
      <c r="X15" s="10">
        <v>60</v>
      </c>
      <c r="Y15" s="10">
        <v>74</v>
      </c>
      <c r="Z15" s="10">
        <v>29</v>
      </c>
      <c r="AA15" s="10">
        <v>36</v>
      </c>
      <c r="AB15" s="10">
        <v>36</v>
      </c>
      <c r="AC15" s="10">
        <v>36</v>
      </c>
      <c r="AD15" s="10">
        <v>36</v>
      </c>
      <c r="AE15" s="10">
        <v>36</v>
      </c>
      <c r="AF15" s="10">
        <v>36</v>
      </c>
      <c r="AQ15" s="10" t="s">
        <v>152</v>
      </c>
      <c r="AR15" s="10" t="s">
        <v>153</v>
      </c>
    </row>
    <row r="16" spans="1:59" ht="15.5" x14ac:dyDescent="0.35">
      <c r="A16" s="31"/>
      <c r="B16" s="31"/>
      <c r="C16" s="31"/>
      <c r="D16" s="31"/>
      <c r="E16" s="31"/>
      <c r="F16" s="31"/>
      <c r="G16" s="31"/>
      <c r="H16" s="31"/>
      <c r="I16" s="31"/>
      <c r="J16" s="31"/>
      <c r="V16" s="10">
        <v>14</v>
      </c>
      <c r="W16" s="10">
        <v>31</v>
      </c>
      <c r="X16" s="10">
        <v>60</v>
      </c>
      <c r="Y16" s="10">
        <v>74</v>
      </c>
      <c r="Z16" s="10">
        <v>29</v>
      </c>
      <c r="AA16" s="10">
        <v>36</v>
      </c>
      <c r="AB16" s="10">
        <v>36</v>
      </c>
      <c r="AC16" s="10">
        <v>36</v>
      </c>
      <c r="AD16" s="10">
        <v>36</v>
      </c>
      <c r="AE16" s="10">
        <v>36</v>
      </c>
      <c r="AF16" s="10">
        <v>36</v>
      </c>
      <c r="AQ16" s="10" t="s">
        <v>152</v>
      </c>
      <c r="AR16" s="10" t="s">
        <v>154</v>
      </c>
    </row>
    <row r="17" spans="1:44" ht="15.5" x14ac:dyDescent="0.35">
      <c r="A17" s="31"/>
      <c r="B17" s="31"/>
      <c r="C17" s="31"/>
      <c r="D17" s="31"/>
      <c r="E17" s="31"/>
      <c r="F17" s="31"/>
      <c r="G17" s="31"/>
      <c r="H17" s="31"/>
      <c r="I17" s="31"/>
      <c r="J17" s="31"/>
      <c r="V17" s="10">
        <v>14</v>
      </c>
      <c r="W17" s="10">
        <v>31</v>
      </c>
      <c r="X17" s="10">
        <v>60</v>
      </c>
      <c r="Y17" s="10">
        <v>74</v>
      </c>
      <c r="Z17" s="10">
        <v>29</v>
      </c>
      <c r="AA17" s="10">
        <v>36</v>
      </c>
      <c r="AB17" s="10">
        <v>36</v>
      </c>
      <c r="AC17" s="10">
        <v>36</v>
      </c>
      <c r="AD17" s="10">
        <v>36</v>
      </c>
      <c r="AE17" s="10">
        <v>36</v>
      </c>
      <c r="AF17" s="10">
        <v>36</v>
      </c>
      <c r="AQ17" s="10" t="s">
        <v>152</v>
      </c>
      <c r="AR17" s="10" t="s">
        <v>158</v>
      </c>
    </row>
    <row r="18" spans="1:44" ht="15.5" x14ac:dyDescent="0.35">
      <c r="A18" s="31"/>
      <c r="B18" s="31"/>
      <c r="C18" s="31"/>
      <c r="D18" s="31"/>
      <c r="E18" s="31"/>
      <c r="F18" s="31"/>
      <c r="G18" s="31"/>
      <c r="H18" s="31"/>
      <c r="I18" s="31"/>
      <c r="J18" s="31"/>
      <c r="V18" s="10">
        <v>14</v>
      </c>
      <c r="W18" s="10">
        <v>31</v>
      </c>
      <c r="X18" s="10">
        <v>60</v>
      </c>
      <c r="Y18" s="10">
        <v>74</v>
      </c>
      <c r="Z18" s="10">
        <v>29</v>
      </c>
      <c r="AA18" s="10">
        <v>36</v>
      </c>
      <c r="AB18" s="10">
        <v>36</v>
      </c>
      <c r="AC18" s="10">
        <v>36</v>
      </c>
      <c r="AD18" s="10">
        <v>36</v>
      </c>
      <c r="AE18" s="10">
        <v>36</v>
      </c>
      <c r="AF18" s="10">
        <v>36</v>
      </c>
      <c r="AQ18" s="10" t="s">
        <v>152</v>
      </c>
      <c r="AR18" s="10" t="s">
        <v>160</v>
      </c>
    </row>
    <row r="19" spans="1:44" ht="15.5" x14ac:dyDescent="0.35">
      <c r="A19" s="31"/>
      <c r="B19" s="31"/>
      <c r="C19" s="31"/>
      <c r="D19" s="31"/>
      <c r="E19" s="31"/>
      <c r="F19" s="31"/>
      <c r="G19" s="31"/>
      <c r="H19" s="31"/>
      <c r="I19" s="31"/>
      <c r="J19" s="31"/>
      <c r="V19" s="10">
        <v>79</v>
      </c>
      <c r="W19" s="10">
        <v>53</v>
      </c>
      <c r="X19" s="10">
        <v>89</v>
      </c>
      <c r="Y19" s="10">
        <v>61</v>
      </c>
      <c r="Z19" s="10">
        <v>26</v>
      </c>
      <c r="AA19" s="10">
        <v>7</v>
      </c>
      <c r="AB19" s="10">
        <v>7</v>
      </c>
      <c r="AC19" s="10">
        <v>7</v>
      </c>
      <c r="AD19" s="10">
        <v>7</v>
      </c>
      <c r="AE19" s="10">
        <v>7</v>
      </c>
      <c r="AF19" s="10">
        <v>7</v>
      </c>
      <c r="AQ19" s="10" t="s">
        <v>129</v>
      </c>
      <c r="AR19" s="10" t="s">
        <v>214</v>
      </c>
    </row>
    <row r="20" spans="1:44" ht="15.5" x14ac:dyDescent="0.35">
      <c r="A20" s="31"/>
      <c r="B20" s="31"/>
      <c r="C20" s="31"/>
      <c r="D20" s="31"/>
      <c r="E20" s="31"/>
      <c r="F20" s="31"/>
      <c r="G20" s="31"/>
      <c r="H20" s="31"/>
      <c r="I20" s="31"/>
      <c r="J20" s="31"/>
      <c r="V20" s="10">
        <v>40</v>
      </c>
      <c r="W20" s="10">
        <v>17</v>
      </c>
      <c r="X20" s="10">
        <v>17</v>
      </c>
      <c r="Y20" s="10">
        <v>54</v>
      </c>
      <c r="Z20" s="10">
        <v>47</v>
      </c>
      <c r="AA20" s="10">
        <v>27</v>
      </c>
      <c r="AB20" s="10">
        <v>27</v>
      </c>
      <c r="AC20" s="10">
        <v>27</v>
      </c>
      <c r="AD20" s="10">
        <v>27</v>
      </c>
      <c r="AE20" s="10">
        <v>27</v>
      </c>
      <c r="AF20" s="10">
        <v>27</v>
      </c>
      <c r="AQ20" s="10" t="s">
        <v>129</v>
      </c>
      <c r="AR20" s="10" t="s">
        <v>215</v>
      </c>
    </row>
    <row r="21" spans="1:44" ht="15.5" x14ac:dyDescent="0.35">
      <c r="A21" s="31"/>
      <c r="B21" s="31"/>
      <c r="C21" s="31"/>
      <c r="D21" s="31"/>
      <c r="E21" s="31"/>
      <c r="F21" s="31"/>
      <c r="G21" s="31"/>
      <c r="H21" s="31"/>
      <c r="I21" s="31"/>
      <c r="J21" s="31"/>
      <c r="V21" s="10">
        <v>3</v>
      </c>
      <c r="W21" s="10">
        <v>69</v>
      </c>
      <c r="X21" s="10">
        <v>122</v>
      </c>
      <c r="Y21" s="10">
        <v>33</v>
      </c>
      <c r="Z21" s="10">
        <v>29</v>
      </c>
      <c r="AA21" s="10">
        <v>20</v>
      </c>
      <c r="AB21" s="10">
        <v>20</v>
      </c>
      <c r="AC21" s="10">
        <v>20</v>
      </c>
      <c r="AD21" s="10">
        <v>20</v>
      </c>
      <c r="AE21" s="10">
        <v>20</v>
      </c>
      <c r="AF21" s="10">
        <v>20</v>
      </c>
      <c r="AQ21" s="10" t="s">
        <v>129</v>
      </c>
      <c r="AR21" s="10" t="s">
        <v>216</v>
      </c>
    </row>
    <row r="22" spans="1:44" ht="15.5" x14ac:dyDescent="0.35">
      <c r="A22" s="31"/>
      <c r="B22" s="31"/>
      <c r="C22" s="31"/>
      <c r="D22" s="31"/>
      <c r="E22" s="31"/>
      <c r="F22" s="31"/>
      <c r="G22" s="31"/>
      <c r="H22" s="31"/>
      <c r="I22" s="31"/>
      <c r="J22" s="31"/>
      <c r="V22" s="10">
        <v>86</v>
      </c>
      <c r="W22" s="10">
        <v>85</v>
      </c>
      <c r="X22" s="10">
        <v>66</v>
      </c>
      <c r="Y22" s="10">
        <v>16</v>
      </c>
      <c r="Z22" s="10">
        <v>18</v>
      </c>
      <c r="AA22" s="10">
        <v>54</v>
      </c>
      <c r="AB22" s="10">
        <v>54</v>
      </c>
      <c r="AC22" s="10">
        <v>54</v>
      </c>
      <c r="AD22" s="10">
        <v>54</v>
      </c>
      <c r="AE22" s="10">
        <v>54</v>
      </c>
      <c r="AF22" s="10">
        <v>54</v>
      </c>
      <c r="AQ22" s="10" t="s">
        <v>217</v>
      </c>
      <c r="AR22" s="10" t="s">
        <v>218</v>
      </c>
    </row>
    <row r="23" spans="1:44" ht="15.5" x14ac:dyDescent="0.35">
      <c r="A23" s="31"/>
      <c r="B23" s="31"/>
      <c r="C23" s="31"/>
      <c r="D23" s="31"/>
      <c r="E23" s="31"/>
      <c r="F23" s="31"/>
      <c r="G23" s="31"/>
      <c r="H23" s="31"/>
      <c r="I23" s="31"/>
      <c r="J23" s="31"/>
      <c r="V23" s="10">
        <v>59</v>
      </c>
      <c r="W23" s="10">
        <v>65</v>
      </c>
      <c r="X23" s="10">
        <v>46</v>
      </c>
      <c r="Y23" s="10">
        <v>80</v>
      </c>
      <c r="Z23" s="10">
        <v>39</v>
      </c>
      <c r="AA23" s="10">
        <v>87</v>
      </c>
      <c r="AB23" s="10">
        <v>87</v>
      </c>
      <c r="AC23" s="10">
        <v>87</v>
      </c>
      <c r="AD23" s="10">
        <v>87</v>
      </c>
      <c r="AE23" s="10">
        <v>87</v>
      </c>
      <c r="AF23" s="10">
        <v>87</v>
      </c>
      <c r="AQ23" s="10" t="s">
        <v>217</v>
      </c>
      <c r="AR23" s="10" t="s">
        <v>219</v>
      </c>
    </row>
    <row r="24" spans="1:44" ht="15.5" x14ac:dyDescent="0.35">
      <c r="A24" s="31"/>
      <c r="B24" s="31"/>
      <c r="C24" s="31"/>
      <c r="D24" s="31"/>
      <c r="E24" s="31"/>
      <c r="F24" s="31"/>
      <c r="G24" s="31"/>
      <c r="H24" s="31"/>
      <c r="I24" s="31"/>
      <c r="J24" s="31"/>
      <c r="V24" s="10">
        <v>27</v>
      </c>
      <c r="W24" s="10">
        <v>89</v>
      </c>
      <c r="X24" s="10">
        <v>58</v>
      </c>
      <c r="Y24" s="10">
        <v>9</v>
      </c>
      <c r="Z24" s="10">
        <v>28</v>
      </c>
      <c r="AA24" s="10">
        <v>33</v>
      </c>
      <c r="AB24" s="10">
        <v>33</v>
      </c>
      <c r="AC24" s="10">
        <v>33</v>
      </c>
      <c r="AD24" s="10">
        <v>33</v>
      </c>
      <c r="AE24" s="10">
        <v>33</v>
      </c>
      <c r="AF24" s="10">
        <v>33</v>
      </c>
    </row>
    <row r="25" spans="1:44" ht="15.5" x14ac:dyDescent="0.35">
      <c r="A25" s="31"/>
      <c r="B25" s="31"/>
      <c r="C25" s="31"/>
      <c r="D25" s="31"/>
      <c r="E25" s="31"/>
      <c r="F25" s="31"/>
      <c r="G25" s="31"/>
      <c r="H25" s="31"/>
      <c r="I25" s="31"/>
      <c r="J25" s="31"/>
      <c r="V25" s="10">
        <v>56</v>
      </c>
      <c r="W25" s="10">
        <v>63</v>
      </c>
      <c r="X25" s="10">
        <v>62</v>
      </c>
      <c r="Y25" s="10">
        <v>47</v>
      </c>
      <c r="Z25" s="10">
        <v>12</v>
      </c>
      <c r="AA25" s="10">
        <v>40</v>
      </c>
      <c r="AB25" s="10">
        <v>40</v>
      </c>
      <c r="AC25" s="10">
        <v>40</v>
      </c>
      <c r="AD25" s="10">
        <v>40</v>
      </c>
      <c r="AE25" s="10">
        <v>40</v>
      </c>
      <c r="AF25" s="10">
        <v>40</v>
      </c>
    </row>
    <row r="26" spans="1:44" ht="15.5" x14ac:dyDescent="0.35">
      <c r="A26" s="31"/>
      <c r="B26" s="31"/>
      <c r="C26" s="31"/>
      <c r="D26" s="31"/>
      <c r="E26" s="31"/>
      <c r="F26" s="31"/>
      <c r="G26" s="31"/>
      <c r="H26" s="31"/>
      <c r="I26" s="31"/>
      <c r="J26" s="31"/>
      <c r="V26" s="10">
        <v>6</v>
      </c>
      <c r="W26" s="10">
        <v>88</v>
      </c>
      <c r="X26" s="10">
        <v>2</v>
      </c>
      <c r="Y26" s="10">
        <v>42</v>
      </c>
      <c r="Z26" s="10">
        <v>22</v>
      </c>
      <c r="AA26" s="10">
        <v>11</v>
      </c>
      <c r="AB26" s="10">
        <v>11</v>
      </c>
      <c r="AC26" s="10">
        <v>11</v>
      </c>
      <c r="AD26" s="10">
        <v>11</v>
      </c>
      <c r="AE26" s="10">
        <v>11</v>
      </c>
      <c r="AF26" s="10">
        <v>11</v>
      </c>
    </row>
    <row r="27" spans="1:44" ht="15.5" x14ac:dyDescent="0.35">
      <c r="A27" s="31"/>
      <c r="B27" s="31"/>
      <c r="C27" s="31"/>
      <c r="D27" s="31"/>
      <c r="E27" s="31"/>
      <c r="F27" s="31"/>
      <c r="G27" s="31"/>
      <c r="H27" s="31"/>
      <c r="I27" s="31"/>
      <c r="J27" s="31"/>
      <c r="V27" s="10">
        <v>41</v>
      </c>
      <c r="W27" s="10">
        <v>82</v>
      </c>
      <c r="X27" s="10">
        <v>63</v>
      </c>
      <c r="Y27" s="10">
        <v>32</v>
      </c>
      <c r="Z27" s="10">
        <v>65</v>
      </c>
      <c r="AA27" s="10">
        <v>61</v>
      </c>
      <c r="AB27" s="10">
        <v>61</v>
      </c>
      <c r="AC27" s="10">
        <v>61</v>
      </c>
      <c r="AD27" s="10">
        <v>61</v>
      </c>
      <c r="AE27" s="10">
        <v>61</v>
      </c>
      <c r="AF27" s="10">
        <v>61</v>
      </c>
    </row>
    <row r="28" spans="1:44" ht="15.5" x14ac:dyDescent="0.35">
      <c r="A28" s="31"/>
      <c r="B28" s="31"/>
      <c r="C28" s="31"/>
      <c r="D28" s="31"/>
      <c r="E28" s="31"/>
      <c r="F28" s="31"/>
      <c r="G28" s="31"/>
      <c r="H28" s="31"/>
      <c r="I28" s="31"/>
      <c r="J28" s="31"/>
      <c r="V28" s="10">
        <v>61</v>
      </c>
      <c r="W28" s="10">
        <v>2</v>
      </c>
      <c r="X28" s="10">
        <v>57</v>
      </c>
      <c r="Y28" s="10">
        <v>12</v>
      </c>
      <c r="Z28" s="10">
        <v>21</v>
      </c>
      <c r="AA28" s="10">
        <v>23</v>
      </c>
      <c r="AB28" s="10">
        <v>23</v>
      </c>
      <c r="AC28" s="10">
        <v>23</v>
      </c>
      <c r="AD28" s="10">
        <v>23</v>
      </c>
      <c r="AE28" s="10">
        <v>23</v>
      </c>
      <c r="AF28" s="10">
        <v>23</v>
      </c>
    </row>
    <row r="29" spans="1:44" ht="15.5" x14ac:dyDescent="0.35">
      <c r="A29" s="31"/>
      <c r="B29" s="31"/>
      <c r="C29" s="31"/>
      <c r="D29" s="31"/>
      <c r="E29" s="31"/>
      <c r="F29" s="31"/>
      <c r="G29" s="31"/>
      <c r="H29" s="31"/>
      <c r="I29" s="31"/>
      <c r="J29" s="31"/>
      <c r="V29" s="10">
        <v>86</v>
      </c>
      <c r="W29" s="10">
        <v>31</v>
      </c>
      <c r="X29" s="10">
        <v>83</v>
      </c>
      <c r="Y29" s="10">
        <v>59</v>
      </c>
      <c r="Z29" s="10">
        <v>59</v>
      </c>
      <c r="AA29" s="10">
        <v>34</v>
      </c>
      <c r="AB29" s="10">
        <v>34</v>
      </c>
      <c r="AC29" s="10">
        <v>34</v>
      </c>
      <c r="AD29" s="10">
        <v>34</v>
      </c>
      <c r="AE29" s="10">
        <v>34</v>
      </c>
      <c r="AF29" s="10">
        <v>34</v>
      </c>
    </row>
    <row r="30" spans="1:44" ht="15.5" x14ac:dyDescent="0.35">
      <c r="A30" s="31"/>
      <c r="B30" s="31"/>
      <c r="C30" s="31"/>
      <c r="D30" s="31"/>
      <c r="E30" s="31"/>
      <c r="F30" s="31"/>
      <c r="G30" s="31"/>
      <c r="H30" s="31"/>
      <c r="I30" s="31"/>
      <c r="J30" s="31"/>
      <c r="V30" s="10">
        <v>74</v>
      </c>
      <c r="W30" s="10">
        <v>16</v>
      </c>
      <c r="X30" s="10">
        <v>77</v>
      </c>
      <c r="Y30" s="10">
        <v>16</v>
      </c>
      <c r="Z30" s="10">
        <v>52</v>
      </c>
      <c r="AA30" s="10">
        <v>67</v>
      </c>
      <c r="AB30" s="10">
        <v>67</v>
      </c>
      <c r="AC30" s="10">
        <v>67</v>
      </c>
      <c r="AD30" s="10">
        <v>67</v>
      </c>
      <c r="AE30" s="10">
        <v>67</v>
      </c>
      <c r="AF30" s="10">
        <v>67</v>
      </c>
    </row>
    <row r="31" spans="1:44" ht="15.5" x14ac:dyDescent="0.35">
      <c r="A31" s="32"/>
      <c r="B31" s="32"/>
      <c r="C31" s="32"/>
      <c r="D31" s="32"/>
      <c r="E31" s="32"/>
      <c r="F31" s="32"/>
      <c r="G31" s="32"/>
      <c r="H31" s="32"/>
      <c r="I31" s="32"/>
      <c r="J31" s="32"/>
      <c r="V31" s="10">
        <v>76</v>
      </c>
      <c r="W31" s="10">
        <v>62</v>
      </c>
      <c r="X31" s="10">
        <v>43</v>
      </c>
      <c r="Y31" s="10">
        <v>3</v>
      </c>
      <c r="Z31" s="10">
        <v>74</v>
      </c>
      <c r="AA31" s="10">
        <v>56</v>
      </c>
      <c r="AB31" s="10">
        <v>56</v>
      </c>
      <c r="AC31" s="10">
        <v>56</v>
      </c>
      <c r="AD31" s="10">
        <v>56</v>
      </c>
      <c r="AE31" s="10">
        <v>56</v>
      </c>
      <c r="AF31" s="10">
        <v>56</v>
      </c>
    </row>
    <row r="32" spans="1:44" x14ac:dyDescent="0.35">
      <c r="A32" s="33" t="s">
        <v>3</v>
      </c>
      <c r="B32" s="34"/>
      <c r="C32" s="34"/>
      <c r="D32" s="34"/>
      <c r="E32" s="34"/>
      <c r="F32" s="34"/>
      <c r="G32" s="34"/>
      <c r="H32" s="34"/>
      <c r="I32" s="34"/>
      <c r="V32" s="10">
        <v>14</v>
      </c>
      <c r="W32" s="10">
        <v>31</v>
      </c>
      <c r="X32" s="10">
        <v>60</v>
      </c>
      <c r="Y32" s="10">
        <v>74</v>
      </c>
      <c r="Z32" s="10">
        <v>29</v>
      </c>
      <c r="AA32" s="10">
        <v>36</v>
      </c>
      <c r="AB32" s="10">
        <v>36</v>
      </c>
      <c r="AC32" s="10">
        <v>36</v>
      </c>
      <c r="AD32" s="10">
        <v>36</v>
      </c>
      <c r="AE32" s="10">
        <v>36</v>
      </c>
      <c r="AF32" s="10">
        <v>36</v>
      </c>
    </row>
    <row r="33" spans="1:32" x14ac:dyDescent="0.35">
      <c r="A33" s="35"/>
      <c r="B33" s="35"/>
      <c r="C33" s="34"/>
      <c r="D33" s="34"/>
      <c r="E33" s="34"/>
      <c r="F33" s="34"/>
      <c r="G33" s="34"/>
      <c r="H33" s="34"/>
      <c r="I33" s="34"/>
      <c r="V33" s="10">
        <v>14</v>
      </c>
      <c r="W33" s="10">
        <v>31</v>
      </c>
      <c r="X33" s="10">
        <v>60</v>
      </c>
      <c r="Y33" s="10">
        <v>74</v>
      </c>
      <c r="Z33" s="10">
        <v>29</v>
      </c>
      <c r="AA33" s="10">
        <v>36</v>
      </c>
      <c r="AB33" s="10">
        <v>36</v>
      </c>
      <c r="AC33" s="10">
        <v>36</v>
      </c>
      <c r="AD33" s="10">
        <v>36</v>
      </c>
      <c r="AE33" s="10">
        <v>36</v>
      </c>
      <c r="AF33" s="10">
        <v>36</v>
      </c>
    </row>
    <row r="34" spans="1:32" x14ac:dyDescent="0.35">
      <c r="A34" s="35" t="s">
        <v>47</v>
      </c>
      <c r="B34" s="35" t="s">
        <v>48</v>
      </c>
      <c r="C34" s="35" t="s">
        <v>49</v>
      </c>
      <c r="D34" s="36" t="s">
        <v>50</v>
      </c>
      <c r="E34" s="34"/>
      <c r="F34" s="34">
        <f ca="1">OFFSET(A34,2,2)</f>
        <v>4.5599999999999996</v>
      </c>
      <c r="G34" s="34"/>
      <c r="H34" s="34"/>
      <c r="I34" s="34"/>
      <c r="V34" s="10">
        <v>14</v>
      </c>
      <c r="W34" s="10">
        <v>31</v>
      </c>
      <c r="X34" s="10">
        <v>60</v>
      </c>
      <c r="Y34" s="10">
        <v>74</v>
      </c>
      <c r="Z34" s="10">
        <v>29</v>
      </c>
      <c r="AA34" s="10">
        <v>36</v>
      </c>
      <c r="AB34" s="10">
        <v>36</v>
      </c>
      <c r="AC34" s="10">
        <v>36</v>
      </c>
      <c r="AD34" s="10">
        <v>36</v>
      </c>
      <c r="AE34" s="10">
        <v>36</v>
      </c>
      <c r="AF34" s="10">
        <v>36</v>
      </c>
    </row>
    <row r="35" spans="1:32" x14ac:dyDescent="0.35">
      <c r="A35" s="37">
        <v>10567</v>
      </c>
      <c r="B35" s="35">
        <v>2</v>
      </c>
      <c r="C35" s="37">
        <v>1.23</v>
      </c>
      <c r="D35" s="38">
        <f>B35*C35</f>
        <v>2.46</v>
      </c>
      <c r="E35" s="34"/>
      <c r="F35" s="34"/>
      <c r="G35" s="34"/>
      <c r="H35" s="34"/>
      <c r="I35" s="34"/>
      <c r="V35" s="10">
        <v>14</v>
      </c>
      <c r="W35" s="10">
        <v>31</v>
      </c>
      <c r="X35" s="10">
        <v>60</v>
      </c>
      <c r="Y35" s="10">
        <v>74</v>
      </c>
      <c r="Z35" s="10">
        <v>29</v>
      </c>
      <c r="AA35" s="10">
        <v>36</v>
      </c>
      <c r="AB35" s="10">
        <v>36</v>
      </c>
      <c r="AC35" s="10">
        <v>36</v>
      </c>
      <c r="AD35" s="10">
        <v>36</v>
      </c>
      <c r="AE35" s="10">
        <v>36</v>
      </c>
      <c r="AF35" s="10">
        <v>36</v>
      </c>
    </row>
    <row r="36" spans="1:32" x14ac:dyDescent="0.35">
      <c r="A36" s="37">
        <f>A35+1</f>
        <v>10568</v>
      </c>
      <c r="B36" s="35">
        <v>3</v>
      </c>
      <c r="C36" s="37">
        <v>4.5599999999999996</v>
      </c>
      <c r="D36" s="38">
        <f>B36*C36</f>
        <v>13.68</v>
      </c>
      <c r="E36" s="34"/>
      <c r="F36" s="34"/>
      <c r="G36" s="34"/>
      <c r="H36" s="34"/>
      <c r="I36" s="34"/>
      <c r="V36" s="10">
        <v>14</v>
      </c>
      <c r="W36" s="10">
        <v>31</v>
      </c>
      <c r="X36" s="10">
        <v>60</v>
      </c>
      <c r="Y36" s="10">
        <v>74</v>
      </c>
      <c r="Z36" s="10">
        <v>29</v>
      </c>
      <c r="AA36" s="10">
        <v>36</v>
      </c>
      <c r="AB36" s="10">
        <v>36</v>
      </c>
      <c r="AC36" s="10">
        <v>36</v>
      </c>
      <c r="AD36" s="10">
        <v>36</v>
      </c>
      <c r="AE36" s="10">
        <v>36</v>
      </c>
      <c r="AF36" s="10">
        <v>36</v>
      </c>
    </row>
    <row r="37" spans="1:32" x14ac:dyDescent="0.35">
      <c r="A37" s="37">
        <f>A36+1</f>
        <v>10569</v>
      </c>
      <c r="B37" s="35">
        <v>12</v>
      </c>
      <c r="C37" s="37">
        <v>7.34</v>
      </c>
      <c r="D37" s="38">
        <f>B37*C37</f>
        <v>88.08</v>
      </c>
      <c r="E37" s="33"/>
      <c r="F37" s="34"/>
      <c r="G37" s="34"/>
      <c r="H37" s="34"/>
      <c r="I37" s="34"/>
    </row>
    <row r="38" spans="1:32" x14ac:dyDescent="0.35">
      <c r="A38" s="37">
        <f>A37+1</f>
        <v>10570</v>
      </c>
      <c r="B38" s="39">
        <v>5</v>
      </c>
      <c r="C38" s="39">
        <v>12.2</v>
      </c>
      <c r="D38" s="38">
        <f>B38*C38</f>
        <v>61</v>
      </c>
      <c r="E38" s="34"/>
      <c r="F38" s="34"/>
      <c r="G38" s="34"/>
      <c r="H38" s="34"/>
      <c r="I38" s="34"/>
    </row>
    <row r="39" spans="1:32" x14ac:dyDescent="0.35">
      <c r="A39" s="37"/>
      <c r="B39" s="37"/>
      <c r="C39" s="37"/>
      <c r="D39" s="39"/>
      <c r="E39" s="34"/>
      <c r="F39" s="34"/>
      <c r="G39" s="34"/>
      <c r="H39" s="34"/>
      <c r="I39" s="34"/>
    </row>
    <row r="40" spans="1:32" x14ac:dyDescent="0.35">
      <c r="A40" s="37"/>
      <c r="B40" s="36" t="s">
        <v>2</v>
      </c>
      <c r="C40" s="39"/>
      <c r="D40" s="40" t="s">
        <v>0</v>
      </c>
      <c r="E40" s="34"/>
      <c r="F40" s="34"/>
      <c r="G40" s="34"/>
      <c r="H40" s="34"/>
      <c r="I40" s="34"/>
    </row>
    <row r="41" spans="1:32" x14ac:dyDescent="0.35">
      <c r="A41" s="37"/>
      <c r="B41" s="41"/>
      <c r="C41" s="39"/>
      <c r="D41" s="39"/>
      <c r="E41" s="34"/>
      <c r="F41" s="34"/>
      <c r="G41" s="34"/>
      <c r="H41" s="34"/>
      <c r="I41" s="34"/>
    </row>
    <row r="42" spans="1:32" x14ac:dyDescent="0.35">
      <c r="A42" s="39"/>
      <c r="B42" s="42" t="s">
        <v>51</v>
      </c>
      <c r="C42" s="37"/>
      <c r="D42" s="39">
        <f ca="1">OFFSET(A35,2,2,1,1)</f>
        <v>7.34</v>
      </c>
      <c r="E42" s="34"/>
      <c r="F42" s="34"/>
      <c r="G42" s="34"/>
      <c r="H42" s="34"/>
      <c r="I42" s="34"/>
    </row>
    <row r="43" spans="1:32" x14ac:dyDescent="0.35">
      <c r="A43" s="37"/>
      <c r="B43" s="39"/>
      <c r="C43" s="39"/>
      <c r="D43" s="39"/>
      <c r="E43" s="34"/>
      <c r="F43" s="34"/>
      <c r="G43" s="34"/>
      <c r="H43" s="34"/>
      <c r="I43" s="34"/>
    </row>
    <row r="44" spans="1:32" x14ac:dyDescent="0.35">
      <c r="A44" s="37"/>
      <c r="B44" s="42" t="s">
        <v>52</v>
      </c>
      <c r="C44" s="37"/>
      <c r="D44" s="39">
        <f ca="1">OFFSET(B38,-2,-1,1,1)</f>
        <v>10568</v>
      </c>
      <c r="E44" s="34"/>
      <c r="F44" s="34"/>
      <c r="G44" s="34"/>
      <c r="H44" s="34"/>
      <c r="I44" s="34"/>
    </row>
    <row r="45" spans="1:32" x14ac:dyDescent="0.35">
      <c r="A45" s="34"/>
      <c r="B45" s="34"/>
      <c r="C45" s="34"/>
      <c r="D45" s="34"/>
      <c r="E45" s="34"/>
      <c r="F45" s="34"/>
      <c r="G45" s="34"/>
      <c r="H45" s="34"/>
      <c r="I45" s="34"/>
    </row>
    <row r="46" spans="1:32" x14ac:dyDescent="0.35">
      <c r="A46" s="63"/>
      <c r="B46" s="63"/>
      <c r="C46" s="34"/>
      <c r="D46" s="34"/>
      <c r="E46" s="64"/>
      <c r="F46" s="64"/>
      <c r="G46" s="34"/>
      <c r="H46" s="34"/>
      <c r="I46" s="34"/>
    </row>
  </sheetData>
  <sortState ref="AQ2:AR18">
    <sortCondition ref="AQ2:AQ18"/>
  </sortState>
  <customSheetViews>
    <customSheetView guid="{A27D5E1E-B06B-4AE2-9D20-CB87A5C74206}" scale="85" showGridLines="0">
      <selection activeCell="E7" sqref="E7"/>
      <pageMargins left="0.7" right="0.7" top="0.75" bottom="0.75" header="0.3" footer="0.3"/>
    </customSheetView>
  </customSheetViews>
  <mergeCells count="8">
    <mergeCell ref="A46:B46"/>
    <mergeCell ref="E46:F46"/>
    <mergeCell ref="A8:J8"/>
    <mergeCell ref="A9:J9"/>
    <mergeCell ref="A1:N1"/>
    <mergeCell ref="A10:J10"/>
    <mergeCell ref="A11:J11"/>
    <mergeCell ref="A12:J12"/>
  </mergeCells>
  <dataValidations count="6">
    <dataValidation type="list" allowBlank="1" showInputMessage="1" showErrorMessage="1" sqref="AO2:AO4">
      <formula1>$AM$1:$AM$2</formula1>
    </dataValidation>
    <dataValidation type="list" allowBlank="1" showInputMessage="1" showErrorMessage="1" sqref="AU2">
      <formula1>Prod_Cat</formula1>
    </dataValidation>
    <dataValidation type="list" allowBlank="1" showInputMessage="1" showErrorMessage="1" sqref="BF1">
      <formula1>$AZ$1:$BC$1</formula1>
    </dataValidation>
    <dataValidation type="list" allowBlank="1" showInputMessage="1" showErrorMessage="1" sqref="AL11">
      <formula1>Pol_Sta_Rng</formula1>
    </dataValidation>
    <dataValidation type="list" allowBlank="1" showInputMessage="1" showErrorMessage="1" sqref="AV2">
      <formula1>ProdSubCat</formula1>
    </dataValidation>
    <dataValidation type="list" allowBlank="1" showInputMessage="1" showErrorMessage="1" sqref="AL2:AL10">
      <formula1>PolStaList</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N61"/>
  <sheetViews>
    <sheetView showGridLines="0" zoomScale="145" zoomScaleNormal="145" workbookViewId="0">
      <selection sqref="A1:XFD1048576"/>
    </sheetView>
  </sheetViews>
  <sheetFormatPr defaultRowHeight="14.5" x14ac:dyDescent="0.35"/>
  <cols>
    <col min="1" max="1" width="16.453125" style="10" bestFit="1" customWidth="1"/>
    <col min="2" max="2" width="23.81640625" style="10" customWidth="1"/>
    <col min="3" max="3" width="17" style="10" customWidth="1"/>
    <col min="4" max="16384" width="8.7265625" style="10"/>
  </cols>
  <sheetData>
    <row r="1" spans="1:14" ht="15.5" x14ac:dyDescent="0.35">
      <c r="A1" s="60" t="s">
        <v>32</v>
      </c>
      <c r="B1" s="60"/>
      <c r="C1" s="60"/>
      <c r="D1" s="60"/>
      <c r="E1" s="60"/>
      <c r="F1" s="60"/>
      <c r="G1" s="60"/>
      <c r="H1" s="60"/>
      <c r="I1" s="60"/>
      <c r="J1" s="60"/>
      <c r="K1" s="60"/>
      <c r="L1" s="60"/>
      <c r="M1" s="60"/>
      <c r="N1" s="60"/>
    </row>
    <row r="3" spans="1:14" ht="15.5" x14ac:dyDescent="0.35">
      <c r="A3" s="28"/>
    </row>
    <row r="4" spans="1:14" x14ac:dyDescent="0.35">
      <c r="A4" s="10" t="s">
        <v>33</v>
      </c>
    </row>
    <row r="6" spans="1:14" ht="21" x14ac:dyDescent="0.55000000000000004">
      <c r="A6" s="30" t="s">
        <v>34</v>
      </c>
    </row>
    <row r="8" spans="1:14" ht="15.5" x14ac:dyDescent="0.35">
      <c r="A8" s="67" t="s">
        <v>35</v>
      </c>
      <c r="B8" s="65"/>
      <c r="C8" s="65"/>
      <c r="D8" s="65"/>
      <c r="E8" s="65"/>
      <c r="F8" s="65"/>
      <c r="G8" s="65"/>
      <c r="H8" s="65"/>
      <c r="I8" s="65"/>
      <c r="J8" s="65"/>
    </row>
    <row r="9" spans="1:14" ht="15.5" x14ac:dyDescent="0.35">
      <c r="A9" s="68" t="s">
        <v>36</v>
      </c>
      <c r="B9" s="68"/>
      <c r="C9" s="68"/>
      <c r="D9" s="68"/>
      <c r="E9" s="68"/>
      <c r="F9" s="68"/>
      <c r="G9" s="68"/>
      <c r="H9" s="68"/>
      <c r="I9" s="68"/>
      <c r="J9" s="68"/>
    </row>
    <row r="10" spans="1:14" ht="15.5" x14ac:dyDescent="0.35">
      <c r="A10" s="66"/>
      <c r="B10" s="66"/>
      <c r="C10" s="66"/>
      <c r="D10" s="66"/>
      <c r="E10" s="66"/>
      <c r="F10" s="66"/>
      <c r="G10" s="66"/>
      <c r="H10" s="66"/>
      <c r="I10" s="66"/>
      <c r="J10" s="66"/>
    </row>
    <row r="11" spans="1:14" ht="15.5" x14ac:dyDescent="0.35">
      <c r="B11" s="31"/>
      <c r="C11" s="31"/>
      <c r="D11" s="31"/>
      <c r="E11" s="31"/>
      <c r="F11" s="31"/>
      <c r="G11" s="31"/>
      <c r="H11" s="31"/>
      <c r="I11" s="31"/>
      <c r="J11" s="31"/>
    </row>
    <row r="12" spans="1:14" ht="15.5" x14ac:dyDescent="0.35">
      <c r="A12" s="31"/>
      <c r="B12" s="31"/>
      <c r="C12" s="31"/>
      <c r="D12" s="31"/>
      <c r="E12" s="31"/>
      <c r="F12" s="31"/>
      <c r="G12" s="31"/>
      <c r="H12" s="31"/>
      <c r="I12" s="31"/>
      <c r="J12" s="31"/>
    </row>
    <row r="13" spans="1:14" ht="15.5" x14ac:dyDescent="0.35">
      <c r="A13" s="31"/>
      <c r="B13" s="31"/>
      <c r="C13" s="31"/>
      <c r="D13" s="31"/>
      <c r="E13" s="31"/>
      <c r="F13" s="31"/>
      <c r="G13" s="31"/>
      <c r="H13" s="31"/>
      <c r="I13" s="31"/>
      <c r="J13" s="31"/>
    </row>
    <row r="14" spans="1:14" ht="15.5" x14ac:dyDescent="0.35">
      <c r="A14" s="31"/>
      <c r="B14" s="31"/>
      <c r="C14" s="31"/>
      <c r="D14" s="31"/>
      <c r="E14" s="31"/>
      <c r="F14" s="31"/>
      <c r="G14" s="31"/>
      <c r="H14" s="31"/>
      <c r="I14" s="31"/>
      <c r="J14" s="31"/>
    </row>
    <row r="15" spans="1:14" ht="15.5" x14ac:dyDescent="0.35">
      <c r="A15" s="31"/>
      <c r="B15" s="31"/>
      <c r="C15" s="31"/>
      <c r="D15" s="31"/>
      <c r="E15" s="31"/>
      <c r="F15" s="31"/>
      <c r="G15" s="31"/>
      <c r="H15" s="31"/>
      <c r="I15" s="31"/>
      <c r="J15" s="31"/>
    </row>
    <row r="16" spans="1:14" ht="15.5" x14ac:dyDescent="0.35">
      <c r="A16" s="31"/>
      <c r="B16" s="31"/>
      <c r="C16" s="31"/>
      <c r="D16" s="31"/>
      <c r="E16" s="31"/>
      <c r="F16" s="31"/>
      <c r="G16" s="31"/>
      <c r="H16" s="31"/>
      <c r="I16" s="31"/>
      <c r="J16" s="31"/>
    </row>
    <row r="17" spans="1:14" ht="15.5" x14ac:dyDescent="0.35">
      <c r="A17" s="31"/>
      <c r="B17" s="31"/>
      <c r="C17" s="31"/>
      <c r="D17" s="31"/>
      <c r="E17" s="31"/>
      <c r="F17" s="31"/>
      <c r="G17" s="31"/>
      <c r="H17" s="31"/>
      <c r="I17" s="31"/>
      <c r="J17" s="31"/>
    </row>
    <row r="18" spans="1:14" ht="15.5" x14ac:dyDescent="0.35">
      <c r="A18" s="31"/>
      <c r="B18" s="31"/>
      <c r="C18" s="31"/>
      <c r="D18" s="31"/>
      <c r="E18" s="31"/>
      <c r="F18" s="31"/>
      <c r="G18" s="31"/>
      <c r="H18" s="31"/>
      <c r="I18" s="31"/>
      <c r="J18" s="31"/>
    </row>
    <row r="19" spans="1:14" ht="15.5" x14ac:dyDescent="0.35">
      <c r="A19" s="31"/>
      <c r="B19" s="31"/>
      <c r="C19" s="31"/>
      <c r="D19" s="31"/>
      <c r="E19" s="31"/>
      <c r="F19" s="31"/>
      <c r="G19" s="31"/>
      <c r="H19" s="31"/>
      <c r="I19" s="31"/>
      <c r="J19" s="31"/>
    </row>
    <row r="20" spans="1:14" ht="15.5" x14ac:dyDescent="0.35">
      <c r="A20" s="31"/>
      <c r="B20" s="31"/>
      <c r="C20" s="31"/>
      <c r="D20" s="31"/>
      <c r="E20" s="31"/>
      <c r="F20" s="31"/>
      <c r="G20" s="31"/>
      <c r="H20" s="31"/>
      <c r="I20" s="31"/>
      <c r="J20" s="31"/>
    </row>
    <row r="21" spans="1:14" ht="15.5" x14ac:dyDescent="0.35">
      <c r="A21" s="31"/>
      <c r="B21" s="31"/>
      <c r="C21" s="31"/>
      <c r="D21" s="31"/>
      <c r="E21" s="31"/>
      <c r="F21" s="31"/>
      <c r="G21" s="31"/>
      <c r="H21" s="31"/>
      <c r="I21" s="31"/>
      <c r="J21" s="31"/>
    </row>
    <row r="22" spans="1:14" ht="15.5" x14ac:dyDescent="0.35">
      <c r="A22" s="31"/>
      <c r="B22" s="31"/>
      <c r="C22" s="31"/>
      <c r="D22" s="31"/>
      <c r="E22" s="31"/>
      <c r="F22" s="31"/>
      <c r="G22" s="31"/>
      <c r="H22" s="31"/>
      <c r="I22" s="31"/>
      <c r="J22" s="31"/>
    </row>
    <row r="23" spans="1:14" ht="15.5" x14ac:dyDescent="0.35">
      <c r="A23" s="31"/>
      <c r="B23" s="31"/>
      <c r="C23" s="31"/>
      <c r="D23" s="31"/>
      <c r="E23" s="31"/>
      <c r="F23" s="31"/>
      <c r="G23" s="31"/>
      <c r="H23" s="31"/>
      <c r="I23" s="31"/>
      <c r="J23" s="31"/>
    </row>
    <row r="24" spans="1:14" ht="15.5" x14ac:dyDescent="0.35">
      <c r="A24" s="31"/>
      <c r="B24" s="31"/>
      <c r="C24" s="31"/>
      <c r="D24" s="31"/>
      <c r="E24" s="31"/>
      <c r="F24" s="31"/>
      <c r="G24" s="31"/>
      <c r="H24" s="31"/>
      <c r="I24" s="31"/>
      <c r="J24" s="31"/>
    </row>
    <row r="25" spans="1:14" ht="15.5" x14ac:dyDescent="0.35">
      <c r="A25" s="31"/>
      <c r="B25" s="31"/>
      <c r="C25" s="31"/>
      <c r="D25" s="31"/>
      <c r="E25" s="31"/>
      <c r="F25" s="31"/>
      <c r="G25" s="31"/>
      <c r="H25" s="31"/>
      <c r="I25" s="31"/>
      <c r="J25" s="31"/>
    </row>
    <row r="26" spans="1:14" ht="15.5" x14ac:dyDescent="0.35">
      <c r="A26" s="31"/>
      <c r="B26" s="31"/>
      <c r="C26" s="31"/>
      <c r="D26" s="31"/>
      <c r="E26" s="31"/>
      <c r="F26" s="31"/>
      <c r="G26" s="31"/>
      <c r="H26" s="31"/>
      <c r="I26" s="31"/>
      <c r="J26" s="31"/>
    </row>
    <row r="27" spans="1:14" ht="15.5" x14ac:dyDescent="0.35">
      <c r="A27" s="31"/>
      <c r="B27" s="31"/>
      <c r="C27" s="31"/>
      <c r="D27" s="31"/>
      <c r="E27" s="31"/>
      <c r="F27" s="31"/>
      <c r="G27" s="31"/>
      <c r="H27" s="31"/>
      <c r="I27" s="31"/>
      <c r="J27" s="31"/>
    </row>
    <row r="28" spans="1:14" ht="15.5" x14ac:dyDescent="0.35">
      <c r="A28" s="31"/>
      <c r="B28" s="31"/>
      <c r="C28" s="31"/>
      <c r="D28" s="31"/>
      <c r="E28" s="31"/>
      <c r="F28" s="31"/>
      <c r="G28" s="31"/>
      <c r="H28" s="31"/>
      <c r="I28" s="31"/>
      <c r="J28" s="31"/>
    </row>
    <row r="29" spans="1:14" ht="15.5" x14ac:dyDescent="0.35">
      <c r="A29" s="43" t="s">
        <v>3</v>
      </c>
      <c r="B29" s="32"/>
      <c r="C29" s="32"/>
      <c r="D29" s="32"/>
      <c r="E29" s="32"/>
      <c r="F29" s="32"/>
      <c r="G29" s="32"/>
      <c r="H29" s="32"/>
      <c r="I29" s="32"/>
      <c r="J29" s="32"/>
    </row>
    <row r="30" spans="1:14" x14ac:dyDescent="0.35">
      <c r="A30" s="33"/>
      <c r="B30" s="34"/>
      <c r="C30" s="34"/>
      <c r="D30" s="34"/>
      <c r="E30" s="34"/>
      <c r="F30" s="34"/>
      <c r="G30" s="34"/>
      <c r="H30" s="34"/>
      <c r="I30" s="34"/>
      <c r="N30" s="10">
        <v>4</v>
      </c>
    </row>
    <row r="31" spans="1:14" x14ac:dyDescent="0.35">
      <c r="A31" s="41" t="s">
        <v>37</v>
      </c>
      <c r="B31" s="39"/>
      <c r="C31" s="33" t="s">
        <v>2</v>
      </c>
      <c r="D31" s="34"/>
      <c r="E31" s="34"/>
      <c r="F31" s="34"/>
      <c r="G31" s="33" t="s">
        <v>0</v>
      </c>
      <c r="H31" s="34"/>
      <c r="I31" s="34"/>
    </row>
    <row r="32" spans="1:14" x14ac:dyDescent="0.35">
      <c r="A32" s="41" t="s">
        <v>38</v>
      </c>
      <c r="B32" s="44"/>
      <c r="C32" s="35"/>
      <c r="D32" s="35"/>
      <c r="E32" s="34"/>
      <c r="F32" s="34"/>
      <c r="G32" s="33"/>
      <c r="H32" s="34"/>
      <c r="I32" s="34"/>
      <c r="L32" s="10" t="s">
        <v>37</v>
      </c>
      <c r="N32" s="10" t="str">
        <f>CHOOSE(N30,L32,L33,L34,L35)</f>
        <v>Sorry</v>
      </c>
    </row>
    <row r="33" spans="1:12" x14ac:dyDescent="0.35">
      <c r="A33" s="41" t="s">
        <v>39</v>
      </c>
      <c r="B33" s="39" t="str">
        <f>CHOOSE(2,A31,A32,A33,A34)</f>
        <v>Hello</v>
      </c>
      <c r="C33" s="69" t="s">
        <v>41</v>
      </c>
      <c r="D33" s="69"/>
      <c r="E33" s="69"/>
      <c r="F33" s="34"/>
      <c r="G33" s="39" t="str">
        <f>CHOOSE(1,A31,A32,A33,A34)</f>
        <v>Hi</v>
      </c>
      <c r="H33" s="34"/>
      <c r="I33" s="34"/>
      <c r="L33" s="10" t="s">
        <v>38</v>
      </c>
    </row>
    <row r="34" spans="1:12" x14ac:dyDescent="0.35">
      <c r="A34" s="41" t="s">
        <v>40</v>
      </c>
      <c r="B34" s="39" t="str">
        <f>CHOOSE(4,A31,A32,A33,A34)</f>
        <v>Sorry</v>
      </c>
      <c r="C34" s="39"/>
      <c r="D34" s="39"/>
      <c r="E34" s="34"/>
      <c r="F34" s="34"/>
      <c r="G34" s="37"/>
      <c r="H34" s="34"/>
      <c r="I34" s="34"/>
      <c r="L34" s="10" t="s">
        <v>39</v>
      </c>
    </row>
    <row r="35" spans="1:12" x14ac:dyDescent="0.35">
      <c r="A35" s="37"/>
      <c r="B35" s="39"/>
      <c r="C35" s="39"/>
      <c r="D35" s="39"/>
      <c r="E35" s="34"/>
      <c r="F35" s="34"/>
      <c r="G35" s="37"/>
      <c r="H35" s="34"/>
      <c r="I35" s="34"/>
      <c r="L35" s="10" t="s">
        <v>40</v>
      </c>
    </row>
    <row r="36" spans="1:12" x14ac:dyDescent="0.35">
      <c r="A36" s="37"/>
      <c r="B36" s="39"/>
      <c r="C36" s="69" t="s">
        <v>42</v>
      </c>
      <c r="D36" s="69"/>
      <c r="E36" s="69"/>
      <c r="F36" s="69"/>
      <c r="G36" s="39" t="str">
        <f>CHOOSE(2,"Hi","Hello","Welcome","Sorry")</f>
        <v>Hello</v>
      </c>
      <c r="H36" s="34"/>
      <c r="I36" s="34"/>
    </row>
    <row r="37" spans="1:12" x14ac:dyDescent="0.35">
      <c r="A37" s="37"/>
      <c r="B37" s="39"/>
      <c r="C37" s="39"/>
      <c r="D37" s="39"/>
      <c r="E37" s="34"/>
      <c r="F37" s="34"/>
      <c r="G37" s="37"/>
      <c r="H37" s="34"/>
      <c r="I37" s="34"/>
    </row>
    <row r="38" spans="1:12" x14ac:dyDescent="0.35">
      <c r="A38" s="37"/>
      <c r="B38" s="39"/>
      <c r="C38" s="39"/>
      <c r="D38" s="39"/>
      <c r="E38" s="34"/>
      <c r="F38" s="34"/>
      <c r="G38" s="37"/>
      <c r="H38" s="34"/>
      <c r="I38" s="34"/>
    </row>
    <row r="39" spans="1:12" x14ac:dyDescent="0.35">
      <c r="A39" s="37"/>
      <c r="B39" s="39"/>
      <c r="C39" s="69" t="s">
        <v>43</v>
      </c>
      <c r="D39" s="69"/>
      <c r="E39" s="69"/>
      <c r="F39" s="69"/>
      <c r="G39" s="37" t="str">
        <f>CHOOSE(2,A31,A32,A33,A34)</f>
        <v>Hello</v>
      </c>
      <c r="H39" s="34"/>
      <c r="I39" s="34"/>
    </row>
    <row r="40" spans="1:12" x14ac:dyDescent="0.35">
      <c r="A40" s="37"/>
      <c r="B40" s="39"/>
      <c r="C40" s="39"/>
      <c r="D40" s="39"/>
      <c r="E40" s="34"/>
      <c r="F40" s="34"/>
      <c r="G40" s="34"/>
      <c r="H40" s="34"/>
      <c r="I40" s="34"/>
    </row>
    <row r="41" spans="1:12" x14ac:dyDescent="0.35">
      <c r="A41" s="37"/>
      <c r="B41" s="39"/>
      <c r="C41" s="39"/>
      <c r="D41" s="39"/>
      <c r="E41" s="34"/>
      <c r="F41" s="34"/>
      <c r="G41" s="34"/>
      <c r="H41" s="34"/>
      <c r="I41" s="34"/>
    </row>
    <row r="42" spans="1:12" x14ac:dyDescent="0.35">
      <c r="A42" s="37"/>
      <c r="B42" s="39"/>
      <c r="C42" s="69" t="s">
        <v>44</v>
      </c>
      <c r="D42" s="69"/>
      <c r="E42" s="69"/>
      <c r="F42" s="69"/>
      <c r="G42" s="34" t="e">
        <f>CHOOSE(5,A31,A32,A33,A34)</f>
        <v>#VALUE!</v>
      </c>
      <c r="H42" s="34"/>
      <c r="I42" s="34"/>
    </row>
    <row r="43" spans="1:12" x14ac:dyDescent="0.35">
      <c r="A43" s="37"/>
      <c r="B43" s="39"/>
      <c r="C43" s="39"/>
      <c r="D43" s="39"/>
      <c r="E43" s="34"/>
      <c r="F43" s="34"/>
      <c r="G43" s="34"/>
      <c r="H43" s="34"/>
      <c r="I43" s="34"/>
    </row>
    <row r="44" spans="1:12" x14ac:dyDescent="0.35">
      <c r="A44" s="37"/>
      <c r="B44" s="39"/>
      <c r="C44" s="39"/>
      <c r="D44" s="39"/>
      <c r="E44" s="34"/>
      <c r="F44" s="34"/>
      <c r="G44" s="34"/>
      <c r="H44" s="34"/>
      <c r="I44" s="34"/>
    </row>
    <row r="45" spans="1:12" x14ac:dyDescent="0.35">
      <c r="A45" s="37"/>
      <c r="B45" s="39"/>
      <c r="C45" s="69" t="s">
        <v>45</v>
      </c>
      <c r="D45" s="69"/>
      <c r="E45" s="69"/>
      <c r="F45" s="34"/>
      <c r="G45" s="34" t="str">
        <f>CHOOSE(3.2,A31,A32,A33,A34)</f>
        <v>Welcome</v>
      </c>
      <c r="H45" s="34"/>
      <c r="I45" s="34"/>
    </row>
    <row r="46" spans="1:12" x14ac:dyDescent="0.35">
      <c r="A46" s="37"/>
      <c r="B46" s="39"/>
      <c r="C46" s="39"/>
      <c r="D46" s="39"/>
      <c r="E46" s="34"/>
      <c r="F46" s="34"/>
      <c r="G46" s="34"/>
      <c r="H46" s="34"/>
      <c r="I46" s="34"/>
    </row>
    <row r="47" spans="1:12" x14ac:dyDescent="0.35">
      <c r="A47" s="37"/>
      <c r="B47" s="39"/>
      <c r="C47" s="39"/>
      <c r="D47" s="39"/>
      <c r="E47" s="34"/>
      <c r="F47" s="34"/>
      <c r="G47" s="34"/>
      <c r="H47" s="34"/>
      <c r="I47" s="34"/>
    </row>
    <row r="48" spans="1:12" x14ac:dyDescent="0.35">
      <c r="A48" s="37"/>
      <c r="B48" s="39"/>
      <c r="C48" s="69" t="s">
        <v>46</v>
      </c>
      <c r="D48" s="69"/>
      <c r="E48" s="69"/>
      <c r="F48" s="34"/>
      <c r="G48" s="34" t="str">
        <f>CHOOSE(3.75,A31,A32,A33,A34)</f>
        <v>Welcome</v>
      </c>
      <c r="H48" s="34"/>
      <c r="I48" s="34"/>
    </row>
    <row r="49" spans="1:9" x14ac:dyDescent="0.35">
      <c r="A49" s="37"/>
      <c r="B49" s="39"/>
      <c r="C49" s="39"/>
      <c r="D49" s="39"/>
      <c r="E49" s="34"/>
      <c r="F49" s="34"/>
      <c r="G49" s="34"/>
      <c r="H49" s="34"/>
      <c r="I49" s="34"/>
    </row>
    <row r="50" spans="1:9" x14ac:dyDescent="0.35">
      <c r="A50" s="37"/>
      <c r="B50" s="37"/>
      <c r="C50" s="37"/>
      <c r="D50" s="39"/>
      <c r="E50" s="34"/>
      <c r="F50" s="34"/>
      <c r="G50" s="34"/>
      <c r="H50" s="34"/>
      <c r="I50" s="34"/>
    </row>
    <row r="51" spans="1:9" x14ac:dyDescent="0.35">
      <c r="A51" s="63"/>
      <c r="B51" s="63"/>
      <c r="C51" s="34"/>
      <c r="D51" s="34"/>
      <c r="E51" s="64"/>
      <c r="F51" s="64"/>
      <c r="G51" s="34"/>
      <c r="H51" s="34"/>
      <c r="I51" s="34"/>
    </row>
    <row r="54" spans="1:9" x14ac:dyDescent="0.35">
      <c r="C54" s="10">
        <v>1</v>
      </c>
      <c r="D54" s="10">
        <v>2</v>
      </c>
      <c r="E54" s="10">
        <v>3</v>
      </c>
      <c r="G54" s="10">
        <v>3</v>
      </c>
    </row>
    <row r="55" spans="1:9" x14ac:dyDescent="0.35">
      <c r="B55" s="10">
        <v>3</v>
      </c>
      <c r="C55" s="10">
        <v>2001</v>
      </c>
      <c r="D55" s="10">
        <v>2002</v>
      </c>
      <c r="E55" s="10">
        <v>2003</v>
      </c>
      <c r="G55" s="10">
        <f>AVERAGE(CHOOSE(G54,C56:C61,D56:D61,E56:E61))</f>
        <v>17.833333333333332</v>
      </c>
    </row>
    <row r="56" spans="1:9" x14ac:dyDescent="0.35">
      <c r="A56" s="10" t="s">
        <v>38</v>
      </c>
      <c r="B56" s="10" t="str">
        <f>CHOOSE(B55,A56,A57,A58)</f>
        <v>Sorry</v>
      </c>
      <c r="C56" s="10">
        <v>18</v>
      </c>
      <c r="D56" s="10">
        <v>33</v>
      </c>
      <c r="E56" s="10">
        <v>26</v>
      </c>
    </row>
    <row r="57" spans="1:9" x14ac:dyDescent="0.35">
      <c r="A57" s="10" t="s">
        <v>39</v>
      </c>
      <c r="C57" s="10">
        <v>22</v>
      </c>
      <c r="D57" s="10">
        <v>43</v>
      </c>
      <c r="E57" s="10">
        <v>13</v>
      </c>
    </row>
    <row r="58" spans="1:9" x14ac:dyDescent="0.35">
      <c r="A58" s="10" t="s">
        <v>40</v>
      </c>
      <c r="C58" s="10">
        <v>35</v>
      </c>
      <c r="D58" s="10">
        <v>36</v>
      </c>
      <c r="E58" s="10">
        <v>16</v>
      </c>
    </row>
    <row r="59" spans="1:9" x14ac:dyDescent="0.35">
      <c r="C59" s="10">
        <v>47</v>
      </c>
      <c r="D59" s="10">
        <v>31</v>
      </c>
      <c r="E59" s="10">
        <v>29</v>
      </c>
    </row>
    <row r="60" spans="1:9" x14ac:dyDescent="0.35">
      <c r="C60" s="10">
        <v>35</v>
      </c>
      <c r="D60" s="10">
        <v>27</v>
      </c>
      <c r="E60" s="10">
        <v>11</v>
      </c>
    </row>
    <row r="61" spans="1:9" x14ac:dyDescent="0.35">
      <c r="C61" s="10">
        <v>48</v>
      </c>
      <c r="D61" s="10">
        <v>40</v>
      </c>
      <c r="E61" s="10">
        <v>12</v>
      </c>
    </row>
  </sheetData>
  <mergeCells count="12">
    <mergeCell ref="A1:N1"/>
    <mergeCell ref="A8:J8"/>
    <mergeCell ref="A9:J9"/>
    <mergeCell ref="A10:J10"/>
    <mergeCell ref="A51:B51"/>
    <mergeCell ref="E51:F51"/>
    <mergeCell ref="C33:E33"/>
    <mergeCell ref="C36:F36"/>
    <mergeCell ref="C39:F39"/>
    <mergeCell ref="C42:F42"/>
    <mergeCell ref="C45:E45"/>
    <mergeCell ref="C48:E48"/>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Y516"/>
  <sheetViews>
    <sheetView showGridLines="0" zoomScale="85" zoomScaleNormal="85" workbookViewId="0">
      <selection sqref="A1:XFD1048576"/>
    </sheetView>
  </sheetViews>
  <sheetFormatPr defaultRowHeight="14.5" x14ac:dyDescent="0.35"/>
  <cols>
    <col min="1" max="1" width="7.1796875" style="10" bestFit="1" customWidth="1"/>
    <col min="2" max="2" width="8.453125" style="10" bestFit="1" customWidth="1"/>
    <col min="3" max="3" width="10.7265625" style="26" bestFit="1" customWidth="1"/>
    <col min="4" max="4" width="13.26953125" style="10" bestFit="1" customWidth="1"/>
    <col min="5" max="5" width="14.453125" style="10" bestFit="1" customWidth="1"/>
    <col min="6" max="6" width="10" style="10" bestFit="1" customWidth="1"/>
    <col min="7" max="7" width="8.7265625" style="10" bestFit="1" customWidth="1"/>
    <col min="8" max="8" width="13.7265625" style="10" bestFit="1" customWidth="1"/>
    <col min="9" max="9" width="12.7265625" style="10" bestFit="1" customWidth="1"/>
    <col min="10" max="10" width="9.54296875" style="10" bestFit="1" customWidth="1"/>
    <col min="11" max="11" width="13.1796875" style="10" bestFit="1" customWidth="1"/>
    <col min="12" max="14" width="8.7265625" style="10"/>
    <col min="15" max="15" width="7.1796875" style="10" customWidth="1"/>
    <col min="16" max="16" width="8.453125" style="10" customWidth="1"/>
    <col min="17" max="17" width="10.7265625" style="10" bestFit="1" customWidth="1"/>
    <col min="18" max="18" width="13.26953125" style="10" bestFit="1" customWidth="1"/>
    <col min="19" max="19" width="14.453125" style="10" bestFit="1" customWidth="1"/>
    <col min="20" max="20" width="5.54296875" style="10" customWidth="1"/>
    <col min="21" max="21" width="8.7265625" style="10" customWidth="1"/>
    <col min="22" max="22" width="13.81640625" style="10" bestFit="1" customWidth="1"/>
    <col min="23" max="23" width="6" style="10" customWidth="1"/>
    <col min="24" max="24" width="9.7265625" style="10" bestFit="1" customWidth="1"/>
    <col min="25" max="25" width="13.1796875" style="10" bestFit="1" customWidth="1"/>
    <col min="26" max="16384" width="8.7265625" style="10"/>
  </cols>
  <sheetData>
    <row r="1" spans="1:25" x14ac:dyDescent="0.35">
      <c r="A1" s="19" t="s">
        <v>126</v>
      </c>
      <c r="B1" s="19" t="s">
        <v>47</v>
      </c>
      <c r="C1" s="45" t="s">
        <v>17</v>
      </c>
      <c r="D1" s="19" t="s">
        <v>4</v>
      </c>
      <c r="E1" s="19" t="s">
        <v>5</v>
      </c>
      <c r="F1" s="19" t="s">
        <v>6</v>
      </c>
      <c r="G1" s="19" t="s">
        <v>136</v>
      </c>
      <c r="H1" s="19" t="s">
        <v>7</v>
      </c>
      <c r="I1" s="19" t="s">
        <v>137</v>
      </c>
      <c r="J1" s="19" t="s">
        <v>134</v>
      </c>
      <c r="K1" s="19" t="s">
        <v>138</v>
      </c>
      <c r="O1" s="19" t="s">
        <v>126</v>
      </c>
      <c r="P1" s="19" t="s">
        <v>47</v>
      </c>
      <c r="Q1" s="45"/>
      <c r="R1" s="19"/>
      <c r="S1" s="19"/>
      <c r="T1" s="19"/>
      <c r="U1" s="19"/>
      <c r="V1" s="19"/>
      <c r="W1" s="19"/>
      <c r="X1" s="19"/>
      <c r="Y1" s="19"/>
    </row>
    <row r="2" spans="1:25" x14ac:dyDescent="0.35">
      <c r="A2" s="10">
        <v>297</v>
      </c>
      <c r="B2" s="10">
        <v>2053</v>
      </c>
      <c r="C2" s="26">
        <v>40580</v>
      </c>
      <c r="D2" s="10" t="s">
        <v>139</v>
      </c>
      <c r="E2" s="10">
        <v>39</v>
      </c>
      <c r="F2" s="10">
        <v>19342.84</v>
      </c>
      <c r="G2" s="10">
        <v>0.01</v>
      </c>
      <c r="H2" s="10" t="s">
        <v>11</v>
      </c>
      <c r="I2" s="10">
        <v>5603.95</v>
      </c>
      <c r="J2" s="10">
        <v>500.98</v>
      </c>
      <c r="K2" s="10">
        <v>126</v>
      </c>
      <c r="O2" s="10">
        <v>297</v>
      </c>
      <c r="P2" s="10" t="e">
        <f t="shared" ref="P2:P12" si="0">VLOOKUP(O2,Data_Rng,2,0)</f>
        <v>#NAME?</v>
      </c>
    </row>
    <row r="3" spans="1:25" x14ac:dyDescent="0.35">
      <c r="A3" s="10">
        <v>2635</v>
      </c>
      <c r="B3" s="10">
        <v>19074</v>
      </c>
      <c r="C3" s="26">
        <v>41085</v>
      </c>
      <c r="D3" s="10" t="s">
        <v>139</v>
      </c>
      <c r="E3" s="10">
        <v>17</v>
      </c>
      <c r="F3" s="10">
        <v>3816.59</v>
      </c>
      <c r="G3" s="10">
        <v>0.01</v>
      </c>
      <c r="H3" s="10" t="s">
        <v>11</v>
      </c>
      <c r="I3" s="10">
        <v>191.47</v>
      </c>
      <c r="J3" s="10">
        <v>208.16</v>
      </c>
      <c r="K3" s="10">
        <v>68.02</v>
      </c>
      <c r="O3" s="10">
        <v>2635</v>
      </c>
      <c r="P3" s="10" t="e">
        <f t="shared" si="0"/>
        <v>#NAME?</v>
      </c>
    </row>
    <row r="4" spans="1:25" x14ac:dyDescent="0.35">
      <c r="A4" s="10">
        <v>3749</v>
      </c>
      <c r="B4" s="10">
        <v>26784</v>
      </c>
      <c r="C4" s="26">
        <v>40382</v>
      </c>
      <c r="D4" s="10" t="s">
        <v>139</v>
      </c>
      <c r="E4" s="10">
        <v>12</v>
      </c>
      <c r="F4" s="10">
        <v>1466.95</v>
      </c>
      <c r="G4" s="10">
        <v>0.02</v>
      </c>
      <c r="H4" s="10" t="s">
        <v>11</v>
      </c>
      <c r="I4" s="10">
        <v>-64.14</v>
      </c>
      <c r="J4" s="10">
        <v>120.98</v>
      </c>
      <c r="K4" s="10">
        <v>30</v>
      </c>
      <c r="O4" s="10">
        <v>3749</v>
      </c>
      <c r="P4" s="10" t="e">
        <f t="shared" si="0"/>
        <v>#NAME?</v>
      </c>
    </row>
    <row r="5" spans="1:25" x14ac:dyDescent="0.35">
      <c r="A5" s="10">
        <v>6765</v>
      </c>
      <c r="B5" s="10">
        <v>48192</v>
      </c>
      <c r="C5" s="26">
        <v>40163</v>
      </c>
      <c r="D5" s="10" t="s">
        <v>139</v>
      </c>
      <c r="E5" s="10">
        <v>15</v>
      </c>
      <c r="F5" s="10">
        <v>2277.67</v>
      </c>
      <c r="G5" s="10">
        <v>0</v>
      </c>
      <c r="H5" s="10" t="s">
        <v>11</v>
      </c>
      <c r="I5" s="10">
        <v>-173.96</v>
      </c>
      <c r="J5" s="10">
        <v>140.97999999999999</v>
      </c>
      <c r="K5" s="10">
        <v>36.090000000000003</v>
      </c>
      <c r="O5" s="10">
        <v>6765</v>
      </c>
      <c r="P5" s="10" t="e">
        <f t="shared" si="0"/>
        <v>#NAME?</v>
      </c>
    </row>
    <row r="6" spans="1:25" x14ac:dyDescent="0.35">
      <c r="A6" s="10">
        <v>193</v>
      </c>
      <c r="B6" s="10">
        <v>1285</v>
      </c>
      <c r="C6" s="26">
        <v>41060</v>
      </c>
      <c r="D6" s="10" t="s">
        <v>139</v>
      </c>
      <c r="E6" s="10">
        <v>27</v>
      </c>
      <c r="F6" s="10">
        <v>3874.12</v>
      </c>
      <c r="G6" s="10">
        <v>0</v>
      </c>
      <c r="H6" s="10" t="s">
        <v>11</v>
      </c>
      <c r="I6" s="10">
        <v>-305.98</v>
      </c>
      <c r="J6" s="10">
        <v>130.97999999999999</v>
      </c>
      <c r="K6" s="10">
        <v>54.74</v>
      </c>
      <c r="O6" s="10">
        <v>193</v>
      </c>
      <c r="P6" s="10" t="e">
        <f t="shared" si="0"/>
        <v>#NAME?</v>
      </c>
    </row>
    <row r="7" spans="1:25" x14ac:dyDescent="0.35">
      <c r="A7" s="10">
        <v>7321</v>
      </c>
      <c r="B7" s="10">
        <v>52194</v>
      </c>
      <c r="C7" s="26">
        <v>40523</v>
      </c>
      <c r="D7" s="10" t="s">
        <v>139</v>
      </c>
      <c r="E7" s="10">
        <v>12</v>
      </c>
      <c r="F7" s="10">
        <v>1551.34</v>
      </c>
      <c r="G7" s="10">
        <v>0.03</v>
      </c>
      <c r="H7" s="10" t="s">
        <v>11</v>
      </c>
      <c r="I7" s="10">
        <v>-483.12</v>
      </c>
      <c r="J7" s="10">
        <v>120.98</v>
      </c>
      <c r="K7" s="10">
        <v>78.64</v>
      </c>
      <c r="O7" s="10">
        <v>7321</v>
      </c>
      <c r="P7" s="10" t="e">
        <f t="shared" si="0"/>
        <v>#NAME?</v>
      </c>
      <c r="Q7" s="45"/>
      <c r="R7" s="19"/>
      <c r="S7" s="19"/>
      <c r="T7" s="19"/>
      <c r="U7" s="19"/>
      <c r="V7" s="19"/>
      <c r="W7" s="19"/>
      <c r="X7" s="19"/>
      <c r="Y7" s="19"/>
    </row>
    <row r="8" spans="1:25" x14ac:dyDescent="0.35">
      <c r="A8" s="10">
        <v>2302</v>
      </c>
      <c r="B8" s="10">
        <v>16582</v>
      </c>
      <c r="C8" s="26">
        <v>40817</v>
      </c>
      <c r="D8" s="10" t="s">
        <v>139</v>
      </c>
      <c r="E8" s="10">
        <v>26</v>
      </c>
      <c r="F8" s="10">
        <v>6766.8559999999998</v>
      </c>
      <c r="G8" s="10">
        <v>0.02</v>
      </c>
      <c r="H8" s="10" t="s">
        <v>11</v>
      </c>
      <c r="I8" s="10">
        <v>-774.89068800000007</v>
      </c>
      <c r="J8" s="10">
        <v>320.64</v>
      </c>
      <c r="K8" s="10">
        <v>43.57</v>
      </c>
      <c r="O8" s="10">
        <v>2302</v>
      </c>
      <c r="P8" s="10" t="e">
        <f t="shared" si="0"/>
        <v>#NAME?</v>
      </c>
      <c r="Q8" s="26"/>
    </row>
    <row r="9" spans="1:25" x14ac:dyDescent="0.35">
      <c r="A9" s="10">
        <v>2056</v>
      </c>
      <c r="B9" s="10">
        <v>14693</v>
      </c>
      <c r="C9" s="26">
        <v>40552</v>
      </c>
      <c r="D9" s="10" t="s">
        <v>139</v>
      </c>
      <c r="E9" s="10">
        <v>38</v>
      </c>
      <c r="F9" s="10">
        <v>847.82</v>
      </c>
      <c r="G9" s="10">
        <v>0.05</v>
      </c>
      <c r="H9" s="10" t="s">
        <v>11</v>
      </c>
      <c r="I9" s="10">
        <v>-1348.5</v>
      </c>
      <c r="J9" s="10">
        <v>20.98</v>
      </c>
      <c r="K9" s="10">
        <v>45</v>
      </c>
      <c r="O9" s="10">
        <v>2056</v>
      </c>
      <c r="P9" s="10" t="e">
        <f t="shared" si="0"/>
        <v>#NAME?</v>
      </c>
      <c r="Q9" s="26"/>
    </row>
    <row r="10" spans="1:25" x14ac:dyDescent="0.35">
      <c r="A10" s="10">
        <v>5987</v>
      </c>
      <c r="B10" s="10">
        <v>42437</v>
      </c>
      <c r="C10" s="26">
        <v>40973</v>
      </c>
      <c r="D10" s="10" t="s">
        <v>139</v>
      </c>
      <c r="E10" s="10">
        <v>43</v>
      </c>
      <c r="F10" s="10">
        <v>19461.8</v>
      </c>
      <c r="G10" s="10">
        <v>0.06</v>
      </c>
      <c r="H10" s="10" t="s">
        <v>11</v>
      </c>
      <c r="I10" s="10">
        <v>7752.01</v>
      </c>
      <c r="J10" s="10">
        <v>449.99</v>
      </c>
      <c r="K10" s="10">
        <v>49</v>
      </c>
      <c r="O10" s="10">
        <v>5987</v>
      </c>
      <c r="P10" s="10" t="e">
        <f t="shared" si="0"/>
        <v>#NAME?</v>
      </c>
      <c r="Q10" s="26"/>
    </row>
    <row r="11" spans="1:25" x14ac:dyDescent="0.35">
      <c r="A11" s="10">
        <v>6358</v>
      </c>
      <c r="B11" s="10">
        <v>45120</v>
      </c>
      <c r="C11" s="26">
        <v>39912</v>
      </c>
      <c r="D11" s="10" t="s">
        <v>139</v>
      </c>
      <c r="E11" s="10">
        <v>39</v>
      </c>
      <c r="F11" s="10">
        <v>14591.44</v>
      </c>
      <c r="G11" s="10">
        <v>7.0000000000000007E-2</v>
      </c>
      <c r="H11" s="10" t="s">
        <v>11</v>
      </c>
      <c r="I11" s="10">
        <v>5475.8</v>
      </c>
      <c r="J11" s="10">
        <v>400.97</v>
      </c>
      <c r="K11" s="10">
        <v>48.26</v>
      </c>
      <c r="O11" s="10">
        <v>6358</v>
      </c>
      <c r="P11" s="10" t="e">
        <f t="shared" si="0"/>
        <v>#NAME?</v>
      </c>
      <c r="Q11" s="26"/>
    </row>
    <row r="12" spans="1:25" x14ac:dyDescent="0.35">
      <c r="A12" s="10">
        <v>7096</v>
      </c>
      <c r="B12" s="10">
        <v>50656</v>
      </c>
      <c r="C12" s="26">
        <v>40111</v>
      </c>
      <c r="D12" s="10" t="s">
        <v>139</v>
      </c>
      <c r="E12" s="10">
        <v>31</v>
      </c>
      <c r="F12" s="10">
        <v>16451.330000000002</v>
      </c>
      <c r="G12" s="10">
        <v>0.01</v>
      </c>
      <c r="H12" s="10" t="s">
        <v>11</v>
      </c>
      <c r="I12" s="10">
        <v>5325.14</v>
      </c>
      <c r="J12" s="10">
        <v>500.98</v>
      </c>
      <c r="K12" s="10">
        <v>56</v>
      </c>
      <c r="O12" s="10">
        <v>7096</v>
      </c>
      <c r="P12" s="10" t="e">
        <f t="shared" si="0"/>
        <v>#NAME?</v>
      </c>
      <c r="Q12" s="26"/>
    </row>
    <row r="13" spans="1:25" x14ac:dyDescent="0.35">
      <c r="Q13" s="26"/>
    </row>
    <row r="14" spans="1:25" x14ac:dyDescent="0.35">
      <c r="Q14" s="26"/>
    </row>
    <row r="15" spans="1:25" x14ac:dyDescent="0.35">
      <c r="Q15" s="26"/>
    </row>
    <row r="16" spans="1:25" x14ac:dyDescent="0.35">
      <c r="Q16" s="26"/>
    </row>
    <row r="17" spans="17:17" x14ac:dyDescent="0.35">
      <c r="Q17" s="26"/>
    </row>
    <row r="18" spans="17:17" x14ac:dyDescent="0.35">
      <c r="Q18" s="26"/>
    </row>
    <row r="19" spans="17:17" x14ac:dyDescent="0.35">
      <c r="Q19" s="26"/>
    </row>
    <row r="20" spans="17:17" x14ac:dyDescent="0.35">
      <c r="Q20" s="26"/>
    </row>
    <row r="21" spans="17:17" x14ac:dyDescent="0.35">
      <c r="Q21" s="26"/>
    </row>
    <row r="22" spans="17:17" x14ac:dyDescent="0.35">
      <c r="Q22" s="26"/>
    </row>
    <row r="23" spans="17:17" x14ac:dyDescent="0.35">
      <c r="Q23" s="26"/>
    </row>
    <row r="24" spans="17:17" x14ac:dyDescent="0.35">
      <c r="Q24" s="26"/>
    </row>
    <row r="25" spans="17:17" x14ac:dyDescent="0.35">
      <c r="Q25" s="26"/>
    </row>
    <row r="26" spans="17:17" x14ac:dyDescent="0.35">
      <c r="Q26" s="26"/>
    </row>
    <row r="27" spans="17:17" x14ac:dyDescent="0.35">
      <c r="Q27" s="26"/>
    </row>
    <row r="28" spans="17:17" x14ac:dyDescent="0.35">
      <c r="Q28" s="26"/>
    </row>
    <row r="29" spans="17:17" x14ac:dyDescent="0.35">
      <c r="Q29" s="26"/>
    </row>
    <row r="30" spans="17:17" x14ac:dyDescent="0.35">
      <c r="Q30" s="26"/>
    </row>
    <row r="31" spans="17:17" x14ac:dyDescent="0.35">
      <c r="Q31" s="26"/>
    </row>
    <row r="32" spans="17:17" x14ac:dyDescent="0.35">
      <c r="Q32" s="26"/>
    </row>
    <row r="33" spans="17:17" x14ac:dyDescent="0.35">
      <c r="Q33" s="26"/>
    </row>
    <row r="34" spans="17:17" x14ac:dyDescent="0.35">
      <c r="Q34" s="26"/>
    </row>
    <row r="35" spans="17:17" x14ac:dyDescent="0.35">
      <c r="Q35" s="26"/>
    </row>
    <row r="36" spans="17:17" x14ac:dyDescent="0.35">
      <c r="Q36" s="26"/>
    </row>
    <row r="37" spans="17:17" x14ac:dyDescent="0.35">
      <c r="Q37" s="26"/>
    </row>
    <row r="38" spans="17:17" x14ac:dyDescent="0.35">
      <c r="Q38" s="26"/>
    </row>
    <row r="39" spans="17:17" x14ac:dyDescent="0.35">
      <c r="Q39" s="26"/>
    </row>
    <row r="40" spans="17:17" x14ac:dyDescent="0.35">
      <c r="Q40" s="26"/>
    </row>
    <row r="41" spans="17:17" x14ac:dyDescent="0.35">
      <c r="Q41" s="26"/>
    </row>
    <row r="42" spans="17:17" x14ac:dyDescent="0.35">
      <c r="Q42" s="26"/>
    </row>
    <row r="43" spans="17:17" x14ac:dyDescent="0.35">
      <c r="Q43" s="26"/>
    </row>
    <row r="44" spans="17:17" x14ac:dyDescent="0.35">
      <c r="Q44" s="26"/>
    </row>
    <row r="45" spans="17:17" x14ac:dyDescent="0.35">
      <c r="Q45" s="26"/>
    </row>
    <row r="46" spans="17:17" x14ac:dyDescent="0.35">
      <c r="Q46" s="26"/>
    </row>
    <row r="47" spans="17:17" x14ac:dyDescent="0.35">
      <c r="Q47" s="26"/>
    </row>
    <row r="48" spans="17:17" x14ac:dyDescent="0.35">
      <c r="Q48" s="26"/>
    </row>
    <row r="49" spans="17:17" x14ac:dyDescent="0.35">
      <c r="Q49" s="26"/>
    </row>
    <row r="50" spans="17:17" x14ac:dyDescent="0.35">
      <c r="Q50" s="26"/>
    </row>
    <row r="51" spans="17:17" x14ac:dyDescent="0.35">
      <c r="Q51" s="26"/>
    </row>
    <row r="52" spans="17:17" x14ac:dyDescent="0.35">
      <c r="Q52" s="26"/>
    </row>
    <row r="53" spans="17:17" x14ac:dyDescent="0.35">
      <c r="Q53" s="26"/>
    </row>
    <row r="54" spans="17:17" x14ac:dyDescent="0.35">
      <c r="Q54" s="26"/>
    </row>
    <row r="55" spans="17:17" x14ac:dyDescent="0.35">
      <c r="Q55" s="26"/>
    </row>
    <row r="56" spans="17:17" x14ac:dyDescent="0.35">
      <c r="Q56" s="26"/>
    </row>
    <row r="57" spans="17:17" x14ac:dyDescent="0.35">
      <c r="Q57" s="26"/>
    </row>
    <row r="58" spans="17:17" x14ac:dyDescent="0.35">
      <c r="Q58" s="26"/>
    </row>
    <row r="59" spans="17:17" x14ac:dyDescent="0.35">
      <c r="Q59" s="26"/>
    </row>
    <row r="60" spans="17:17" x14ac:dyDescent="0.35">
      <c r="Q60" s="26"/>
    </row>
    <row r="61" spans="17:17" x14ac:dyDescent="0.35">
      <c r="Q61" s="26"/>
    </row>
    <row r="62" spans="17:17" x14ac:dyDescent="0.35">
      <c r="Q62" s="26"/>
    </row>
    <row r="63" spans="17:17" x14ac:dyDescent="0.35">
      <c r="Q63" s="26"/>
    </row>
    <row r="64" spans="17:17" x14ac:dyDescent="0.35">
      <c r="Q64" s="26"/>
    </row>
    <row r="65" spans="17:17" x14ac:dyDescent="0.35">
      <c r="Q65" s="26"/>
    </row>
    <row r="66" spans="17:17" x14ac:dyDescent="0.35">
      <c r="Q66" s="26"/>
    </row>
    <row r="67" spans="17:17" x14ac:dyDescent="0.35">
      <c r="Q67" s="26"/>
    </row>
    <row r="68" spans="17:17" x14ac:dyDescent="0.35">
      <c r="Q68" s="26"/>
    </row>
    <row r="69" spans="17:17" x14ac:dyDescent="0.35">
      <c r="Q69" s="26"/>
    </row>
    <row r="70" spans="17:17" x14ac:dyDescent="0.35">
      <c r="Q70" s="26"/>
    </row>
    <row r="71" spans="17:17" x14ac:dyDescent="0.35">
      <c r="Q71" s="26"/>
    </row>
    <row r="72" spans="17:17" x14ac:dyDescent="0.35">
      <c r="Q72" s="26"/>
    </row>
    <row r="73" spans="17:17" x14ac:dyDescent="0.35">
      <c r="Q73" s="26"/>
    </row>
    <row r="74" spans="17:17" x14ac:dyDescent="0.35">
      <c r="Q74" s="26"/>
    </row>
    <row r="75" spans="17:17" x14ac:dyDescent="0.35">
      <c r="Q75" s="26"/>
    </row>
    <row r="76" spans="17:17" x14ac:dyDescent="0.35">
      <c r="Q76" s="26"/>
    </row>
    <row r="77" spans="17:17" x14ac:dyDescent="0.35">
      <c r="Q77" s="26"/>
    </row>
    <row r="78" spans="17:17" x14ac:dyDescent="0.35">
      <c r="Q78" s="26"/>
    </row>
    <row r="79" spans="17:17" x14ac:dyDescent="0.35">
      <c r="Q79" s="26"/>
    </row>
    <row r="80" spans="17:17" x14ac:dyDescent="0.35">
      <c r="Q80" s="26"/>
    </row>
    <row r="81" spans="17:17" x14ac:dyDescent="0.35">
      <c r="Q81" s="26"/>
    </row>
    <row r="82" spans="17:17" x14ac:dyDescent="0.35">
      <c r="Q82" s="26"/>
    </row>
    <row r="83" spans="17:17" x14ac:dyDescent="0.35">
      <c r="Q83" s="26"/>
    </row>
    <row r="84" spans="17:17" x14ac:dyDescent="0.35">
      <c r="Q84" s="26"/>
    </row>
    <row r="85" spans="17:17" x14ac:dyDescent="0.35">
      <c r="Q85" s="26"/>
    </row>
    <row r="86" spans="17:17" x14ac:dyDescent="0.35">
      <c r="Q86" s="26"/>
    </row>
    <row r="87" spans="17:17" x14ac:dyDescent="0.35">
      <c r="Q87" s="26"/>
    </row>
    <row r="88" spans="17:17" x14ac:dyDescent="0.35">
      <c r="Q88" s="26"/>
    </row>
    <row r="89" spans="17:17" x14ac:dyDescent="0.35">
      <c r="Q89" s="26"/>
    </row>
    <row r="90" spans="17:17" x14ac:dyDescent="0.35">
      <c r="Q90" s="26"/>
    </row>
    <row r="91" spans="17:17" x14ac:dyDescent="0.35">
      <c r="Q91" s="26"/>
    </row>
    <row r="92" spans="17:17" x14ac:dyDescent="0.35">
      <c r="Q92" s="26"/>
    </row>
    <row r="93" spans="17:17" x14ac:dyDescent="0.35">
      <c r="Q93" s="26"/>
    </row>
    <row r="94" spans="17:17" x14ac:dyDescent="0.35">
      <c r="Q94" s="26"/>
    </row>
    <row r="95" spans="17:17" x14ac:dyDescent="0.35">
      <c r="Q95" s="26"/>
    </row>
    <row r="96" spans="17:17" x14ac:dyDescent="0.35">
      <c r="Q96" s="26"/>
    </row>
    <row r="97" spans="17:17" x14ac:dyDescent="0.35">
      <c r="Q97" s="26"/>
    </row>
    <row r="98" spans="17:17" x14ac:dyDescent="0.35">
      <c r="Q98" s="26"/>
    </row>
    <row r="99" spans="17:17" x14ac:dyDescent="0.35">
      <c r="Q99" s="26"/>
    </row>
    <row r="100" spans="17:17" x14ac:dyDescent="0.35">
      <c r="Q100" s="26"/>
    </row>
    <row r="101" spans="17:17" x14ac:dyDescent="0.35">
      <c r="Q101" s="26"/>
    </row>
    <row r="102" spans="17:17" x14ac:dyDescent="0.35">
      <c r="Q102" s="26"/>
    </row>
    <row r="103" spans="17:17" x14ac:dyDescent="0.35">
      <c r="Q103" s="26"/>
    </row>
    <row r="104" spans="17:17" x14ac:dyDescent="0.35">
      <c r="Q104" s="26"/>
    </row>
    <row r="105" spans="17:17" x14ac:dyDescent="0.35">
      <c r="Q105" s="26"/>
    </row>
    <row r="106" spans="17:17" x14ac:dyDescent="0.35">
      <c r="Q106" s="26"/>
    </row>
    <row r="107" spans="17:17" x14ac:dyDescent="0.35">
      <c r="Q107" s="26"/>
    </row>
    <row r="108" spans="17:17" x14ac:dyDescent="0.35">
      <c r="Q108" s="26"/>
    </row>
    <row r="109" spans="17:17" x14ac:dyDescent="0.35">
      <c r="Q109" s="26"/>
    </row>
    <row r="110" spans="17:17" x14ac:dyDescent="0.35">
      <c r="Q110" s="26"/>
    </row>
    <row r="111" spans="17:17" x14ac:dyDescent="0.35">
      <c r="Q111" s="26"/>
    </row>
    <row r="112" spans="17:17" x14ac:dyDescent="0.35">
      <c r="Q112" s="26"/>
    </row>
    <row r="113" spans="17:17" x14ac:dyDescent="0.35">
      <c r="Q113" s="26"/>
    </row>
    <row r="114" spans="17:17" x14ac:dyDescent="0.35">
      <c r="Q114" s="26"/>
    </row>
    <row r="115" spans="17:17" x14ac:dyDescent="0.35">
      <c r="Q115" s="26"/>
    </row>
    <row r="116" spans="17:17" x14ac:dyDescent="0.35">
      <c r="Q116" s="26"/>
    </row>
    <row r="117" spans="17:17" x14ac:dyDescent="0.35">
      <c r="Q117" s="26"/>
    </row>
    <row r="118" spans="17:17" x14ac:dyDescent="0.35">
      <c r="Q118" s="26"/>
    </row>
    <row r="119" spans="17:17" x14ac:dyDescent="0.35">
      <c r="Q119" s="26"/>
    </row>
    <row r="120" spans="17:17" x14ac:dyDescent="0.35">
      <c r="Q120" s="26"/>
    </row>
    <row r="121" spans="17:17" x14ac:dyDescent="0.35">
      <c r="Q121" s="26"/>
    </row>
    <row r="122" spans="17:17" x14ac:dyDescent="0.35">
      <c r="Q122" s="26"/>
    </row>
    <row r="123" spans="17:17" x14ac:dyDescent="0.35">
      <c r="Q123" s="26"/>
    </row>
    <row r="124" spans="17:17" x14ac:dyDescent="0.35">
      <c r="Q124" s="26"/>
    </row>
    <row r="125" spans="17:17" x14ac:dyDescent="0.35">
      <c r="Q125" s="26"/>
    </row>
    <row r="126" spans="17:17" x14ac:dyDescent="0.35">
      <c r="Q126" s="26"/>
    </row>
    <row r="127" spans="17:17" x14ac:dyDescent="0.35">
      <c r="Q127" s="26"/>
    </row>
    <row r="128" spans="17:17" x14ac:dyDescent="0.35">
      <c r="Q128" s="26"/>
    </row>
    <row r="129" spans="17:17" x14ac:dyDescent="0.35">
      <c r="Q129" s="26"/>
    </row>
    <row r="130" spans="17:17" x14ac:dyDescent="0.35">
      <c r="Q130" s="26"/>
    </row>
    <row r="131" spans="17:17" x14ac:dyDescent="0.35">
      <c r="Q131" s="26"/>
    </row>
    <row r="132" spans="17:17" x14ac:dyDescent="0.35">
      <c r="Q132" s="26"/>
    </row>
    <row r="133" spans="17:17" x14ac:dyDescent="0.35">
      <c r="Q133" s="26"/>
    </row>
    <row r="134" spans="17:17" x14ac:dyDescent="0.35">
      <c r="Q134" s="26"/>
    </row>
    <row r="135" spans="17:17" x14ac:dyDescent="0.35">
      <c r="Q135" s="26"/>
    </row>
    <row r="136" spans="17:17" x14ac:dyDescent="0.35">
      <c r="Q136" s="26"/>
    </row>
    <row r="137" spans="17:17" x14ac:dyDescent="0.35">
      <c r="Q137" s="26"/>
    </row>
    <row r="138" spans="17:17" x14ac:dyDescent="0.35">
      <c r="Q138" s="26"/>
    </row>
    <row r="139" spans="17:17" x14ac:dyDescent="0.35">
      <c r="Q139" s="26"/>
    </row>
    <row r="140" spans="17:17" x14ac:dyDescent="0.35">
      <c r="Q140" s="26"/>
    </row>
    <row r="141" spans="17:17" x14ac:dyDescent="0.35">
      <c r="Q141" s="26"/>
    </row>
    <row r="142" spans="17:17" x14ac:dyDescent="0.35">
      <c r="Q142" s="26"/>
    </row>
    <row r="143" spans="17:17" x14ac:dyDescent="0.35">
      <c r="Q143" s="26"/>
    </row>
    <row r="144" spans="17:17" x14ac:dyDescent="0.35">
      <c r="Q144" s="26"/>
    </row>
    <row r="145" spans="17:17" x14ac:dyDescent="0.35">
      <c r="Q145" s="26"/>
    </row>
    <row r="146" spans="17:17" x14ac:dyDescent="0.35">
      <c r="Q146" s="26"/>
    </row>
    <row r="147" spans="17:17" x14ac:dyDescent="0.35">
      <c r="Q147" s="26"/>
    </row>
    <row r="148" spans="17:17" x14ac:dyDescent="0.35">
      <c r="Q148" s="26"/>
    </row>
    <row r="149" spans="17:17" x14ac:dyDescent="0.35">
      <c r="Q149" s="26"/>
    </row>
    <row r="150" spans="17:17" x14ac:dyDescent="0.35">
      <c r="Q150" s="26"/>
    </row>
    <row r="151" spans="17:17" x14ac:dyDescent="0.35">
      <c r="Q151" s="26"/>
    </row>
    <row r="152" spans="17:17" x14ac:dyDescent="0.35">
      <c r="Q152" s="26"/>
    </row>
    <row r="153" spans="17:17" x14ac:dyDescent="0.35">
      <c r="Q153" s="26"/>
    </row>
    <row r="154" spans="17:17" x14ac:dyDescent="0.35">
      <c r="Q154" s="26"/>
    </row>
    <row r="155" spans="17:17" x14ac:dyDescent="0.35">
      <c r="Q155" s="26"/>
    </row>
    <row r="156" spans="17:17" x14ac:dyDescent="0.35">
      <c r="Q156" s="26"/>
    </row>
    <row r="157" spans="17:17" x14ac:dyDescent="0.35">
      <c r="Q157" s="26"/>
    </row>
    <row r="158" spans="17:17" x14ac:dyDescent="0.35">
      <c r="Q158" s="26"/>
    </row>
    <row r="159" spans="17:17" x14ac:dyDescent="0.35">
      <c r="Q159" s="26"/>
    </row>
    <row r="516" spans="2:11" x14ac:dyDescent="0.35">
      <c r="B516" s="10">
        <v>41636</v>
      </c>
      <c r="C516" s="26">
        <v>40039</v>
      </c>
      <c r="D516" s="10" t="s">
        <v>139</v>
      </c>
      <c r="E516" s="10">
        <v>27</v>
      </c>
      <c r="F516" s="10">
        <v>2762.857</v>
      </c>
      <c r="G516" s="10">
        <v>0.03</v>
      </c>
      <c r="H516" s="10" t="s">
        <v>9</v>
      </c>
      <c r="I516" s="10">
        <v>722.24099999999999</v>
      </c>
      <c r="J516" s="10">
        <v>115.99</v>
      </c>
      <c r="K516" s="10">
        <v>4.2300000000000004</v>
      </c>
    </row>
  </sheetData>
  <sortState ref="A2:K516">
    <sortCondition ref="D2:D516"/>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DW35"/>
  <sheetViews>
    <sheetView showGridLines="0" zoomScale="130" zoomScaleNormal="130" workbookViewId="0">
      <selection sqref="A1:XFD1048576"/>
    </sheetView>
  </sheetViews>
  <sheetFormatPr defaultColWidth="8.81640625" defaultRowHeight="14.5" x14ac:dyDescent="0.35"/>
  <cols>
    <col min="1" max="1" width="7.1796875" style="7" bestFit="1" customWidth="1"/>
    <col min="2" max="2" width="8.453125" style="49" bestFit="1" customWidth="1"/>
    <col min="3" max="3" width="10.81640625" style="7" bestFit="1" customWidth="1"/>
    <col min="4" max="4" width="13.26953125" style="6" customWidth="1"/>
    <col min="5" max="5" width="14.453125" style="6" customWidth="1"/>
    <col min="6" max="6" width="9.7265625" style="8" bestFit="1" customWidth="1"/>
    <col min="7" max="7" width="8.7265625" style="8" customWidth="1"/>
    <col min="8" max="8" width="13.7265625" style="6" customWidth="1"/>
    <col min="9" max="21" width="8.81640625" style="6"/>
    <col min="22" max="22" width="7.1796875" style="6" bestFit="1" customWidth="1"/>
    <col min="23" max="23" width="8.453125" style="6" bestFit="1" customWidth="1"/>
    <col min="24" max="24" width="10.81640625" style="6" bestFit="1" customWidth="1"/>
    <col min="25" max="25" width="13.26953125" style="6" customWidth="1"/>
    <col min="26" max="26" width="14.453125" style="6" customWidth="1"/>
    <col min="27" max="27" width="9.7265625" style="6" bestFit="1" customWidth="1"/>
    <col min="28" max="28" width="8.7265625" style="6" customWidth="1"/>
    <col min="29" max="29" width="13.7265625" style="6" customWidth="1"/>
    <col min="30" max="53" width="8.81640625" style="6"/>
    <col min="54" max="54" width="7.1796875" style="6" bestFit="1" customWidth="1"/>
    <col min="55" max="55" width="8.453125" style="6" bestFit="1" customWidth="1"/>
    <col min="56" max="56" width="10.81640625" style="6" bestFit="1" customWidth="1"/>
    <col min="57" max="57" width="13.26953125" style="6" customWidth="1"/>
    <col min="58" max="58" width="14.453125" style="6" customWidth="1"/>
    <col min="59" max="59" width="9.7265625" style="6" bestFit="1" customWidth="1"/>
    <col min="60" max="60" width="8.7265625" style="6" customWidth="1"/>
    <col min="61" max="61" width="13.7265625" style="6" customWidth="1"/>
    <col min="62" max="80" width="8.81640625" style="6"/>
    <col min="81" max="81" width="7.1796875" style="6" bestFit="1" customWidth="1"/>
    <col min="82" max="82" width="8.453125" style="6" bestFit="1" customWidth="1"/>
    <col min="83" max="83" width="10.81640625" style="6" bestFit="1" customWidth="1"/>
    <col min="84" max="84" width="13.26953125" style="6" customWidth="1"/>
    <col min="85" max="85" width="14.453125" style="6" customWidth="1"/>
    <col min="86" max="86" width="9.7265625" style="6" bestFit="1" customWidth="1"/>
    <col min="87" max="87" width="12.7265625" style="6" customWidth="1"/>
    <col min="88" max="90" width="13.7265625" style="6" customWidth="1"/>
    <col min="91" max="92" width="8.81640625" style="6"/>
    <col min="93" max="93" width="12.7265625" style="6" bestFit="1" customWidth="1"/>
    <col min="94" max="119" width="8.81640625" style="6"/>
    <col min="120" max="120" width="10.1796875" style="6" bestFit="1" customWidth="1"/>
    <col min="121" max="123" width="8.81640625" style="6"/>
    <col min="124" max="124" width="13" style="6" bestFit="1" customWidth="1"/>
    <col min="125" max="16384" width="8.81640625" style="6"/>
  </cols>
  <sheetData>
    <row r="1" spans="1:127" x14ac:dyDescent="0.35">
      <c r="A1" s="3" t="s">
        <v>126</v>
      </c>
      <c r="B1" s="3" t="s">
        <v>47</v>
      </c>
      <c r="C1" s="4" t="s">
        <v>17</v>
      </c>
      <c r="D1" s="3" t="s">
        <v>4</v>
      </c>
      <c r="E1" s="3" t="s">
        <v>5</v>
      </c>
      <c r="F1" s="5" t="s">
        <v>134</v>
      </c>
      <c r="G1" s="5" t="s">
        <v>135</v>
      </c>
      <c r="H1" s="3" t="s">
        <v>7</v>
      </c>
      <c r="L1" s="6" t="s">
        <v>126</v>
      </c>
      <c r="M1" s="6" t="s">
        <v>47</v>
      </c>
      <c r="N1" s="6" t="s">
        <v>17</v>
      </c>
      <c r="O1" s="6" t="s">
        <v>4</v>
      </c>
      <c r="P1" s="6" t="s">
        <v>5</v>
      </c>
      <c r="Q1" s="6" t="s">
        <v>134</v>
      </c>
      <c r="R1" s="6" t="s">
        <v>135</v>
      </c>
      <c r="S1" s="6" t="s">
        <v>7</v>
      </c>
      <c r="V1" s="3" t="s">
        <v>126</v>
      </c>
      <c r="W1" s="3" t="s">
        <v>47</v>
      </c>
      <c r="X1" s="4" t="s">
        <v>17</v>
      </c>
      <c r="Y1" s="3" t="s">
        <v>4</v>
      </c>
      <c r="Z1" s="3" t="s">
        <v>5</v>
      </c>
      <c r="AA1" s="5" t="s">
        <v>134</v>
      </c>
      <c r="AB1" s="5" t="s">
        <v>135</v>
      </c>
      <c r="AC1" s="3" t="s">
        <v>7</v>
      </c>
      <c r="AG1" s="6" t="s">
        <v>126</v>
      </c>
      <c r="AH1" s="6" t="s">
        <v>47</v>
      </c>
      <c r="AI1" s="6" t="s">
        <v>17</v>
      </c>
      <c r="AJ1" s="6" t="s">
        <v>4</v>
      </c>
      <c r="AK1" s="6" t="s">
        <v>5</v>
      </c>
      <c r="AL1" s="6" t="s">
        <v>134</v>
      </c>
      <c r="AM1" s="6" t="s">
        <v>135</v>
      </c>
      <c r="AN1" s="6" t="s">
        <v>7</v>
      </c>
      <c r="AR1" s="6" t="s">
        <v>126</v>
      </c>
      <c r="AS1" s="6" t="s">
        <v>47</v>
      </c>
      <c r="AT1" s="6" t="s">
        <v>17</v>
      </c>
      <c r="AU1" s="6" t="s">
        <v>4</v>
      </c>
      <c r="AV1" s="6" t="s">
        <v>5</v>
      </c>
      <c r="AW1" s="6" t="s">
        <v>134</v>
      </c>
      <c r="AX1" s="6" t="s">
        <v>135</v>
      </c>
      <c r="AY1" s="6" t="s">
        <v>7</v>
      </c>
      <c r="BB1" s="3" t="s">
        <v>126</v>
      </c>
      <c r="BC1" s="3" t="s">
        <v>47</v>
      </c>
      <c r="BD1" s="4" t="s">
        <v>17</v>
      </c>
      <c r="BE1" s="3" t="s">
        <v>4</v>
      </c>
      <c r="BF1" s="3" t="s">
        <v>5</v>
      </c>
      <c r="BG1" s="5" t="s">
        <v>134</v>
      </c>
      <c r="BH1" s="5" t="s">
        <v>135</v>
      </c>
      <c r="BI1" s="3" t="s">
        <v>7</v>
      </c>
      <c r="BK1" s="3" t="s">
        <v>126</v>
      </c>
      <c r="BL1" s="3" t="s">
        <v>47</v>
      </c>
      <c r="BM1" s="4" t="s">
        <v>17</v>
      </c>
      <c r="BN1" s="3" t="s">
        <v>4</v>
      </c>
      <c r="BO1" s="3" t="s">
        <v>5</v>
      </c>
      <c r="BP1" s="5" t="s">
        <v>134</v>
      </c>
      <c r="BQ1" s="5" t="s">
        <v>135</v>
      </c>
      <c r="BR1" s="3" t="s">
        <v>7</v>
      </c>
      <c r="BT1" s="6" t="s">
        <v>126</v>
      </c>
      <c r="BU1" s="6" t="s">
        <v>47</v>
      </c>
      <c r="BV1" s="7" t="s">
        <v>17</v>
      </c>
      <c r="BW1" s="6" t="s">
        <v>4</v>
      </c>
      <c r="BX1" s="6" t="s">
        <v>5</v>
      </c>
      <c r="BY1" s="8" t="s">
        <v>134</v>
      </c>
      <c r="BZ1" s="8" t="s">
        <v>135</v>
      </c>
      <c r="CA1" s="6" t="s">
        <v>7</v>
      </c>
      <c r="CC1" s="6" t="s">
        <v>126</v>
      </c>
      <c r="CD1" s="6" t="s">
        <v>47</v>
      </c>
      <c r="CE1" s="7" t="s">
        <v>17</v>
      </c>
      <c r="CF1" s="6" t="s">
        <v>4</v>
      </c>
      <c r="CG1" s="6" t="s">
        <v>5</v>
      </c>
      <c r="CH1" s="8" t="s">
        <v>134</v>
      </c>
      <c r="CI1" s="8" t="s">
        <v>223</v>
      </c>
      <c r="CJ1" s="6" t="s">
        <v>7</v>
      </c>
      <c r="CL1" s="46">
        <v>1000000</v>
      </c>
      <c r="CO1" s="6" t="s">
        <v>7</v>
      </c>
      <c r="CR1" s="6" t="s">
        <v>9</v>
      </c>
      <c r="CV1" s="6" t="s">
        <v>126</v>
      </c>
      <c r="CW1" s="6">
        <v>1</v>
      </c>
      <c r="CX1" s="6">
        <v>49</v>
      </c>
      <c r="CY1" s="6">
        <v>50</v>
      </c>
      <c r="CZ1" s="6">
        <v>80</v>
      </c>
      <c r="DA1" s="6">
        <v>85</v>
      </c>
      <c r="DB1" s="6">
        <v>86</v>
      </c>
      <c r="DC1" s="6">
        <v>97</v>
      </c>
      <c r="DD1" s="6">
        <v>98</v>
      </c>
      <c r="DE1" s="6">
        <v>103</v>
      </c>
      <c r="DF1" s="6">
        <v>107</v>
      </c>
      <c r="DG1" s="6">
        <v>127</v>
      </c>
      <c r="DH1" s="6">
        <v>128</v>
      </c>
      <c r="DI1" s="6">
        <v>134</v>
      </c>
      <c r="DJ1" s="6">
        <v>135</v>
      </c>
      <c r="DK1" s="6">
        <v>149</v>
      </c>
      <c r="DL1" s="6">
        <v>160</v>
      </c>
      <c r="DN1" s="6" t="s">
        <v>126</v>
      </c>
      <c r="DO1" s="6" t="s">
        <v>47</v>
      </c>
      <c r="DP1" s="7" t="s">
        <v>17</v>
      </c>
      <c r="DQ1" s="6" t="s">
        <v>4</v>
      </c>
      <c r="DR1" s="6" t="s">
        <v>5</v>
      </c>
      <c r="DS1" s="8" t="s">
        <v>134</v>
      </c>
      <c r="DT1" s="8" t="s">
        <v>223</v>
      </c>
      <c r="DU1" s="6" t="s">
        <v>7</v>
      </c>
      <c r="DW1" s="6" t="s">
        <v>224</v>
      </c>
    </row>
    <row r="2" spans="1:127" x14ac:dyDescent="0.35">
      <c r="A2" s="6">
        <v>1</v>
      </c>
      <c r="B2" s="6">
        <v>3</v>
      </c>
      <c r="C2" s="7">
        <v>40464</v>
      </c>
      <c r="D2" s="6" t="s">
        <v>8</v>
      </c>
      <c r="E2" s="6">
        <v>6</v>
      </c>
      <c r="F2" s="8">
        <v>261.54000000000002</v>
      </c>
      <c r="G2" s="47">
        <f>E2*F2</f>
        <v>1569.2400000000002</v>
      </c>
      <c r="H2" s="6" t="s">
        <v>9</v>
      </c>
      <c r="L2" s="6">
        <v>1</v>
      </c>
      <c r="M2" s="6">
        <v>3</v>
      </c>
      <c r="N2" s="6">
        <v>40464</v>
      </c>
      <c r="O2" s="6" t="s">
        <v>8</v>
      </c>
      <c r="P2" s="6">
        <v>6</v>
      </c>
      <c r="Q2" s="6">
        <v>261.54000000000002</v>
      </c>
      <c r="R2" s="6">
        <v>1569.2400000000002</v>
      </c>
      <c r="S2" s="6" t="s">
        <v>9</v>
      </c>
      <c r="V2" s="6">
        <v>1</v>
      </c>
      <c r="W2" s="6">
        <v>3</v>
      </c>
      <c r="X2" s="7">
        <v>40464</v>
      </c>
      <c r="Y2" s="6" t="s">
        <v>8</v>
      </c>
      <c r="Z2" s="6">
        <v>6</v>
      </c>
      <c r="AA2" s="8">
        <v>261.54000000000002</v>
      </c>
      <c r="AB2" s="47">
        <v>1569.2400000000002</v>
      </c>
      <c r="AC2" s="6" t="s">
        <v>9</v>
      </c>
      <c r="AG2" s="6">
        <v>1</v>
      </c>
      <c r="AH2" s="6">
        <v>3</v>
      </c>
      <c r="AI2" s="6">
        <v>40464</v>
      </c>
      <c r="AJ2" s="6" t="s">
        <v>8</v>
      </c>
      <c r="AK2" s="6">
        <v>6</v>
      </c>
      <c r="AL2" s="6">
        <v>261.54000000000002</v>
      </c>
      <c r="AM2" s="6">
        <f>AK2*AL2</f>
        <v>1569.2400000000002</v>
      </c>
      <c r="AN2" s="6" t="s">
        <v>9</v>
      </c>
      <c r="AR2" s="6">
        <v>1</v>
      </c>
      <c r="AS2" s="6">
        <v>3</v>
      </c>
      <c r="AT2" s="6">
        <v>40464</v>
      </c>
      <c r="AU2" s="6" t="s">
        <v>8</v>
      </c>
      <c r="AV2" s="6">
        <v>6</v>
      </c>
      <c r="AW2" s="6">
        <v>261.54000000000002</v>
      </c>
      <c r="AX2" s="6">
        <v>1569.2400000000002</v>
      </c>
      <c r="AY2" s="6" t="s">
        <v>9</v>
      </c>
      <c r="BB2" s="6">
        <v>1</v>
      </c>
      <c r="BC2" s="6">
        <v>3</v>
      </c>
      <c r="BD2" s="7">
        <v>40464</v>
      </c>
      <c r="BE2" s="6" t="s">
        <v>8</v>
      </c>
      <c r="BF2" s="6">
        <v>6</v>
      </c>
      <c r="BG2" s="8">
        <v>261.54000000000002</v>
      </c>
      <c r="BH2" s="47">
        <f>BF2*BG2</f>
        <v>1569.2400000000002</v>
      </c>
      <c r="BI2" s="6" t="s">
        <v>9</v>
      </c>
      <c r="BK2" s="6">
        <v>1</v>
      </c>
      <c r="BL2" s="6">
        <v>3</v>
      </c>
      <c r="BM2" s="7">
        <v>40464</v>
      </c>
      <c r="BN2" s="6" t="s">
        <v>8</v>
      </c>
      <c r="BO2" s="6">
        <v>6</v>
      </c>
      <c r="BP2" s="8">
        <v>261.54000000000002</v>
      </c>
      <c r="BQ2" s="47">
        <f>BO2*BP2</f>
        <v>1569.2400000000002</v>
      </c>
      <c r="BR2" s="6" t="s">
        <v>9</v>
      </c>
      <c r="BT2" s="6">
        <v>1</v>
      </c>
      <c r="BU2" s="6">
        <v>3</v>
      </c>
      <c r="BV2" s="7">
        <v>40464</v>
      </c>
      <c r="BW2" s="6" t="s">
        <v>8</v>
      </c>
      <c r="BX2" s="6">
        <v>6</v>
      </c>
      <c r="BY2" s="8">
        <v>261.54000000000002</v>
      </c>
      <c r="BZ2" s="8">
        <f>BX2*BY2</f>
        <v>1569.2400000000002</v>
      </c>
      <c r="CA2" s="6" t="s">
        <v>9</v>
      </c>
      <c r="CC2" s="6">
        <v>1</v>
      </c>
      <c r="CD2" s="6">
        <v>3</v>
      </c>
      <c r="CE2" s="7">
        <v>40464</v>
      </c>
      <c r="CF2" s="6" t="s">
        <v>8</v>
      </c>
      <c r="CG2" s="6">
        <v>6</v>
      </c>
      <c r="CH2" s="8">
        <v>261.54000000000002</v>
      </c>
      <c r="CI2" s="48">
        <v>3.1384800000000004</v>
      </c>
      <c r="CJ2" s="6" t="s">
        <v>9</v>
      </c>
      <c r="CO2" s="6" t="s">
        <v>9</v>
      </c>
      <c r="CR2" s="6" t="s">
        <v>13</v>
      </c>
      <c r="CV2" s="6" t="s">
        <v>47</v>
      </c>
      <c r="CW2" s="6">
        <v>3</v>
      </c>
      <c r="CX2" s="6">
        <v>293</v>
      </c>
      <c r="CY2" s="6">
        <v>293</v>
      </c>
      <c r="CZ2" s="6">
        <v>483</v>
      </c>
      <c r="DA2" s="6">
        <v>515</v>
      </c>
      <c r="DB2" s="6">
        <v>515</v>
      </c>
      <c r="DC2" s="6">
        <v>613</v>
      </c>
      <c r="DD2" s="6">
        <v>613</v>
      </c>
      <c r="DE2" s="6">
        <v>643</v>
      </c>
      <c r="DF2" s="6">
        <v>678</v>
      </c>
      <c r="DG2" s="6">
        <v>807</v>
      </c>
      <c r="DH2" s="6">
        <v>807</v>
      </c>
      <c r="DI2" s="6">
        <v>868</v>
      </c>
      <c r="DJ2" s="6">
        <v>868</v>
      </c>
      <c r="DK2" s="6">
        <v>933</v>
      </c>
      <c r="DL2" s="6">
        <v>995</v>
      </c>
      <c r="DN2" s="6">
        <v>1</v>
      </c>
      <c r="DO2" s="6">
        <v>3</v>
      </c>
      <c r="DP2" s="7">
        <v>40464</v>
      </c>
      <c r="DQ2" s="6" t="s">
        <v>8</v>
      </c>
      <c r="DR2" s="6">
        <v>6</v>
      </c>
      <c r="DS2" s="8">
        <v>261.54000000000002</v>
      </c>
      <c r="DT2" s="48">
        <v>3.5</v>
      </c>
      <c r="DU2" s="6" t="s">
        <v>9</v>
      </c>
      <c r="DW2" s="6">
        <v>3.5</v>
      </c>
    </row>
    <row r="3" spans="1:127" x14ac:dyDescent="0.35">
      <c r="A3" s="6">
        <v>49</v>
      </c>
      <c r="B3" s="6">
        <v>293</v>
      </c>
      <c r="C3" s="7">
        <v>41183</v>
      </c>
      <c r="D3" s="6" t="s">
        <v>10</v>
      </c>
      <c r="E3" s="6">
        <v>49</v>
      </c>
      <c r="F3" s="8">
        <v>10123.02</v>
      </c>
      <c r="G3" s="8">
        <f t="shared" ref="G3:G17" si="0">E3*F3</f>
        <v>496027.98000000004</v>
      </c>
      <c r="H3" s="6" t="s">
        <v>11</v>
      </c>
      <c r="L3" s="6">
        <v>49</v>
      </c>
      <c r="M3" s="6">
        <v>293</v>
      </c>
      <c r="N3" s="6">
        <v>41183</v>
      </c>
      <c r="O3" s="6" t="s">
        <v>10</v>
      </c>
      <c r="P3" s="6">
        <v>49</v>
      </c>
      <c r="Q3" s="6">
        <v>10123.02</v>
      </c>
      <c r="R3" s="6">
        <v>496027.98000000004</v>
      </c>
      <c r="S3" s="6" t="s">
        <v>11</v>
      </c>
      <c r="V3" s="6">
        <v>49</v>
      </c>
      <c r="W3" s="6">
        <v>293</v>
      </c>
      <c r="X3" s="7">
        <v>41183</v>
      </c>
      <c r="Y3" s="6" t="s">
        <v>10</v>
      </c>
      <c r="Z3" s="6">
        <v>49</v>
      </c>
      <c r="AA3" s="8">
        <v>10123.02</v>
      </c>
      <c r="AB3" s="8">
        <v>496027.98000000004</v>
      </c>
      <c r="AC3" s="6" t="s">
        <v>11</v>
      </c>
      <c r="AG3" s="6">
        <v>49</v>
      </c>
      <c r="AH3" s="6">
        <v>293</v>
      </c>
      <c r="AI3" s="6">
        <v>41183</v>
      </c>
      <c r="AJ3" s="6" t="s">
        <v>10</v>
      </c>
      <c r="AK3" s="6">
        <v>49</v>
      </c>
      <c r="AL3" s="6">
        <v>10123.02</v>
      </c>
      <c r="AM3" s="6">
        <f t="shared" ref="AM3:AM17" si="1">AK3*AL3</f>
        <v>496027.98000000004</v>
      </c>
      <c r="AN3" s="6" t="s">
        <v>11</v>
      </c>
      <c r="AR3" s="6">
        <v>49</v>
      </c>
      <c r="AS3" s="6">
        <v>293</v>
      </c>
      <c r="AT3" s="6">
        <v>41183</v>
      </c>
      <c r="AU3" s="6" t="s">
        <v>10</v>
      </c>
      <c r="AV3" s="6">
        <v>49</v>
      </c>
      <c r="AW3" s="6">
        <v>10123.02</v>
      </c>
      <c r="AX3" s="6">
        <v>496027.98000000004</v>
      </c>
      <c r="AY3" s="6" t="s">
        <v>11</v>
      </c>
      <c r="BB3" s="6">
        <v>49</v>
      </c>
      <c r="BC3" s="6">
        <v>293</v>
      </c>
      <c r="BD3" s="7">
        <v>41183</v>
      </c>
      <c r="BE3" s="6" t="s">
        <v>10</v>
      </c>
      <c r="BF3" s="6">
        <v>49</v>
      </c>
      <c r="BG3" s="8">
        <v>10123.02</v>
      </c>
      <c r="BH3" s="8">
        <f t="shared" ref="BH3:BH17" si="2">BF3*BG3</f>
        <v>496027.98000000004</v>
      </c>
      <c r="BI3" s="6" t="s">
        <v>11</v>
      </c>
      <c r="BK3" s="6">
        <v>49</v>
      </c>
      <c r="BL3" s="6">
        <v>293</v>
      </c>
      <c r="BM3" s="7">
        <v>41183</v>
      </c>
      <c r="BN3" s="6" t="s">
        <v>10</v>
      </c>
      <c r="BO3" s="6">
        <v>49</v>
      </c>
      <c r="BP3" s="8">
        <v>10123.02</v>
      </c>
      <c r="BQ3" s="8">
        <f t="shared" ref="BQ3:BQ17" si="3">BO3*BP3</f>
        <v>496027.98000000004</v>
      </c>
      <c r="BR3" s="6" t="s">
        <v>11</v>
      </c>
      <c r="BT3" s="6">
        <v>49</v>
      </c>
      <c r="BU3" s="6">
        <v>293</v>
      </c>
      <c r="BV3" s="7">
        <v>41183</v>
      </c>
      <c r="BW3" s="6" t="s">
        <v>10</v>
      </c>
      <c r="BX3" s="6">
        <v>49</v>
      </c>
      <c r="BY3" s="8">
        <v>10123.02</v>
      </c>
      <c r="BZ3" s="8">
        <f t="shared" ref="BZ3:BZ17" si="4">BX3*BY3</f>
        <v>496027.98000000004</v>
      </c>
      <c r="CA3" s="6" t="s">
        <v>11</v>
      </c>
      <c r="CC3" s="6">
        <v>49</v>
      </c>
      <c r="CD3" s="6">
        <v>293</v>
      </c>
      <c r="CE3" s="7">
        <v>41183</v>
      </c>
      <c r="CF3" s="6" t="s">
        <v>10</v>
      </c>
      <c r="CG3" s="6">
        <v>49</v>
      </c>
      <c r="CH3" s="8">
        <v>10123.02</v>
      </c>
      <c r="CI3" s="48">
        <v>992.05596000000014</v>
      </c>
      <c r="CJ3" s="6" t="s">
        <v>11</v>
      </c>
      <c r="CO3" s="6" t="s">
        <v>11</v>
      </c>
      <c r="CV3" s="7" t="s">
        <v>17</v>
      </c>
      <c r="CW3" s="7">
        <v>40464</v>
      </c>
      <c r="CX3" s="7">
        <v>41183</v>
      </c>
      <c r="CY3" s="7">
        <v>41183</v>
      </c>
      <c r="CZ3" s="7">
        <v>40734</v>
      </c>
      <c r="DA3" s="7">
        <v>40418</v>
      </c>
      <c r="DB3" s="7">
        <v>40418</v>
      </c>
      <c r="DC3" s="7">
        <v>40711</v>
      </c>
      <c r="DD3" s="7">
        <v>40711</v>
      </c>
      <c r="DE3" s="7">
        <v>40626</v>
      </c>
      <c r="DF3" s="7">
        <v>40235</v>
      </c>
      <c r="DG3" s="7">
        <v>40505</v>
      </c>
      <c r="DH3" s="7">
        <v>40505</v>
      </c>
      <c r="DI3" s="7">
        <v>41068</v>
      </c>
      <c r="DJ3" s="7">
        <v>41068</v>
      </c>
      <c r="DK3" s="7">
        <v>41125</v>
      </c>
      <c r="DL3" s="7">
        <v>40693</v>
      </c>
      <c r="DN3" s="6">
        <v>49</v>
      </c>
      <c r="DO3" s="6">
        <v>293</v>
      </c>
      <c r="DP3" s="7">
        <v>41183</v>
      </c>
      <c r="DQ3" s="6" t="s">
        <v>10</v>
      </c>
      <c r="DR3" s="6">
        <v>49</v>
      </c>
      <c r="DS3" s="8">
        <v>10123.02</v>
      </c>
      <c r="DT3" s="48">
        <v>992.05596000000014</v>
      </c>
      <c r="DU3" s="6" t="s">
        <v>11</v>
      </c>
    </row>
    <row r="4" spans="1:127" x14ac:dyDescent="0.35">
      <c r="A4" s="6">
        <v>50</v>
      </c>
      <c r="B4" s="6">
        <v>293</v>
      </c>
      <c r="C4" s="7">
        <v>41183</v>
      </c>
      <c r="D4" s="6" t="s">
        <v>10</v>
      </c>
      <c r="E4" s="6">
        <v>27</v>
      </c>
      <c r="F4" s="8">
        <v>244.57</v>
      </c>
      <c r="G4" s="8">
        <f t="shared" si="0"/>
        <v>6603.3899999999994</v>
      </c>
      <c r="H4" s="6" t="s">
        <v>9</v>
      </c>
      <c r="L4" s="6">
        <v>50</v>
      </c>
      <c r="M4" s="6">
        <v>293</v>
      </c>
      <c r="N4" s="6">
        <v>41183</v>
      </c>
      <c r="O4" s="6" t="s">
        <v>10</v>
      </c>
      <c r="P4" s="6">
        <v>27</v>
      </c>
      <c r="Q4" s="6">
        <v>244.57</v>
      </c>
      <c r="R4" s="6">
        <v>6603.3899999999994</v>
      </c>
      <c r="S4" s="6" t="s">
        <v>9</v>
      </c>
      <c r="V4" s="6">
        <v>50</v>
      </c>
      <c r="W4" s="6">
        <v>293</v>
      </c>
      <c r="X4" s="7">
        <v>41183</v>
      </c>
      <c r="Y4" s="6" t="s">
        <v>10</v>
      </c>
      <c r="Z4" s="6">
        <v>27</v>
      </c>
      <c r="AA4" s="8">
        <v>244.57</v>
      </c>
      <c r="AB4" s="8">
        <v>6603.3899999999994</v>
      </c>
      <c r="AC4" s="6" t="s">
        <v>9</v>
      </c>
      <c r="AG4" s="6">
        <v>50</v>
      </c>
      <c r="AH4" s="6">
        <v>293</v>
      </c>
      <c r="AI4" s="6">
        <v>41183</v>
      </c>
      <c r="AJ4" s="6" t="s">
        <v>10</v>
      </c>
      <c r="AK4" s="6">
        <v>27</v>
      </c>
      <c r="AL4" s="6">
        <v>244.57</v>
      </c>
      <c r="AM4" s="6">
        <f t="shared" si="1"/>
        <v>6603.3899999999994</v>
      </c>
      <c r="AN4" s="6" t="s">
        <v>9</v>
      </c>
      <c r="AR4" s="6">
        <v>50</v>
      </c>
      <c r="AS4" s="6">
        <v>293</v>
      </c>
      <c r="AT4" s="6">
        <v>41183</v>
      </c>
      <c r="AU4" s="6" t="s">
        <v>10</v>
      </c>
      <c r="AV4" s="6">
        <v>27</v>
      </c>
      <c r="AW4" s="6">
        <v>244.57</v>
      </c>
      <c r="AX4" s="6">
        <v>6603.3899999999994</v>
      </c>
      <c r="AY4" s="6" t="s">
        <v>9</v>
      </c>
      <c r="BB4" s="6">
        <v>50</v>
      </c>
      <c r="BC4" s="6">
        <v>293</v>
      </c>
      <c r="BD4" s="7">
        <v>41183</v>
      </c>
      <c r="BE4" s="6" t="s">
        <v>10</v>
      </c>
      <c r="BF4" s="6">
        <v>27</v>
      </c>
      <c r="BG4" s="8">
        <v>244.57</v>
      </c>
      <c r="BH4" s="8">
        <f t="shared" si="2"/>
        <v>6603.3899999999994</v>
      </c>
      <c r="BI4" s="6" t="s">
        <v>9</v>
      </c>
      <c r="BK4" s="6">
        <v>50</v>
      </c>
      <c r="BL4" s="6">
        <v>293</v>
      </c>
      <c r="BM4" s="7">
        <v>41183</v>
      </c>
      <c r="BN4" s="6" t="s">
        <v>10</v>
      </c>
      <c r="BO4" s="6">
        <v>27</v>
      </c>
      <c r="BP4" s="8">
        <v>244.57</v>
      </c>
      <c r="BQ4" s="8">
        <f t="shared" si="3"/>
        <v>6603.3899999999994</v>
      </c>
      <c r="BR4" s="6" t="s">
        <v>9</v>
      </c>
      <c r="BT4" s="6">
        <v>50</v>
      </c>
      <c r="BU4" s="6">
        <v>293</v>
      </c>
      <c r="BV4" s="7">
        <v>41183</v>
      </c>
      <c r="BW4" s="6" t="s">
        <v>10</v>
      </c>
      <c r="BX4" s="6">
        <v>27</v>
      </c>
      <c r="BY4" s="8">
        <v>244.57</v>
      </c>
      <c r="BZ4" s="8">
        <f t="shared" si="4"/>
        <v>6603.3899999999994</v>
      </c>
      <c r="CA4" s="6" t="s">
        <v>9</v>
      </c>
      <c r="CC4" s="6">
        <v>50</v>
      </c>
      <c r="CD4" s="6">
        <v>293</v>
      </c>
      <c r="CE4" s="7">
        <v>41183</v>
      </c>
      <c r="CF4" s="6" t="s">
        <v>10</v>
      </c>
      <c r="CG4" s="6">
        <v>27</v>
      </c>
      <c r="CH4" s="8">
        <v>244.57</v>
      </c>
      <c r="CI4" s="48">
        <v>13.206779999999998</v>
      </c>
      <c r="CJ4" s="6" t="s">
        <v>9</v>
      </c>
      <c r="CO4" s="6" t="s">
        <v>13</v>
      </c>
      <c r="CV4" s="6" t="s">
        <v>4</v>
      </c>
      <c r="CW4" s="6" t="s">
        <v>8</v>
      </c>
      <c r="CX4" s="6" t="s">
        <v>10</v>
      </c>
      <c r="CY4" s="6" t="s">
        <v>10</v>
      </c>
      <c r="CZ4" s="6" t="s">
        <v>10</v>
      </c>
      <c r="DA4" s="6" t="s">
        <v>12</v>
      </c>
      <c r="DB4" s="6" t="s">
        <v>12</v>
      </c>
      <c r="DC4" s="6" t="s">
        <v>10</v>
      </c>
      <c r="DD4" s="6" t="s">
        <v>10</v>
      </c>
      <c r="DE4" s="6" t="s">
        <v>10</v>
      </c>
      <c r="DF4" s="6" t="s">
        <v>8</v>
      </c>
      <c r="DG4" s="6" t="s">
        <v>14</v>
      </c>
      <c r="DH4" s="6" t="s">
        <v>14</v>
      </c>
      <c r="DI4" s="6" t="s">
        <v>12</v>
      </c>
      <c r="DJ4" s="6" t="s">
        <v>12</v>
      </c>
      <c r="DK4" s="6" t="s">
        <v>12</v>
      </c>
      <c r="DL4" s="6" t="s">
        <v>14</v>
      </c>
      <c r="DN4" s="6">
        <v>50</v>
      </c>
      <c r="DO4" s="6">
        <v>293</v>
      </c>
      <c r="DP4" s="7">
        <v>41183</v>
      </c>
      <c r="DQ4" s="6" t="s">
        <v>10</v>
      </c>
      <c r="DR4" s="6">
        <v>27</v>
      </c>
      <c r="DS4" s="8">
        <v>244.57</v>
      </c>
      <c r="DT4" s="48">
        <v>13.206779999999998</v>
      </c>
      <c r="DU4" s="6" t="s">
        <v>9</v>
      </c>
    </row>
    <row r="5" spans="1:127" x14ac:dyDescent="0.35">
      <c r="A5" s="6">
        <v>80</v>
      </c>
      <c r="B5" s="6">
        <v>483</v>
      </c>
      <c r="C5" s="7">
        <v>40734</v>
      </c>
      <c r="D5" s="6" t="s">
        <v>10</v>
      </c>
      <c r="E5" s="6">
        <v>30</v>
      </c>
      <c r="F5" s="8">
        <v>4965.7594999999992</v>
      </c>
      <c r="G5" s="8">
        <f t="shared" si="0"/>
        <v>148972.78499999997</v>
      </c>
      <c r="H5" s="6" t="s">
        <v>9</v>
      </c>
      <c r="L5" s="6">
        <v>80</v>
      </c>
      <c r="M5" s="6">
        <v>483</v>
      </c>
      <c r="N5" s="6">
        <v>40734</v>
      </c>
      <c r="O5" s="6" t="s">
        <v>10</v>
      </c>
      <c r="P5" s="6">
        <v>30</v>
      </c>
      <c r="Q5" s="6">
        <v>4965.7594999999992</v>
      </c>
      <c r="R5" s="6">
        <v>148972.78499999997</v>
      </c>
      <c r="S5" s="6" t="s">
        <v>9</v>
      </c>
      <c r="V5" s="6">
        <v>80</v>
      </c>
      <c r="W5" s="6">
        <v>483</v>
      </c>
      <c r="X5" s="7">
        <v>40734</v>
      </c>
      <c r="Y5" s="6" t="s">
        <v>10</v>
      </c>
      <c r="Z5" s="6">
        <v>30</v>
      </c>
      <c r="AA5" s="8">
        <v>4965.7594999999992</v>
      </c>
      <c r="AB5" s="8">
        <v>148972.78499999997</v>
      </c>
      <c r="AC5" s="6" t="s">
        <v>9</v>
      </c>
      <c r="AG5" s="6">
        <v>80</v>
      </c>
      <c r="AH5" s="6">
        <v>483</v>
      </c>
      <c r="AI5" s="6">
        <v>40734</v>
      </c>
      <c r="AJ5" s="6" t="s">
        <v>10</v>
      </c>
      <c r="AK5" s="6">
        <v>30</v>
      </c>
      <c r="AL5" s="6">
        <v>4965.7594999999992</v>
      </c>
      <c r="AM5" s="6">
        <f t="shared" si="1"/>
        <v>148972.78499999997</v>
      </c>
      <c r="AN5" s="6" t="s">
        <v>9</v>
      </c>
      <c r="AR5" s="6">
        <v>80</v>
      </c>
      <c r="AS5" s="6">
        <v>483</v>
      </c>
      <c r="AT5" s="6">
        <v>40734</v>
      </c>
      <c r="AU5" s="6" t="s">
        <v>10</v>
      </c>
      <c r="AV5" s="6">
        <v>30</v>
      </c>
      <c r="AW5" s="6">
        <v>4965.7594999999992</v>
      </c>
      <c r="AX5" s="6">
        <v>148972.78499999997</v>
      </c>
      <c r="AY5" s="6" t="s">
        <v>9</v>
      </c>
      <c r="BB5" s="6">
        <v>80</v>
      </c>
      <c r="BC5" s="6">
        <v>483</v>
      </c>
      <c r="BD5" s="7">
        <v>40734</v>
      </c>
      <c r="BE5" s="6" t="s">
        <v>10</v>
      </c>
      <c r="BF5" s="6">
        <v>30</v>
      </c>
      <c r="BG5" s="8">
        <v>4965.7594999999992</v>
      </c>
      <c r="BH5" s="8">
        <f t="shared" si="2"/>
        <v>148972.78499999997</v>
      </c>
      <c r="BI5" s="6" t="s">
        <v>9</v>
      </c>
      <c r="BK5" s="6">
        <v>80</v>
      </c>
      <c r="BL5" s="6">
        <v>483</v>
      </c>
      <c r="BM5" s="7">
        <v>40734</v>
      </c>
      <c r="BN5" s="6" t="s">
        <v>10</v>
      </c>
      <c r="BO5" s="6">
        <v>30</v>
      </c>
      <c r="BP5" s="8">
        <v>4965.7594999999992</v>
      </c>
      <c r="BQ5" s="8">
        <f t="shared" si="3"/>
        <v>148972.78499999997</v>
      </c>
      <c r="BR5" s="6" t="s">
        <v>9</v>
      </c>
      <c r="BT5" s="6">
        <v>80</v>
      </c>
      <c r="BU5" s="6">
        <v>483</v>
      </c>
      <c r="BV5" s="7">
        <v>40734</v>
      </c>
      <c r="BW5" s="6" t="s">
        <v>10</v>
      </c>
      <c r="BX5" s="6">
        <v>30</v>
      </c>
      <c r="BY5" s="8">
        <v>4965.7594999999992</v>
      </c>
      <c r="BZ5" s="8">
        <f t="shared" si="4"/>
        <v>148972.78499999997</v>
      </c>
      <c r="CA5" s="6" t="s">
        <v>9</v>
      </c>
      <c r="CC5" s="6">
        <v>80</v>
      </c>
      <c r="CD5" s="6">
        <v>483</v>
      </c>
      <c r="CE5" s="7">
        <v>40734</v>
      </c>
      <c r="CF5" s="6" t="s">
        <v>10</v>
      </c>
      <c r="CG5" s="6">
        <v>30</v>
      </c>
      <c r="CH5" s="8">
        <v>4965.7594999999992</v>
      </c>
      <c r="CI5" s="48">
        <v>297.94556999999992</v>
      </c>
      <c r="CJ5" s="6" t="s">
        <v>9</v>
      </c>
      <c r="CO5" s="10"/>
      <c r="CV5" s="6" t="s">
        <v>5</v>
      </c>
      <c r="CW5" s="6">
        <v>6</v>
      </c>
      <c r="CX5" s="6">
        <v>49</v>
      </c>
      <c r="CY5" s="6">
        <v>27</v>
      </c>
      <c r="CZ5" s="6">
        <v>30</v>
      </c>
      <c r="DA5" s="6">
        <v>19</v>
      </c>
      <c r="DB5" s="6">
        <v>21</v>
      </c>
      <c r="DC5" s="6">
        <v>12</v>
      </c>
      <c r="DD5" s="6">
        <v>22</v>
      </c>
      <c r="DE5" s="6">
        <v>21</v>
      </c>
      <c r="DF5" s="6">
        <v>44</v>
      </c>
      <c r="DG5" s="6">
        <v>45</v>
      </c>
      <c r="DH5" s="6">
        <v>32</v>
      </c>
      <c r="DI5" s="6">
        <v>32</v>
      </c>
      <c r="DJ5" s="6">
        <v>31</v>
      </c>
      <c r="DK5" s="6">
        <v>15</v>
      </c>
      <c r="DL5" s="6">
        <v>46</v>
      </c>
      <c r="DN5" s="6">
        <v>80</v>
      </c>
      <c r="DO5" s="6">
        <v>483</v>
      </c>
      <c r="DP5" s="7">
        <v>40734</v>
      </c>
      <c r="DQ5" s="6" t="s">
        <v>10</v>
      </c>
      <c r="DR5" s="6">
        <v>30</v>
      </c>
      <c r="DS5" s="8">
        <v>4965.7594999999992</v>
      </c>
      <c r="DT5" s="48">
        <v>297.94556999999992</v>
      </c>
      <c r="DU5" s="6" t="s">
        <v>9</v>
      </c>
    </row>
    <row r="6" spans="1:127" x14ac:dyDescent="0.35">
      <c r="A6" s="6">
        <v>85</v>
      </c>
      <c r="B6" s="6">
        <v>515</v>
      </c>
      <c r="C6" s="7">
        <v>40418</v>
      </c>
      <c r="D6" s="6" t="s">
        <v>12</v>
      </c>
      <c r="E6" s="6">
        <v>19</v>
      </c>
      <c r="F6" s="8">
        <v>394.27</v>
      </c>
      <c r="G6" s="8">
        <f t="shared" si="0"/>
        <v>7491.1299999999992</v>
      </c>
      <c r="H6" s="6" t="s">
        <v>9</v>
      </c>
      <c r="L6" s="6">
        <v>85</v>
      </c>
      <c r="M6" s="6">
        <v>515</v>
      </c>
      <c r="N6" s="6">
        <v>40418</v>
      </c>
      <c r="O6" s="6" t="s">
        <v>12</v>
      </c>
      <c r="P6" s="6">
        <v>19</v>
      </c>
      <c r="Q6" s="6">
        <v>394.27</v>
      </c>
      <c r="R6" s="6">
        <v>7491.1299999999992</v>
      </c>
      <c r="S6" s="6" t="s">
        <v>9</v>
      </c>
      <c r="V6" s="6">
        <v>85</v>
      </c>
      <c r="W6" s="6">
        <v>515</v>
      </c>
      <c r="X6" s="7">
        <v>40418</v>
      </c>
      <c r="Y6" s="6" t="s">
        <v>12</v>
      </c>
      <c r="Z6" s="6">
        <v>19</v>
      </c>
      <c r="AA6" s="8">
        <v>394.27</v>
      </c>
      <c r="AB6" s="8">
        <v>7491.1299999999992</v>
      </c>
      <c r="AC6" s="6" t="s">
        <v>9</v>
      </c>
      <c r="AG6" s="6">
        <v>85</v>
      </c>
      <c r="AH6" s="6">
        <v>515</v>
      </c>
      <c r="AI6" s="6">
        <v>40418</v>
      </c>
      <c r="AJ6" s="6" t="s">
        <v>12</v>
      </c>
      <c r="AK6" s="6">
        <v>19</v>
      </c>
      <c r="AL6" s="6">
        <v>394.27</v>
      </c>
      <c r="AM6" s="6">
        <f t="shared" si="1"/>
        <v>7491.1299999999992</v>
      </c>
      <c r="AN6" s="6" t="s">
        <v>9</v>
      </c>
      <c r="AR6" s="6">
        <v>85</v>
      </c>
      <c r="AS6" s="6">
        <v>515</v>
      </c>
      <c r="AT6" s="6">
        <v>40418</v>
      </c>
      <c r="AU6" s="6" t="s">
        <v>12</v>
      </c>
      <c r="AV6" s="6">
        <v>19</v>
      </c>
      <c r="AW6" s="6">
        <v>394.27</v>
      </c>
      <c r="AX6" s="6">
        <v>7491.1299999999992</v>
      </c>
      <c r="AY6" s="6" t="s">
        <v>9</v>
      </c>
      <c r="BB6" s="6">
        <v>85</v>
      </c>
      <c r="BC6" s="6">
        <v>515</v>
      </c>
      <c r="BD6" s="7">
        <v>40418</v>
      </c>
      <c r="BE6" s="6" t="s">
        <v>12</v>
      </c>
      <c r="BF6" s="6">
        <v>19</v>
      </c>
      <c r="BG6" s="8">
        <v>394.27</v>
      </c>
      <c r="BH6" s="8">
        <f t="shared" si="2"/>
        <v>7491.1299999999992</v>
      </c>
      <c r="BI6" s="6" t="s">
        <v>9</v>
      </c>
      <c r="BK6" s="6">
        <v>85</v>
      </c>
      <c r="BL6" s="6">
        <v>515</v>
      </c>
      <c r="BM6" s="7">
        <v>40418</v>
      </c>
      <c r="BN6" s="6" t="s">
        <v>12</v>
      </c>
      <c r="BO6" s="6">
        <v>19</v>
      </c>
      <c r="BP6" s="8">
        <v>394.27</v>
      </c>
      <c r="BQ6" s="8">
        <f t="shared" si="3"/>
        <v>7491.1299999999992</v>
      </c>
      <c r="BR6" s="6" t="s">
        <v>9</v>
      </c>
      <c r="BT6" s="6">
        <v>85</v>
      </c>
      <c r="BU6" s="6">
        <v>515</v>
      </c>
      <c r="BV6" s="7">
        <v>40418</v>
      </c>
      <c r="BW6" s="6" t="s">
        <v>12</v>
      </c>
      <c r="BX6" s="6">
        <v>19</v>
      </c>
      <c r="BY6" s="8">
        <v>394.27</v>
      </c>
      <c r="BZ6" s="8">
        <f t="shared" si="4"/>
        <v>7491.1299999999992</v>
      </c>
      <c r="CA6" s="6" t="s">
        <v>9</v>
      </c>
      <c r="CC6" s="6">
        <v>85</v>
      </c>
      <c r="CD6" s="6">
        <v>515</v>
      </c>
      <c r="CE6" s="7">
        <v>40418</v>
      </c>
      <c r="CF6" s="6" t="s">
        <v>12</v>
      </c>
      <c r="CG6" s="6">
        <v>19</v>
      </c>
      <c r="CH6" s="8">
        <v>394.27</v>
      </c>
      <c r="CI6" s="48">
        <v>14.982259999999998</v>
      </c>
      <c r="CJ6" s="6" t="s">
        <v>9</v>
      </c>
      <c r="CO6" s="10"/>
      <c r="CV6" s="8" t="s">
        <v>134</v>
      </c>
      <c r="CW6" s="8">
        <v>261.54000000000002</v>
      </c>
      <c r="CX6" s="8">
        <v>10123.02</v>
      </c>
      <c r="CY6" s="8">
        <v>244.57</v>
      </c>
      <c r="CZ6" s="8">
        <v>4965.7594999999992</v>
      </c>
      <c r="DA6" s="8">
        <v>394.27</v>
      </c>
      <c r="DB6" s="8">
        <v>146.69</v>
      </c>
      <c r="DC6" s="8">
        <v>93.54</v>
      </c>
      <c r="DD6" s="8">
        <v>905.08</v>
      </c>
      <c r="DE6" s="8">
        <v>2781.82</v>
      </c>
      <c r="DF6" s="8">
        <v>228.41</v>
      </c>
      <c r="DG6" s="8">
        <v>196.85</v>
      </c>
      <c r="DH6" s="8">
        <v>124.56</v>
      </c>
      <c r="DI6" s="8">
        <v>716.84</v>
      </c>
      <c r="DJ6" s="8">
        <v>1474.33</v>
      </c>
      <c r="DK6" s="8">
        <v>80.61</v>
      </c>
      <c r="DL6" s="8">
        <v>1815.49</v>
      </c>
      <c r="DN6" s="6">
        <v>85</v>
      </c>
      <c r="DO6" s="6">
        <v>515</v>
      </c>
      <c r="DP6" s="7">
        <v>40418</v>
      </c>
      <c r="DQ6" s="6" t="s">
        <v>12</v>
      </c>
      <c r="DR6" s="6">
        <v>19</v>
      </c>
      <c r="DS6" s="8">
        <v>394.27</v>
      </c>
      <c r="DT6" s="48">
        <v>14.982259999999998</v>
      </c>
      <c r="DU6" s="6" t="s">
        <v>9</v>
      </c>
    </row>
    <row r="7" spans="1:127" x14ac:dyDescent="0.35">
      <c r="A7" s="6">
        <v>86</v>
      </c>
      <c r="B7" s="6">
        <v>515</v>
      </c>
      <c r="C7" s="7">
        <v>40418</v>
      </c>
      <c r="D7" s="6" t="s">
        <v>12</v>
      </c>
      <c r="E7" s="6">
        <v>21</v>
      </c>
      <c r="F7" s="8">
        <v>146.69</v>
      </c>
      <c r="G7" s="8">
        <f t="shared" si="0"/>
        <v>3080.49</v>
      </c>
      <c r="H7" s="6" t="s">
        <v>9</v>
      </c>
      <c r="L7" s="6">
        <v>86</v>
      </c>
      <c r="M7" s="6">
        <v>515</v>
      </c>
      <c r="N7" s="6">
        <v>40418</v>
      </c>
      <c r="O7" s="6" t="s">
        <v>12</v>
      </c>
      <c r="P7" s="6">
        <v>21</v>
      </c>
      <c r="Q7" s="6">
        <v>146.69</v>
      </c>
      <c r="R7" s="6">
        <v>3080.49</v>
      </c>
      <c r="S7" s="6" t="s">
        <v>9</v>
      </c>
      <c r="V7" s="6">
        <v>86</v>
      </c>
      <c r="W7" s="6">
        <v>515</v>
      </c>
      <c r="X7" s="7">
        <v>40418</v>
      </c>
      <c r="Y7" s="6" t="s">
        <v>12</v>
      </c>
      <c r="Z7" s="6">
        <v>21</v>
      </c>
      <c r="AA7" s="8">
        <v>146.69</v>
      </c>
      <c r="AB7" s="8">
        <v>3080.49</v>
      </c>
      <c r="AC7" s="6" t="s">
        <v>9</v>
      </c>
      <c r="AG7" s="6">
        <v>86</v>
      </c>
      <c r="AH7" s="6">
        <v>515</v>
      </c>
      <c r="AI7" s="6">
        <v>40418</v>
      </c>
      <c r="AJ7" s="6" t="s">
        <v>12</v>
      </c>
      <c r="AK7" s="6">
        <v>21</v>
      </c>
      <c r="AL7" s="6">
        <v>146.69</v>
      </c>
      <c r="AM7" s="6">
        <f t="shared" si="1"/>
        <v>3080.49</v>
      </c>
      <c r="AN7" s="6" t="s">
        <v>9</v>
      </c>
      <c r="AR7" s="6">
        <v>86</v>
      </c>
      <c r="AS7" s="6">
        <v>515</v>
      </c>
      <c r="AT7" s="6">
        <v>40418</v>
      </c>
      <c r="AU7" s="6" t="s">
        <v>12</v>
      </c>
      <c r="AV7" s="6">
        <v>21</v>
      </c>
      <c r="AW7" s="6">
        <v>146.69</v>
      </c>
      <c r="AX7" s="6">
        <v>3080.49</v>
      </c>
      <c r="AY7" s="6" t="s">
        <v>9</v>
      </c>
      <c r="BB7" s="6">
        <v>86</v>
      </c>
      <c r="BC7" s="6">
        <v>515</v>
      </c>
      <c r="BD7" s="7">
        <v>40418</v>
      </c>
      <c r="BE7" s="6" t="s">
        <v>12</v>
      </c>
      <c r="BF7" s="6">
        <v>21</v>
      </c>
      <c r="BG7" s="8">
        <v>146.69</v>
      </c>
      <c r="BH7" s="8">
        <f t="shared" si="2"/>
        <v>3080.49</v>
      </c>
      <c r="BI7" s="6" t="s">
        <v>9</v>
      </c>
      <c r="BK7" s="6">
        <v>86</v>
      </c>
      <c r="BL7" s="6">
        <v>515</v>
      </c>
      <c r="BM7" s="7">
        <v>40418</v>
      </c>
      <c r="BN7" s="6" t="s">
        <v>12</v>
      </c>
      <c r="BO7" s="6">
        <v>21</v>
      </c>
      <c r="BP7" s="8">
        <v>146.69</v>
      </c>
      <c r="BQ7" s="8">
        <f t="shared" si="3"/>
        <v>3080.49</v>
      </c>
      <c r="BR7" s="6" t="s">
        <v>9</v>
      </c>
      <c r="BT7" s="6">
        <v>86</v>
      </c>
      <c r="BU7" s="6">
        <v>515</v>
      </c>
      <c r="BV7" s="7">
        <v>40418</v>
      </c>
      <c r="BW7" s="6" t="s">
        <v>12</v>
      </c>
      <c r="BX7" s="6">
        <v>21</v>
      </c>
      <c r="BY7" s="8">
        <v>146.69</v>
      </c>
      <c r="BZ7" s="8">
        <f t="shared" si="4"/>
        <v>3080.49</v>
      </c>
      <c r="CA7" s="6" t="s">
        <v>9</v>
      </c>
      <c r="CC7" s="6">
        <v>86</v>
      </c>
      <c r="CD7" s="6">
        <v>515</v>
      </c>
      <c r="CE7" s="7">
        <v>40418</v>
      </c>
      <c r="CF7" s="6" t="s">
        <v>12</v>
      </c>
      <c r="CG7" s="6">
        <v>21</v>
      </c>
      <c r="CH7" s="8">
        <v>146.69</v>
      </c>
      <c r="CI7" s="48">
        <v>6.1609800000000003</v>
      </c>
      <c r="CJ7" s="6" t="s">
        <v>9</v>
      </c>
      <c r="CO7" s="10"/>
      <c r="CR7" s="6" t="s">
        <v>9</v>
      </c>
      <c r="CV7" s="8" t="s">
        <v>223</v>
      </c>
      <c r="CW7" s="48">
        <v>3.1384800000000004</v>
      </c>
      <c r="CX7" s="48">
        <v>992.05596000000014</v>
      </c>
      <c r="CY7" s="48">
        <v>13.206779999999998</v>
      </c>
      <c r="CZ7" s="48">
        <v>297.94556999999992</v>
      </c>
      <c r="DA7" s="48">
        <v>14.982259999999998</v>
      </c>
      <c r="DB7" s="48">
        <v>6.1609800000000003</v>
      </c>
      <c r="DC7" s="48">
        <v>2.2449599999999998</v>
      </c>
      <c r="DD7" s="48">
        <v>39.823520000000009</v>
      </c>
      <c r="DE7" s="48">
        <v>116.83644</v>
      </c>
      <c r="DF7" s="48">
        <v>20.100079999999995</v>
      </c>
      <c r="DG7" s="48">
        <v>17.7165</v>
      </c>
      <c r="DH7" s="48">
        <v>7.9718400000000003</v>
      </c>
      <c r="DI7" s="48">
        <v>45.877760000000002</v>
      </c>
      <c r="DJ7" s="48">
        <v>91.408459999999991</v>
      </c>
      <c r="DK7" s="48">
        <v>2.4182999999999999</v>
      </c>
      <c r="DL7" s="48">
        <v>167.02508</v>
      </c>
      <c r="DN7" s="6">
        <v>86</v>
      </c>
      <c r="DO7" s="6">
        <v>515</v>
      </c>
      <c r="DP7" s="7">
        <v>40418</v>
      </c>
      <c r="DQ7" s="6" t="s">
        <v>12</v>
      </c>
      <c r="DR7" s="6">
        <v>21</v>
      </c>
      <c r="DS7" s="8">
        <v>146.69</v>
      </c>
      <c r="DT7" s="48">
        <v>7</v>
      </c>
      <c r="DU7" s="6" t="s">
        <v>9</v>
      </c>
      <c r="DW7" s="6">
        <v>7</v>
      </c>
    </row>
    <row r="8" spans="1:127" x14ac:dyDescent="0.35">
      <c r="A8" s="6">
        <v>97</v>
      </c>
      <c r="B8" s="6">
        <v>613</v>
      </c>
      <c r="C8" s="7">
        <v>40711</v>
      </c>
      <c r="D8" s="6" t="s">
        <v>10</v>
      </c>
      <c r="E8" s="6">
        <v>12</v>
      </c>
      <c r="F8" s="8">
        <v>93.54</v>
      </c>
      <c r="G8" s="8">
        <f t="shared" si="0"/>
        <v>1122.48</v>
      </c>
      <c r="H8" s="6" t="s">
        <v>9</v>
      </c>
      <c r="L8" s="6">
        <v>97</v>
      </c>
      <c r="M8" s="6">
        <v>613</v>
      </c>
      <c r="N8" s="6">
        <v>40711</v>
      </c>
      <c r="O8" s="6" t="s">
        <v>10</v>
      </c>
      <c r="P8" s="6">
        <v>12</v>
      </c>
      <c r="Q8" s="6">
        <v>93.54</v>
      </c>
      <c r="R8" s="6">
        <v>1122.48</v>
      </c>
      <c r="S8" s="6" t="s">
        <v>9</v>
      </c>
      <c r="V8" s="6">
        <v>97</v>
      </c>
      <c r="W8" s="6">
        <v>613</v>
      </c>
      <c r="X8" s="7">
        <v>40711</v>
      </c>
      <c r="Y8" s="6" t="s">
        <v>10</v>
      </c>
      <c r="Z8" s="6">
        <v>12</v>
      </c>
      <c r="AA8" s="8">
        <v>93.54</v>
      </c>
      <c r="AB8" s="8">
        <v>1122.48</v>
      </c>
      <c r="AC8" s="6" t="s">
        <v>9</v>
      </c>
      <c r="AG8" s="6">
        <v>97</v>
      </c>
      <c r="AH8" s="6">
        <v>613</v>
      </c>
      <c r="AI8" s="6">
        <v>40711</v>
      </c>
      <c r="AJ8" s="6" t="s">
        <v>10</v>
      </c>
      <c r="AK8" s="6">
        <v>12</v>
      </c>
      <c r="AL8" s="6">
        <v>93.54</v>
      </c>
      <c r="AM8" s="6">
        <f t="shared" si="1"/>
        <v>1122.48</v>
      </c>
      <c r="AN8" s="6" t="s">
        <v>9</v>
      </c>
      <c r="AR8" s="6">
        <v>97</v>
      </c>
      <c r="AS8" s="6">
        <v>613</v>
      </c>
      <c r="AT8" s="6">
        <v>40711</v>
      </c>
      <c r="AU8" s="6" t="s">
        <v>10</v>
      </c>
      <c r="AV8" s="6">
        <v>12</v>
      </c>
      <c r="AW8" s="6">
        <v>93.54</v>
      </c>
      <c r="AX8" s="6">
        <v>1122.48</v>
      </c>
      <c r="AY8" s="6" t="s">
        <v>9</v>
      </c>
      <c r="BB8" s="6">
        <v>97</v>
      </c>
      <c r="BC8" s="6">
        <v>613</v>
      </c>
      <c r="BD8" s="7">
        <v>40711</v>
      </c>
      <c r="BE8" s="6" t="s">
        <v>10</v>
      </c>
      <c r="BF8" s="6">
        <v>12</v>
      </c>
      <c r="BG8" s="8">
        <v>93.54</v>
      </c>
      <c r="BH8" s="8">
        <f t="shared" si="2"/>
        <v>1122.48</v>
      </c>
      <c r="BI8" s="6" t="s">
        <v>9</v>
      </c>
      <c r="BK8" s="6">
        <v>97</v>
      </c>
      <c r="BL8" s="6">
        <v>613</v>
      </c>
      <c r="BM8" s="7">
        <v>40711</v>
      </c>
      <c r="BN8" s="6" t="s">
        <v>10</v>
      </c>
      <c r="BO8" s="6">
        <v>12</v>
      </c>
      <c r="BP8" s="8">
        <v>93.54</v>
      </c>
      <c r="BQ8" s="8">
        <f t="shared" si="3"/>
        <v>1122.48</v>
      </c>
      <c r="BR8" s="6" t="s">
        <v>9</v>
      </c>
      <c r="BT8" s="6">
        <v>97</v>
      </c>
      <c r="BU8" s="6">
        <v>613</v>
      </c>
      <c r="BV8" s="7">
        <v>40711</v>
      </c>
      <c r="BW8" s="6" t="s">
        <v>10</v>
      </c>
      <c r="BX8" s="6">
        <v>12</v>
      </c>
      <c r="BY8" s="8">
        <v>93.54</v>
      </c>
      <c r="BZ8" s="8">
        <f t="shared" si="4"/>
        <v>1122.48</v>
      </c>
      <c r="CA8" s="6" t="s">
        <v>9</v>
      </c>
      <c r="CC8" s="6">
        <v>97</v>
      </c>
      <c r="CD8" s="6">
        <v>613</v>
      </c>
      <c r="CE8" s="7">
        <v>40711</v>
      </c>
      <c r="CF8" s="6" t="s">
        <v>10</v>
      </c>
      <c r="CG8" s="6">
        <v>12</v>
      </c>
      <c r="CH8" s="8">
        <v>93.54</v>
      </c>
      <c r="CI8" s="48">
        <v>2.2449599999999998</v>
      </c>
      <c r="CJ8" s="6" t="s">
        <v>9</v>
      </c>
      <c r="CO8" s="10"/>
      <c r="CR8" s="6" t="s">
        <v>11</v>
      </c>
      <c r="CV8" s="6" t="s">
        <v>7</v>
      </c>
      <c r="CW8" s="6" t="s">
        <v>9</v>
      </c>
      <c r="CX8" s="6" t="s">
        <v>11</v>
      </c>
      <c r="CY8" s="6" t="s">
        <v>9</v>
      </c>
      <c r="CZ8" s="6" t="s">
        <v>9</v>
      </c>
      <c r="DA8" s="6" t="s">
        <v>9</v>
      </c>
      <c r="DB8" s="6" t="s">
        <v>9</v>
      </c>
      <c r="DC8" s="6" t="s">
        <v>9</v>
      </c>
      <c r="DD8" s="6" t="s">
        <v>9</v>
      </c>
      <c r="DE8" s="6" t="s">
        <v>13</v>
      </c>
      <c r="DF8" s="6" t="s">
        <v>9</v>
      </c>
      <c r="DG8" s="6" t="s">
        <v>9</v>
      </c>
      <c r="DH8" s="6" t="s">
        <v>9</v>
      </c>
      <c r="DI8" s="6" t="s">
        <v>9</v>
      </c>
      <c r="DJ8" s="6" t="s">
        <v>9</v>
      </c>
      <c r="DK8" s="6" t="s">
        <v>9</v>
      </c>
      <c r="DL8" s="6" t="s">
        <v>9</v>
      </c>
      <c r="DN8" s="6">
        <v>97</v>
      </c>
      <c r="DO8" s="6">
        <v>613</v>
      </c>
      <c r="DP8" s="7">
        <v>40711</v>
      </c>
      <c r="DQ8" s="6" t="s">
        <v>10</v>
      </c>
      <c r="DR8" s="6">
        <v>12</v>
      </c>
      <c r="DS8" s="8">
        <v>93.54</v>
      </c>
      <c r="DT8" s="48">
        <v>2.2449599999999998</v>
      </c>
      <c r="DU8" s="6" t="s">
        <v>9</v>
      </c>
    </row>
    <row r="9" spans="1:127" x14ac:dyDescent="0.35">
      <c r="A9" s="6">
        <v>98</v>
      </c>
      <c r="B9" s="6">
        <v>613</v>
      </c>
      <c r="C9" s="7">
        <v>40711</v>
      </c>
      <c r="D9" s="6" t="s">
        <v>10</v>
      </c>
      <c r="E9" s="6">
        <v>22</v>
      </c>
      <c r="F9" s="8">
        <v>905.08</v>
      </c>
      <c r="G9" s="8">
        <f t="shared" si="0"/>
        <v>19911.760000000002</v>
      </c>
      <c r="H9" s="6" t="s">
        <v>9</v>
      </c>
      <c r="L9" s="6">
        <v>98</v>
      </c>
      <c r="M9" s="6">
        <v>613</v>
      </c>
      <c r="N9" s="6">
        <v>40711</v>
      </c>
      <c r="O9" s="6" t="s">
        <v>10</v>
      </c>
      <c r="P9" s="6">
        <v>22</v>
      </c>
      <c r="Q9" s="6">
        <v>905.08</v>
      </c>
      <c r="R9" s="6">
        <v>19911.760000000002</v>
      </c>
      <c r="S9" s="6" t="s">
        <v>9</v>
      </c>
      <c r="V9" s="6">
        <v>98</v>
      </c>
      <c r="W9" s="6">
        <v>613</v>
      </c>
      <c r="X9" s="7">
        <v>40711</v>
      </c>
      <c r="Y9" s="6" t="s">
        <v>10</v>
      </c>
      <c r="Z9" s="6">
        <v>22</v>
      </c>
      <c r="AA9" s="8">
        <v>905.08</v>
      </c>
      <c r="AB9" s="8">
        <v>19911.760000000002</v>
      </c>
      <c r="AC9" s="6" t="s">
        <v>9</v>
      </c>
      <c r="AG9" s="6">
        <v>98</v>
      </c>
      <c r="AH9" s="6">
        <v>613</v>
      </c>
      <c r="AI9" s="6">
        <v>40711</v>
      </c>
      <c r="AJ9" s="6" t="s">
        <v>10</v>
      </c>
      <c r="AK9" s="6">
        <v>22</v>
      </c>
      <c r="AL9" s="6">
        <v>905.08</v>
      </c>
      <c r="AM9" s="6">
        <f t="shared" si="1"/>
        <v>19911.760000000002</v>
      </c>
      <c r="AN9" s="6" t="s">
        <v>9</v>
      </c>
      <c r="AR9" s="6">
        <v>98</v>
      </c>
      <c r="AS9" s="6">
        <v>613</v>
      </c>
      <c r="AT9" s="6">
        <v>40711</v>
      </c>
      <c r="AU9" s="6" t="s">
        <v>10</v>
      </c>
      <c r="AV9" s="6">
        <v>22</v>
      </c>
      <c r="AW9" s="6">
        <v>905.08</v>
      </c>
      <c r="AX9" s="6">
        <v>19911.760000000002</v>
      </c>
      <c r="AY9" s="6" t="s">
        <v>9</v>
      </c>
      <c r="BB9" s="6">
        <v>98</v>
      </c>
      <c r="BC9" s="6">
        <v>613</v>
      </c>
      <c r="BD9" s="7">
        <v>40711</v>
      </c>
      <c r="BE9" s="6" t="s">
        <v>10</v>
      </c>
      <c r="BF9" s="6">
        <v>22</v>
      </c>
      <c r="BG9" s="8">
        <v>905.08</v>
      </c>
      <c r="BH9" s="8">
        <f t="shared" si="2"/>
        <v>19911.760000000002</v>
      </c>
      <c r="BI9" s="6" t="s">
        <v>9</v>
      </c>
      <c r="BK9" s="6">
        <v>98</v>
      </c>
      <c r="BL9" s="6">
        <v>613</v>
      </c>
      <c r="BM9" s="7">
        <v>40711</v>
      </c>
      <c r="BN9" s="6" t="s">
        <v>10</v>
      </c>
      <c r="BO9" s="6">
        <v>22</v>
      </c>
      <c r="BP9" s="8">
        <v>905.08</v>
      </c>
      <c r="BQ9" s="8">
        <f t="shared" si="3"/>
        <v>19911.760000000002</v>
      </c>
      <c r="BR9" s="6" t="s">
        <v>9</v>
      </c>
      <c r="BT9" s="6">
        <v>98</v>
      </c>
      <c r="BU9" s="6">
        <v>613</v>
      </c>
      <c r="BV9" s="7">
        <v>40711</v>
      </c>
      <c r="BW9" s="6" t="s">
        <v>10</v>
      </c>
      <c r="BX9" s="6">
        <v>22</v>
      </c>
      <c r="BY9" s="8">
        <v>905.08</v>
      </c>
      <c r="BZ9" s="8">
        <f t="shared" si="4"/>
        <v>19911.760000000002</v>
      </c>
      <c r="CA9" s="6" t="s">
        <v>9</v>
      </c>
      <c r="CC9" s="6">
        <v>98</v>
      </c>
      <c r="CD9" s="6">
        <v>613</v>
      </c>
      <c r="CE9" s="7">
        <v>40711</v>
      </c>
      <c r="CF9" s="6" t="s">
        <v>10</v>
      </c>
      <c r="CG9" s="6">
        <v>22</v>
      </c>
      <c r="CH9" s="8">
        <v>905.08</v>
      </c>
      <c r="CI9" s="48">
        <v>39.823520000000009</v>
      </c>
      <c r="CJ9" s="6" t="s">
        <v>9</v>
      </c>
      <c r="CO9" s="10"/>
      <c r="DN9" s="6">
        <v>98</v>
      </c>
      <c r="DO9" s="6">
        <v>613</v>
      </c>
      <c r="DP9" s="7">
        <v>40711</v>
      </c>
      <c r="DQ9" s="6" t="s">
        <v>10</v>
      </c>
      <c r="DR9" s="6">
        <v>22</v>
      </c>
      <c r="DS9" s="8">
        <v>905.08</v>
      </c>
      <c r="DT9" s="48">
        <v>39.823520000000009</v>
      </c>
      <c r="DU9" s="6" t="s">
        <v>9</v>
      </c>
    </row>
    <row r="10" spans="1:127" x14ac:dyDescent="0.35">
      <c r="A10" s="6">
        <v>103</v>
      </c>
      <c r="B10" s="6">
        <v>643</v>
      </c>
      <c r="C10" s="7">
        <v>40626</v>
      </c>
      <c r="D10" s="6" t="s">
        <v>10</v>
      </c>
      <c r="E10" s="6">
        <v>21</v>
      </c>
      <c r="F10" s="8">
        <v>2781.82</v>
      </c>
      <c r="G10" s="8">
        <f t="shared" si="0"/>
        <v>58418.22</v>
      </c>
      <c r="H10" s="6" t="s">
        <v>13</v>
      </c>
      <c r="L10" s="6">
        <v>103</v>
      </c>
      <c r="M10" s="6">
        <v>643</v>
      </c>
      <c r="N10" s="6">
        <v>40626</v>
      </c>
      <c r="O10" s="6" t="s">
        <v>10</v>
      </c>
      <c r="P10" s="6">
        <v>21</v>
      </c>
      <c r="Q10" s="6">
        <v>2781.82</v>
      </c>
      <c r="R10" s="6">
        <v>58418.22</v>
      </c>
      <c r="S10" s="6" t="s">
        <v>13</v>
      </c>
      <c r="V10" s="6">
        <v>103</v>
      </c>
      <c r="W10" s="6">
        <v>643</v>
      </c>
      <c r="X10" s="7">
        <v>40626</v>
      </c>
      <c r="Y10" s="6" t="s">
        <v>10</v>
      </c>
      <c r="Z10" s="6">
        <v>21</v>
      </c>
      <c r="AA10" s="8">
        <v>2781.82</v>
      </c>
      <c r="AB10" s="8">
        <v>58418.22</v>
      </c>
      <c r="AC10" s="6" t="s">
        <v>13</v>
      </c>
      <c r="AG10" s="6">
        <v>103</v>
      </c>
      <c r="AH10" s="6">
        <v>643</v>
      </c>
      <c r="AI10" s="6">
        <v>40626</v>
      </c>
      <c r="AJ10" s="6" t="s">
        <v>10</v>
      </c>
      <c r="AK10" s="6">
        <v>21</v>
      </c>
      <c r="AL10" s="6">
        <v>2781.82</v>
      </c>
      <c r="AM10" s="6">
        <f t="shared" si="1"/>
        <v>58418.22</v>
      </c>
      <c r="AN10" s="6" t="s">
        <v>13</v>
      </c>
      <c r="AR10" s="6">
        <v>103</v>
      </c>
      <c r="AS10" s="6">
        <v>643</v>
      </c>
      <c r="AT10" s="6">
        <v>40626</v>
      </c>
      <c r="AU10" s="6" t="s">
        <v>10</v>
      </c>
      <c r="AV10" s="6">
        <v>21</v>
      </c>
      <c r="AW10" s="6">
        <v>2781.82</v>
      </c>
      <c r="AX10" s="6">
        <v>58418.22</v>
      </c>
      <c r="AY10" s="6" t="s">
        <v>13</v>
      </c>
      <c r="BB10" s="6">
        <v>103</v>
      </c>
      <c r="BC10" s="6">
        <v>643</v>
      </c>
      <c r="BD10" s="7">
        <v>40626</v>
      </c>
      <c r="BE10" s="6" t="s">
        <v>10</v>
      </c>
      <c r="BF10" s="6">
        <v>21</v>
      </c>
      <c r="BG10" s="8">
        <v>2781.82</v>
      </c>
      <c r="BH10" s="8">
        <f t="shared" si="2"/>
        <v>58418.22</v>
      </c>
      <c r="BI10" s="6" t="s">
        <v>13</v>
      </c>
      <c r="BK10" s="6">
        <v>103</v>
      </c>
      <c r="BL10" s="6">
        <v>643</v>
      </c>
      <c r="BM10" s="7">
        <v>40626</v>
      </c>
      <c r="BN10" s="6" t="s">
        <v>10</v>
      </c>
      <c r="BO10" s="6">
        <v>21</v>
      </c>
      <c r="BP10" s="8">
        <v>2781.82</v>
      </c>
      <c r="BQ10" s="8">
        <f t="shared" si="3"/>
        <v>58418.22</v>
      </c>
      <c r="BR10" s="6" t="s">
        <v>13</v>
      </c>
      <c r="BT10" s="6">
        <v>103</v>
      </c>
      <c r="BU10" s="6">
        <v>643</v>
      </c>
      <c r="BV10" s="7">
        <v>40626</v>
      </c>
      <c r="BW10" s="6" t="s">
        <v>10</v>
      </c>
      <c r="BX10" s="6">
        <v>21</v>
      </c>
      <c r="BY10" s="8">
        <v>2781.82</v>
      </c>
      <c r="BZ10" s="8">
        <f t="shared" si="4"/>
        <v>58418.22</v>
      </c>
      <c r="CA10" s="6" t="s">
        <v>13</v>
      </c>
      <c r="CC10" s="6">
        <v>103</v>
      </c>
      <c r="CD10" s="6">
        <v>643</v>
      </c>
      <c r="CE10" s="7">
        <v>40626</v>
      </c>
      <c r="CF10" s="6" t="s">
        <v>10</v>
      </c>
      <c r="CG10" s="6">
        <v>21</v>
      </c>
      <c r="CH10" s="8">
        <v>2781.82</v>
      </c>
      <c r="CI10" s="48">
        <v>116.83644</v>
      </c>
      <c r="CJ10" s="6" t="s">
        <v>13</v>
      </c>
      <c r="CO10" s="10"/>
      <c r="DN10" s="6">
        <v>103</v>
      </c>
      <c r="DO10" s="6">
        <v>643</v>
      </c>
      <c r="DP10" s="7">
        <v>40626</v>
      </c>
      <c r="DQ10" s="6" t="s">
        <v>10</v>
      </c>
      <c r="DR10" s="6">
        <v>21</v>
      </c>
      <c r="DS10" s="8">
        <v>2781.82</v>
      </c>
      <c r="DT10" s="48">
        <v>116.83644</v>
      </c>
      <c r="DU10" s="6" t="s">
        <v>13</v>
      </c>
    </row>
    <row r="11" spans="1:127" x14ac:dyDescent="0.35">
      <c r="A11" s="6">
        <v>107</v>
      </c>
      <c r="B11" s="6">
        <v>678</v>
      </c>
      <c r="C11" s="7">
        <v>40235</v>
      </c>
      <c r="D11" s="6" t="s">
        <v>8</v>
      </c>
      <c r="E11" s="6">
        <v>44</v>
      </c>
      <c r="F11" s="8">
        <v>228.41</v>
      </c>
      <c r="G11" s="8">
        <f t="shared" si="0"/>
        <v>10050.039999999999</v>
      </c>
      <c r="H11" s="6" t="s">
        <v>9</v>
      </c>
      <c r="L11" s="6">
        <v>107</v>
      </c>
      <c r="M11" s="6">
        <v>678</v>
      </c>
      <c r="N11" s="6">
        <v>40235</v>
      </c>
      <c r="O11" s="6" t="s">
        <v>8</v>
      </c>
      <c r="P11" s="6">
        <v>44</v>
      </c>
      <c r="Q11" s="6">
        <v>228.41</v>
      </c>
      <c r="R11" s="6">
        <v>10050.039999999999</v>
      </c>
      <c r="S11" s="6" t="s">
        <v>9</v>
      </c>
      <c r="V11" s="6">
        <v>107</v>
      </c>
      <c r="W11" s="6">
        <v>678</v>
      </c>
      <c r="X11" s="7">
        <v>40235</v>
      </c>
      <c r="Y11" s="6" t="s">
        <v>8</v>
      </c>
      <c r="Z11" s="6">
        <v>44</v>
      </c>
      <c r="AA11" s="8">
        <v>228.41</v>
      </c>
      <c r="AB11" s="8">
        <v>10050.039999999999</v>
      </c>
      <c r="AC11" s="6" t="s">
        <v>9</v>
      </c>
      <c r="AG11" s="6">
        <v>107</v>
      </c>
      <c r="AH11" s="6">
        <v>678</v>
      </c>
      <c r="AI11" s="6">
        <v>40235</v>
      </c>
      <c r="AJ11" s="6" t="s">
        <v>8</v>
      </c>
      <c r="AK11" s="6">
        <v>44</v>
      </c>
      <c r="AL11" s="6">
        <v>228.41</v>
      </c>
      <c r="AM11" s="6">
        <f t="shared" si="1"/>
        <v>10050.039999999999</v>
      </c>
      <c r="AN11" s="6" t="s">
        <v>9</v>
      </c>
      <c r="AR11" s="6">
        <v>107</v>
      </c>
      <c r="AS11" s="6">
        <v>678</v>
      </c>
      <c r="AT11" s="6">
        <v>40235</v>
      </c>
      <c r="AU11" s="6" t="s">
        <v>8</v>
      </c>
      <c r="AV11" s="6">
        <v>44</v>
      </c>
      <c r="AW11" s="6">
        <v>228.41</v>
      </c>
      <c r="AX11" s="6">
        <v>10050.039999999999</v>
      </c>
      <c r="AY11" s="6" t="s">
        <v>9</v>
      </c>
      <c r="BB11" s="6">
        <v>107</v>
      </c>
      <c r="BC11" s="6">
        <v>678</v>
      </c>
      <c r="BD11" s="7">
        <v>40235</v>
      </c>
      <c r="BE11" s="6" t="s">
        <v>8</v>
      </c>
      <c r="BF11" s="6">
        <v>44</v>
      </c>
      <c r="BG11" s="8">
        <v>228.41</v>
      </c>
      <c r="BH11" s="8">
        <f t="shared" si="2"/>
        <v>10050.039999999999</v>
      </c>
      <c r="BI11" s="6" t="s">
        <v>9</v>
      </c>
      <c r="BK11" s="6">
        <v>107</v>
      </c>
      <c r="BL11" s="6">
        <v>678</v>
      </c>
      <c r="BM11" s="7">
        <v>40235</v>
      </c>
      <c r="BN11" s="6" t="s">
        <v>8</v>
      </c>
      <c r="BO11" s="6">
        <v>44</v>
      </c>
      <c r="BP11" s="8">
        <v>228.41</v>
      </c>
      <c r="BQ11" s="8">
        <f t="shared" si="3"/>
        <v>10050.039999999999</v>
      </c>
      <c r="BR11" s="6" t="s">
        <v>9</v>
      </c>
      <c r="BT11" s="6">
        <v>107</v>
      </c>
      <c r="BU11" s="6">
        <v>678</v>
      </c>
      <c r="BV11" s="7">
        <v>40235</v>
      </c>
      <c r="BW11" s="6" t="s">
        <v>8</v>
      </c>
      <c r="BX11" s="6">
        <v>44</v>
      </c>
      <c r="BY11" s="8">
        <v>228.41</v>
      </c>
      <c r="BZ11" s="8">
        <f t="shared" si="4"/>
        <v>10050.039999999999</v>
      </c>
      <c r="CA11" s="6" t="s">
        <v>9</v>
      </c>
      <c r="CC11" s="6">
        <v>107</v>
      </c>
      <c r="CD11" s="6">
        <v>678</v>
      </c>
      <c r="CE11" s="7">
        <v>40235</v>
      </c>
      <c r="CF11" s="6" t="s">
        <v>8</v>
      </c>
      <c r="CG11" s="6">
        <v>44</v>
      </c>
      <c r="CH11" s="8">
        <v>228.41</v>
      </c>
      <c r="CI11" s="48">
        <v>20.100079999999995</v>
      </c>
      <c r="CJ11" s="6" t="s">
        <v>9</v>
      </c>
      <c r="CO11" s="10"/>
      <c r="DN11" s="6">
        <v>107</v>
      </c>
      <c r="DO11" s="6">
        <v>678</v>
      </c>
      <c r="DP11" s="7">
        <v>40235</v>
      </c>
      <c r="DQ11" s="6" t="s">
        <v>8</v>
      </c>
      <c r="DR11" s="6">
        <v>44</v>
      </c>
      <c r="DS11" s="8">
        <v>228.41</v>
      </c>
      <c r="DT11" s="48">
        <v>20.100079999999995</v>
      </c>
      <c r="DU11" s="6" t="s">
        <v>9</v>
      </c>
    </row>
    <row r="12" spans="1:127" x14ac:dyDescent="0.35">
      <c r="A12" s="6">
        <v>127</v>
      </c>
      <c r="B12" s="6">
        <v>807</v>
      </c>
      <c r="C12" s="7">
        <v>40505</v>
      </c>
      <c r="D12" s="6" t="s">
        <v>14</v>
      </c>
      <c r="E12" s="6">
        <v>45</v>
      </c>
      <c r="F12" s="8">
        <v>196.85</v>
      </c>
      <c r="G12" s="8">
        <f t="shared" si="0"/>
        <v>8858.25</v>
      </c>
      <c r="H12" s="6" t="s">
        <v>9</v>
      </c>
      <c r="L12" s="6">
        <v>127</v>
      </c>
      <c r="M12" s="6">
        <v>807</v>
      </c>
      <c r="N12" s="6">
        <v>40505</v>
      </c>
      <c r="O12" s="6" t="s">
        <v>14</v>
      </c>
      <c r="P12" s="6">
        <v>45</v>
      </c>
      <c r="Q12" s="6">
        <v>196.85</v>
      </c>
      <c r="R12" s="6">
        <v>8858.25</v>
      </c>
      <c r="S12" s="6" t="s">
        <v>9</v>
      </c>
      <c r="V12" s="6">
        <v>127</v>
      </c>
      <c r="W12" s="6">
        <v>807</v>
      </c>
      <c r="X12" s="7">
        <v>40505</v>
      </c>
      <c r="Y12" s="6" t="s">
        <v>14</v>
      </c>
      <c r="Z12" s="6">
        <v>45</v>
      </c>
      <c r="AA12" s="8">
        <v>196.85</v>
      </c>
      <c r="AB12" s="8">
        <v>8858.25</v>
      </c>
      <c r="AC12" s="6" t="s">
        <v>9</v>
      </c>
      <c r="AG12" s="6">
        <v>127</v>
      </c>
      <c r="AH12" s="6">
        <v>807</v>
      </c>
      <c r="AI12" s="6">
        <v>40505</v>
      </c>
      <c r="AJ12" s="6" t="s">
        <v>14</v>
      </c>
      <c r="AK12" s="6">
        <v>45</v>
      </c>
      <c r="AL12" s="6">
        <v>196.85</v>
      </c>
      <c r="AM12" s="6">
        <f t="shared" si="1"/>
        <v>8858.25</v>
      </c>
      <c r="AN12" s="6" t="s">
        <v>9</v>
      </c>
      <c r="AR12" s="6">
        <v>127</v>
      </c>
      <c r="AS12" s="6">
        <v>807</v>
      </c>
      <c r="AT12" s="6">
        <v>40505</v>
      </c>
      <c r="AU12" s="6" t="s">
        <v>14</v>
      </c>
      <c r="AV12" s="6">
        <v>45</v>
      </c>
      <c r="AW12" s="6">
        <v>196.85</v>
      </c>
      <c r="AX12" s="6">
        <v>8858.25</v>
      </c>
      <c r="AY12" s="6" t="s">
        <v>9</v>
      </c>
      <c r="BB12" s="6">
        <v>127</v>
      </c>
      <c r="BC12" s="6">
        <v>807</v>
      </c>
      <c r="BD12" s="7">
        <v>40505</v>
      </c>
      <c r="BE12" s="6" t="s">
        <v>14</v>
      </c>
      <c r="BF12" s="6">
        <v>45</v>
      </c>
      <c r="BG12" s="8">
        <v>196.85</v>
      </c>
      <c r="BH12" s="8">
        <f t="shared" si="2"/>
        <v>8858.25</v>
      </c>
      <c r="BI12" s="6" t="s">
        <v>9</v>
      </c>
      <c r="BK12" s="6">
        <v>127</v>
      </c>
      <c r="BL12" s="6">
        <v>807</v>
      </c>
      <c r="BM12" s="7">
        <v>40505</v>
      </c>
      <c r="BN12" s="6" t="s">
        <v>14</v>
      </c>
      <c r="BO12" s="6">
        <v>45</v>
      </c>
      <c r="BP12" s="8">
        <v>196.85</v>
      </c>
      <c r="BQ12" s="8">
        <f t="shared" si="3"/>
        <v>8858.25</v>
      </c>
      <c r="BR12" s="6" t="s">
        <v>9</v>
      </c>
      <c r="BT12" s="6">
        <v>127</v>
      </c>
      <c r="BU12" s="6">
        <v>807</v>
      </c>
      <c r="BV12" s="7">
        <v>40505</v>
      </c>
      <c r="BW12" s="6" t="s">
        <v>14</v>
      </c>
      <c r="BX12" s="6">
        <v>45</v>
      </c>
      <c r="BY12" s="8">
        <v>196.85</v>
      </c>
      <c r="BZ12" s="8">
        <f t="shared" si="4"/>
        <v>8858.25</v>
      </c>
      <c r="CA12" s="6" t="s">
        <v>9</v>
      </c>
      <c r="CC12" s="6">
        <v>127</v>
      </c>
      <c r="CD12" s="6">
        <v>807</v>
      </c>
      <c r="CE12" s="7">
        <v>40505</v>
      </c>
      <c r="CF12" s="6" t="s">
        <v>14</v>
      </c>
      <c r="CG12" s="6">
        <v>45</v>
      </c>
      <c r="CH12" s="8">
        <v>196.85</v>
      </c>
      <c r="CI12" s="48">
        <v>17.7165</v>
      </c>
      <c r="CJ12" s="6" t="s">
        <v>9</v>
      </c>
      <c r="CO12" s="10"/>
      <c r="DN12" s="6">
        <v>127</v>
      </c>
      <c r="DO12" s="6">
        <v>807</v>
      </c>
      <c r="DP12" s="7">
        <v>40505</v>
      </c>
      <c r="DQ12" s="6" t="s">
        <v>14</v>
      </c>
      <c r="DR12" s="6">
        <v>45</v>
      </c>
      <c r="DS12" s="8">
        <v>196.85</v>
      </c>
      <c r="DT12" s="48">
        <v>17.7165</v>
      </c>
      <c r="DU12" s="6" t="s">
        <v>9</v>
      </c>
    </row>
    <row r="13" spans="1:127" x14ac:dyDescent="0.35">
      <c r="A13" s="6">
        <v>128</v>
      </c>
      <c r="B13" s="6">
        <v>807</v>
      </c>
      <c r="C13" s="7">
        <v>40505</v>
      </c>
      <c r="D13" s="6" t="s">
        <v>14</v>
      </c>
      <c r="E13" s="6">
        <v>32</v>
      </c>
      <c r="F13" s="8">
        <v>124.56</v>
      </c>
      <c r="G13" s="8">
        <f t="shared" si="0"/>
        <v>3985.92</v>
      </c>
      <c r="H13" s="6" t="s">
        <v>9</v>
      </c>
      <c r="L13" s="6">
        <v>128</v>
      </c>
      <c r="M13" s="6">
        <v>807</v>
      </c>
      <c r="N13" s="6">
        <v>40505</v>
      </c>
      <c r="O13" s="6" t="s">
        <v>14</v>
      </c>
      <c r="P13" s="6">
        <v>32</v>
      </c>
      <c r="Q13" s="6">
        <v>124.56</v>
      </c>
      <c r="R13" s="6">
        <v>3985.92</v>
      </c>
      <c r="S13" s="6" t="s">
        <v>9</v>
      </c>
      <c r="V13" s="6">
        <v>128</v>
      </c>
      <c r="W13" s="6">
        <v>807</v>
      </c>
      <c r="X13" s="7">
        <v>40505</v>
      </c>
      <c r="Y13" s="6" t="s">
        <v>14</v>
      </c>
      <c r="Z13" s="6">
        <v>32</v>
      </c>
      <c r="AA13" s="8">
        <v>124.56</v>
      </c>
      <c r="AB13" s="8">
        <v>3985.92</v>
      </c>
      <c r="AC13" s="6" t="s">
        <v>9</v>
      </c>
      <c r="AG13" s="6">
        <v>128</v>
      </c>
      <c r="AH13" s="6">
        <v>807</v>
      </c>
      <c r="AI13" s="6">
        <v>40505</v>
      </c>
      <c r="AJ13" s="6" t="s">
        <v>14</v>
      </c>
      <c r="AK13" s="6">
        <v>32</v>
      </c>
      <c r="AL13" s="6">
        <v>124.56</v>
      </c>
      <c r="AM13" s="6">
        <f t="shared" si="1"/>
        <v>3985.92</v>
      </c>
      <c r="AN13" s="6" t="s">
        <v>9</v>
      </c>
      <c r="AR13" s="6">
        <v>128</v>
      </c>
      <c r="AS13" s="6">
        <v>807</v>
      </c>
      <c r="AT13" s="6">
        <v>40505</v>
      </c>
      <c r="AU13" s="6" t="s">
        <v>14</v>
      </c>
      <c r="AV13" s="6">
        <v>32</v>
      </c>
      <c r="AW13" s="6">
        <v>124.56</v>
      </c>
      <c r="AX13" s="6">
        <v>3985.92</v>
      </c>
      <c r="AY13" s="6" t="s">
        <v>9</v>
      </c>
      <c r="BB13" s="6">
        <v>128</v>
      </c>
      <c r="BC13" s="6">
        <v>807</v>
      </c>
      <c r="BD13" s="7">
        <v>40505</v>
      </c>
      <c r="BE13" s="6" t="s">
        <v>14</v>
      </c>
      <c r="BF13" s="6">
        <v>32</v>
      </c>
      <c r="BG13" s="8">
        <v>124.56</v>
      </c>
      <c r="BH13" s="8">
        <f t="shared" si="2"/>
        <v>3985.92</v>
      </c>
      <c r="BI13" s="6" t="s">
        <v>9</v>
      </c>
      <c r="BK13" s="6">
        <v>128</v>
      </c>
      <c r="BL13" s="6">
        <v>807</v>
      </c>
      <c r="BM13" s="7">
        <v>40505</v>
      </c>
      <c r="BN13" s="6" t="s">
        <v>14</v>
      </c>
      <c r="BO13" s="6">
        <v>32</v>
      </c>
      <c r="BP13" s="8">
        <v>124.56</v>
      </c>
      <c r="BQ13" s="8">
        <f t="shared" si="3"/>
        <v>3985.92</v>
      </c>
      <c r="BR13" s="6" t="s">
        <v>9</v>
      </c>
      <c r="BT13" s="6">
        <v>128</v>
      </c>
      <c r="BU13" s="6">
        <v>807</v>
      </c>
      <c r="BV13" s="7">
        <v>40505</v>
      </c>
      <c r="BW13" s="6" t="s">
        <v>14</v>
      </c>
      <c r="BX13" s="6">
        <v>32</v>
      </c>
      <c r="BY13" s="8">
        <v>124.56</v>
      </c>
      <c r="BZ13" s="8">
        <f t="shared" si="4"/>
        <v>3985.92</v>
      </c>
      <c r="CA13" s="6" t="s">
        <v>9</v>
      </c>
      <c r="CC13" s="6">
        <v>128</v>
      </c>
      <c r="CD13" s="6">
        <v>807</v>
      </c>
      <c r="CE13" s="7">
        <v>40505</v>
      </c>
      <c r="CF13" s="6" t="s">
        <v>14</v>
      </c>
      <c r="CG13" s="6">
        <v>32</v>
      </c>
      <c r="CH13" s="8">
        <v>124.56</v>
      </c>
      <c r="CI13" s="48">
        <v>7.9718400000000003</v>
      </c>
      <c r="CJ13" s="6" t="s">
        <v>9</v>
      </c>
      <c r="CO13" s="10"/>
      <c r="DN13" s="6">
        <v>128</v>
      </c>
      <c r="DO13" s="6">
        <v>807</v>
      </c>
      <c r="DP13" s="7">
        <v>40505</v>
      </c>
      <c r="DQ13" s="6" t="s">
        <v>14</v>
      </c>
      <c r="DR13" s="6">
        <v>32</v>
      </c>
      <c r="DS13" s="8">
        <v>124.56</v>
      </c>
      <c r="DT13" s="48">
        <v>7.9718400000000003</v>
      </c>
      <c r="DU13" s="6" t="s">
        <v>9</v>
      </c>
    </row>
    <row r="14" spans="1:127" x14ac:dyDescent="0.35">
      <c r="A14" s="6">
        <v>134</v>
      </c>
      <c r="B14" s="6">
        <v>868</v>
      </c>
      <c r="C14" s="7">
        <v>41068</v>
      </c>
      <c r="D14" s="6" t="s">
        <v>12</v>
      </c>
      <c r="E14" s="6">
        <v>32</v>
      </c>
      <c r="F14" s="8">
        <v>716.84</v>
      </c>
      <c r="G14" s="8">
        <f t="shared" si="0"/>
        <v>22938.880000000001</v>
      </c>
      <c r="H14" s="6" t="s">
        <v>9</v>
      </c>
      <c r="L14" s="6">
        <v>134</v>
      </c>
      <c r="M14" s="6">
        <v>868</v>
      </c>
      <c r="N14" s="6">
        <v>41068</v>
      </c>
      <c r="O14" s="6" t="s">
        <v>12</v>
      </c>
      <c r="P14" s="6">
        <v>32</v>
      </c>
      <c r="Q14" s="6">
        <v>716.84</v>
      </c>
      <c r="R14" s="6">
        <v>22938.880000000001</v>
      </c>
      <c r="S14" s="6" t="s">
        <v>9</v>
      </c>
      <c r="V14" s="6">
        <v>134</v>
      </c>
      <c r="W14" s="6">
        <v>868</v>
      </c>
      <c r="X14" s="7">
        <v>41068</v>
      </c>
      <c r="Y14" s="6" t="s">
        <v>12</v>
      </c>
      <c r="Z14" s="6">
        <v>32</v>
      </c>
      <c r="AA14" s="8">
        <v>716.84</v>
      </c>
      <c r="AB14" s="8">
        <v>22938.880000000001</v>
      </c>
      <c r="AC14" s="6" t="s">
        <v>9</v>
      </c>
      <c r="AG14" s="6">
        <v>134</v>
      </c>
      <c r="AH14" s="6">
        <v>868</v>
      </c>
      <c r="AI14" s="6">
        <v>41068</v>
      </c>
      <c r="AJ14" s="6" t="s">
        <v>12</v>
      </c>
      <c r="AK14" s="6">
        <v>32</v>
      </c>
      <c r="AL14" s="6">
        <v>716.84</v>
      </c>
      <c r="AM14" s="6">
        <f t="shared" si="1"/>
        <v>22938.880000000001</v>
      </c>
      <c r="AN14" s="6" t="s">
        <v>9</v>
      </c>
      <c r="AR14" s="6">
        <v>134</v>
      </c>
      <c r="AS14" s="6">
        <v>868</v>
      </c>
      <c r="AT14" s="6">
        <v>41068</v>
      </c>
      <c r="AU14" s="6" t="s">
        <v>12</v>
      </c>
      <c r="AV14" s="6">
        <v>32</v>
      </c>
      <c r="AW14" s="6">
        <v>716.84</v>
      </c>
      <c r="AX14" s="6">
        <v>22938.880000000001</v>
      </c>
      <c r="AY14" s="6" t="s">
        <v>9</v>
      </c>
      <c r="BB14" s="6">
        <v>134</v>
      </c>
      <c r="BC14" s="6">
        <v>868</v>
      </c>
      <c r="BD14" s="7">
        <v>41068</v>
      </c>
      <c r="BE14" s="6" t="s">
        <v>12</v>
      </c>
      <c r="BF14" s="6">
        <v>32</v>
      </c>
      <c r="BG14" s="8">
        <v>716.84</v>
      </c>
      <c r="BH14" s="8">
        <f t="shared" si="2"/>
        <v>22938.880000000001</v>
      </c>
      <c r="BI14" s="6" t="s">
        <v>9</v>
      </c>
      <c r="BK14" s="6">
        <v>134</v>
      </c>
      <c r="BL14" s="6">
        <v>868</v>
      </c>
      <c r="BM14" s="7">
        <v>41068</v>
      </c>
      <c r="BN14" s="6" t="s">
        <v>12</v>
      </c>
      <c r="BO14" s="6">
        <v>32</v>
      </c>
      <c r="BP14" s="8">
        <v>716.84</v>
      </c>
      <c r="BQ14" s="8">
        <f t="shared" si="3"/>
        <v>22938.880000000001</v>
      </c>
      <c r="BR14" s="6" t="s">
        <v>9</v>
      </c>
      <c r="BT14" s="6">
        <v>134</v>
      </c>
      <c r="BU14" s="6">
        <v>868</v>
      </c>
      <c r="BV14" s="7">
        <v>41068</v>
      </c>
      <c r="BW14" s="6" t="s">
        <v>12</v>
      </c>
      <c r="BX14" s="6">
        <v>32</v>
      </c>
      <c r="BY14" s="8">
        <v>716.84</v>
      </c>
      <c r="BZ14" s="8">
        <f t="shared" si="4"/>
        <v>22938.880000000001</v>
      </c>
      <c r="CA14" s="6" t="s">
        <v>9</v>
      </c>
      <c r="CC14" s="6">
        <v>134</v>
      </c>
      <c r="CD14" s="6">
        <v>868</v>
      </c>
      <c r="CE14" s="7">
        <v>41068</v>
      </c>
      <c r="CF14" s="6" t="s">
        <v>12</v>
      </c>
      <c r="CG14" s="6">
        <v>32</v>
      </c>
      <c r="CH14" s="8">
        <v>716.84</v>
      </c>
      <c r="CI14" s="48">
        <v>45.877760000000002</v>
      </c>
      <c r="CJ14" s="6" t="s">
        <v>9</v>
      </c>
      <c r="CO14" s="10"/>
      <c r="DN14" s="6">
        <v>134</v>
      </c>
      <c r="DO14" s="6">
        <v>868</v>
      </c>
      <c r="DP14" s="7">
        <v>41068</v>
      </c>
      <c r="DQ14" s="6" t="s">
        <v>12</v>
      </c>
      <c r="DR14" s="6">
        <v>32</v>
      </c>
      <c r="DS14" s="8">
        <v>716.84</v>
      </c>
      <c r="DT14" s="48">
        <v>45.877760000000002</v>
      </c>
      <c r="DU14" s="6" t="s">
        <v>9</v>
      </c>
    </row>
    <row r="15" spans="1:127" x14ac:dyDescent="0.35">
      <c r="A15" s="6">
        <v>135</v>
      </c>
      <c r="B15" s="6">
        <v>868</v>
      </c>
      <c r="C15" s="7">
        <v>41068</v>
      </c>
      <c r="D15" s="6" t="s">
        <v>12</v>
      </c>
      <c r="E15" s="6">
        <v>31</v>
      </c>
      <c r="F15" s="8">
        <v>1474.33</v>
      </c>
      <c r="G15" s="8">
        <f t="shared" si="0"/>
        <v>45704.229999999996</v>
      </c>
      <c r="H15" s="6" t="s">
        <v>9</v>
      </c>
      <c r="L15" s="6">
        <v>135</v>
      </c>
      <c r="M15" s="6">
        <v>868</v>
      </c>
      <c r="N15" s="6">
        <v>41068</v>
      </c>
      <c r="O15" s="6" t="s">
        <v>12</v>
      </c>
      <c r="P15" s="6">
        <v>31</v>
      </c>
      <c r="Q15" s="6">
        <v>1474.33</v>
      </c>
      <c r="R15" s="6">
        <v>45704.229999999996</v>
      </c>
      <c r="S15" s="6" t="s">
        <v>9</v>
      </c>
      <c r="V15" s="6">
        <v>135</v>
      </c>
      <c r="W15" s="6">
        <v>868</v>
      </c>
      <c r="X15" s="7">
        <v>41068</v>
      </c>
      <c r="Y15" s="6" t="s">
        <v>12</v>
      </c>
      <c r="Z15" s="6">
        <v>31</v>
      </c>
      <c r="AA15" s="8">
        <v>1474.33</v>
      </c>
      <c r="AB15" s="8">
        <v>45704.229999999996</v>
      </c>
      <c r="AC15" s="6" t="s">
        <v>9</v>
      </c>
      <c r="AG15" s="6">
        <v>135</v>
      </c>
      <c r="AH15" s="6">
        <v>868</v>
      </c>
      <c r="AI15" s="6">
        <v>41068</v>
      </c>
      <c r="AJ15" s="6" t="s">
        <v>12</v>
      </c>
      <c r="AK15" s="6">
        <v>31</v>
      </c>
      <c r="AL15" s="6">
        <v>1474.33</v>
      </c>
      <c r="AM15" s="6">
        <f t="shared" si="1"/>
        <v>45704.229999999996</v>
      </c>
      <c r="AN15" s="6" t="s">
        <v>9</v>
      </c>
      <c r="AR15" s="6">
        <v>135</v>
      </c>
      <c r="AS15" s="6">
        <v>868</v>
      </c>
      <c r="AT15" s="6">
        <v>41068</v>
      </c>
      <c r="AU15" s="6" t="s">
        <v>12</v>
      </c>
      <c r="AV15" s="6">
        <v>31</v>
      </c>
      <c r="AW15" s="6">
        <v>1474.33</v>
      </c>
      <c r="AX15" s="6">
        <v>45704.229999999996</v>
      </c>
      <c r="AY15" s="6" t="s">
        <v>9</v>
      </c>
      <c r="BB15" s="6">
        <v>135</v>
      </c>
      <c r="BC15" s="6">
        <v>868</v>
      </c>
      <c r="BD15" s="7">
        <v>41068</v>
      </c>
      <c r="BE15" s="6" t="s">
        <v>12</v>
      </c>
      <c r="BF15" s="6">
        <v>31</v>
      </c>
      <c r="BG15" s="8">
        <v>1474.33</v>
      </c>
      <c r="BH15" s="8">
        <f t="shared" si="2"/>
        <v>45704.229999999996</v>
      </c>
      <c r="BI15" s="6" t="s">
        <v>9</v>
      </c>
      <c r="BK15" s="6">
        <v>135</v>
      </c>
      <c r="BL15" s="6">
        <v>868</v>
      </c>
      <c r="BM15" s="7">
        <v>41068</v>
      </c>
      <c r="BN15" s="6" t="s">
        <v>12</v>
      </c>
      <c r="BO15" s="6">
        <v>31</v>
      </c>
      <c r="BP15" s="8">
        <v>1474.33</v>
      </c>
      <c r="BQ15" s="8">
        <f t="shared" si="3"/>
        <v>45704.229999999996</v>
      </c>
      <c r="BR15" s="6" t="s">
        <v>9</v>
      </c>
      <c r="BT15" s="6">
        <v>135</v>
      </c>
      <c r="BU15" s="6">
        <v>868</v>
      </c>
      <c r="BV15" s="7">
        <v>41068</v>
      </c>
      <c r="BW15" s="6" t="s">
        <v>12</v>
      </c>
      <c r="BX15" s="6">
        <v>31</v>
      </c>
      <c r="BY15" s="8">
        <v>1474.33</v>
      </c>
      <c r="BZ15" s="8">
        <f t="shared" si="4"/>
        <v>45704.229999999996</v>
      </c>
      <c r="CA15" s="6" t="s">
        <v>9</v>
      </c>
      <c r="CC15" s="6">
        <v>135</v>
      </c>
      <c r="CD15" s="6">
        <v>868</v>
      </c>
      <c r="CE15" s="7">
        <v>41068</v>
      </c>
      <c r="CF15" s="6" t="s">
        <v>12</v>
      </c>
      <c r="CG15" s="6">
        <v>31</v>
      </c>
      <c r="CH15" s="8">
        <v>1474.33</v>
      </c>
      <c r="CI15" s="48">
        <v>91.408459999999991</v>
      </c>
      <c r="CJ15" s="6" t="s">
        <v>9</v>
      </c>
      <c r="CO15" s="10"/>
      <c r="DN15" s="6">
        <v>135</v>
      </c>
      <c r="DO15" s="6">
        <v>868</v>
      </c>
      <c r="DP15" s="7">
        <v>41068</v>
      </c>
      <c r="DQ15" s="6" t="s">
        <v>12</v>
      </c>
      <c r="DR15" s="6">
        <v>31</v>
      </c>
      <c r="DS15" s="8">
        <v>1474.33</v>
      </c>
      <c r="DT15" s="48">
        <v>99.3</v>
      </c>
      <c r="DU15" s="6" t="s">
        <v>9</v>
      </c>
      <c r="DW15" s="6">
        <v>99.3</v>
      </c>
    </row>
    <row r="16" spans="1:127" x14ac:dyDescent="0.35">
      <c r="A16" s="6">
        <v>149</v>
      </c>
      <c r="B16" s="6">
        <v>933</v>
      </c>
      <c r="C16" s="7">
        <v>41125</v>
      </c>
      <c r="D16" s="6" t="s">
        <v>12</v>
      </c>
      <c r="E16" s="6">
        <v>15</v>
      </c>
      <c r="F16" s="8">
        <v>80.61</v>
      </c>
      <c r="G16" s="8">
        <f t="shared" si="0"/>
        <v>1209.1500000000001</v>
      </c>
      <c r="H16" s="6" t="s">
        <v>9</v>
      </c>
      <c r="L16" s="6">
        <v>149</v>
      </c>
      <c r="M16" s="6">
        <v>933</v>
      </c>
      <c r="N16" s="6">
        <v>41125</v>
      </c>
      <c r="O16" s="6" t="s">
        <v>12</v>
      </c>
      <c r="P16" s="6">
        <v>15</v>
      </c>
      <c r="Q16" s="6">
        <v>80.61</v>
      </c>
      <c r="R16" s="6">
        <v>1209.1500000000001</v>
      </c>
      <c r="S16" s="6" t="s">
        <v>9</v>
      </c>
      <c r="V16" s="6">
        <v>149</v>
      </c>
      <c r="W16" s="6">
        <v>933</v>
      </c>
      <c r="X16" s="7">
        <v>41125</v>
      </c>
      <c r="Y16" s="6" t="s">
        <v>12</v>
      </c>
      <c r="Z16" s="6">
        <v>15</v>
      </c>
      <c r="AA16" s="8">
        <v>80.61</v>
      </c>
      <c r="AB16" s="8">
        <v>1209.1500000000001</v>
      </c>
      <c r="AC16" s="6" t="s">
        <v>9</v>
      </c>
      <c r="AG16" s="6">
        <v>149</v>
      </c>
      <c r="AH16" s="6">
        <v>933</v>
      </c>
      <c r="AI16" s="6">
        <v>41125</v>
      </c>
      <c r="AJ16" s="6" t="s">
        <v>12</v>
      </c>
      <c r="AK16" s="6">
        <v>15</v>
      </c>
      <c r="AL16" s="6">
        <v>80.61</v>
      </c>
      <c r="AM16" s="6">
        <f t="shared" si="1"/>
        <v>1209.1500000000001</v>
      </c>
      <c r="AN16" s="6" t="s">
        <v>9</v>
      </c>
      <c r="AR16" s="6">
        <v>149</v>
      </c>
      <c r="AS16" s="6">
        <v>933</v>
      </c>
      <c r="AT16" s="6">
        <v>41125</v>
      </c>
      <c r="AU16" s="6" t="s">
        <v>12</v>
      </c>
      <c r="AV16" s="6">
        <v>15</v>
      </c>
      <c r="AW16" s="6">
        <v>80.61</v>
      </c>
      <c r="AX16" s="6">
        <v>1209.1500000000001</v>
      </c>
      <c r="AY16" s="6" t="s">
        <v>9</v>
      </c>
      <c r="BB16" s="6">
        <v>149</v>
      </c>
      <c r="BC16" s="6">
        <v>933</v>
      </c>
      <c r="BD16" s="7">
        <v>41125</v>
      </c>
      <c r="BE16" s="6" t="s">
        <v>12</v>
      </c>
      <c r="BF16" s="6">
        <v>15</v>
      </c>
      <c r="BG16" s="8">
        <v>80.61</v>
      </c>
      <c r="BH16" s="8">
        <f t="shared" si="2"/>
        <v>1209.1500000000001</v>
      </c>
      <c r="BI16" s="6" t="s">
        <v>9</v>
      </c>
      <c r="BK16" s="6">
        <v>149</v>
      </c>
      <c r="BL16" s="6">
        <v>933</v>
      </c>
      <c r="BM16" s="7">
        <v>41125</v>
      </c>
      <c r="BN16" s="6" t="s">
        <v>12</v>
      </c>
      <c r="BO16" s="6">
        <v>15</v>
      </c>
      <c r="BP16" s="8">
        <v>80.61</v>
      </c>
      <c r="BQ16" s="8">
        <f t="shared" si="3"/>
        <v>1209.1500000000001</v>
      </c>
      <c r="BR16" s="6" t="s">
        <v>9</v>
      </c>
      <c r="BT16" s="6">
        <v>149</v>
      </c>
      <c r="BU16" s="6">
        <v>933</v>
      </c>
      <c r="BV16" s="7">
        <v>41125</v>
      </c>
      <c r="BW16" s="6" t="s">
        <v>12</v>
      </c>
      <c r="BX16" s="6">
        <v>15</v>
      </c>
      <c r="BY16" s="8">
        <v>80.61</v>
      </c>
      <c r="BZ16" s="8">
        <f t="shared" si="4"/>
        <v>1209.1500000000001</v>
      </c>
      <c r="CA16" s="6" t="s">
        <v>9</v>
      </c>
      <c r="CC16" s="6">
        <v>149</v>
      </c>
      <c r="CD16" s="6">
        <v>933</v>
      </c>
      <c r="CE16" s="7">
        <v>41125</v>
      </c>
      <c r="CF16" s="6" t="s">
        <v>12</v>
      </c>
      <c r="CG16" s="6">
        <v>15</v>
      </c>
      <c r="CH16" s="8">
        <v>80.61</v>
      </c>
      <c r="CI16" s="48">
        <v>2.4182999999999999</v>
      </c>
      <c r="CJ16" s="6" t="s">
        <v>9</v>
      </c>
      <c r="CO16" s="10"/>
      <c r="DN16" s="6">
        <v>149</v>
      </c>
      <c r="DO16" s="6">
        <v>933</v>
      </c>
      <c r="DP16" s="7">
        <v>41125</v>
      </c>
      <c r="DQ16" s="6" t="s">
        <v>12</v>
      </c>
      <c r="DR16" s="6">
        <v>15</v>
      </c>
      <c r="DS16" s="8">
        <v>80.61</v>
      </c>
      <c r="DT16" s="48">
        <v>2.4182999999999999</v>
      </c>
      <c r="DU16" s="6" t="s">
        <v>9</v>
      </c>
    </row>
    <row r="17" spans="1:127" x14ac:dyDescent="0.35">
      <c r="A17" s="6">
        <v>160</v>
      </c>
      <c r="B17" s="6">
        <v>995</v>
      </c>
      <c r="C17" s="7">
        <v>40693</v>
      </c>
      <c r="D17" s="6" t="s">
        <v>14</v>
      </c>
      <c r="E17" s="6">
        <v>46</v>
      </c>
      <c r="F17" s="8">
        <v>1815.49</v>
      </c>
      <c r="G17" s="8">
        <f t="shared" si="0"/>
        <v>83512.539999999994</v>
      </c>
      <c r="H17" s="6" t="s">
        <v>9</v>
      </c>
      <c r="L17" s="6">
        <v>160</v>
      </c>
      <c r="M17" s="6">
        <v>995</v>
      </c>
      <c r="N17" s="6">
        <v>40693</v>
      </c>
      <c r="O17" s="6" t="s">
        <v>14</v>
      </c>
      <c r="P17" s="6">
        <v>46</v>
      </c>
      <c r="Q17" s="6">
        <v>1815.49</v>
      </c>
      <c r="R17" s="6">
        <v>83512.539999999994</v>
      </c>
      <c r="S17" s="6" t="s">
        <v>9</v>
      </c>
      <c r="V17" s="6">
        <v>160</v>
      </c>
      <c r="W17" s="6">
        <v>995</v>
      </c>
      <c r="X17" s="7">
        <v>40693</v>
      </c>
      <c r="Y17" s="6" t="s">
        <v>14</v>
      </c>
      <c r="Z17" s="6">
        <v>46</v>
      </c>
      <c r="AA17" s="8">
        <v>1815.49</v>
      </c>
      <c r="AB17" s="8">
        <v>83512.539999999994</v>
      </c>
      <c r="AC17" s="6" t="s">
        <v>9</v>
      </c>
      <c r="AG17" s="6">
        <v>160</v>
      </c>
      <c r="AH17" s="6">
        <v>995</v>
      </c>
      <c r="AI17" s="6">
        <v>40693</v>
      </c>
      <c r="AJ17" s="6" t="s">
        <v>14</v>
      </c>
      <c r="AK17" s="6">
        <v>46</v>
      </c>
      <c r="AL17" s="6">
        <v>1815.49</v>
      </c>
      <c r="AM17" s="6">
        <f t="shared" si="1"/>
        <v>83512.539999999994</v>
      </c>
      <c r="AN17" s="6" t="s">
        <v>9</v>
      </c>
      <c r="AR17" s="6">
        <v>160</v>
      </c>
      <c r="AS17" s="6">
        <v>995</v>
      </c>
      <c r="AT17" s="6">
        <v>40693</v>
      </c>
      <c r="AU17" s="6" t="s">
        <v>14</v>
      </c>
      <c r="AV17" s="6">
        <v>46</v>
      </c>
      <c r="AW17" s="6">
        <v>1815.49</v>
      </c>
      <c r="AX17" s="6">
        <v>83512.539999999994</v>
      </c>
      <c r="AY17" s="6" t="s">
        <v>9</v>
      </c>
      <c r="BB17" s="6">
        <v>160</v>
      </c>
      <c r="BC17" s="6">
        <v>995</v>
      </c>
      <c r="BD17" s="7">
        <v>40693</v>
      </c>
      <c r="BE17" s="6" t="s">
        <v>14</v>
      </c>
      <c r="BF17" s="6">
        <v>46</v>
      </c>
      <c r="BG17" s="8">
        <v>1815.49</v>
      </c>
      <c r="BH17" s="8">
        <f t="shared" si="2"/>
        <v>83512.539999999994</v>
      </c>
      <c r="BI17" s="6" t="s">
        <v>9</v>
      </c>
      <c r="BK17" s="6">
        <v>160</v>
      </c>
      <c r="BL17" s="6">
        <v>995</v>
      </c>
      <c r="BM17" s="7">
        <v>40693</v>
      </c>
      <c r="BN17" s="6" t="s">
        <v>14</v>
      </c>
      <c r="BO17" s="6">
        <v>46</v>
      </c>
      <c r="BP17" s="8">
        <v>1815.49</v>
      </c>
      <c r="BQ17" s="8">
        <f t="shared" si="3"/>
        <v>83512.539999999994</v>
      </c>
      <c r="BR17" s="6" t="s">
        <v>9</v>
      </c>
      <c r="BT17" s="6">
        <v>160</v>
      </c>
      <c r="BU17" s="6">
        <v>995</v>
      </c>
      <c r="BV17" s="7">
        <v>40693</v>
      </c>
      <c r="BW17" s="6" t="s">
        <v>14</v>
      </c>
      <c r="BX17" s="6">
        <v>46</v>
      </c>
      <c r="BY17" s="8">
        <v>1815.49</v>
      </c>
      <c r="BZ17" s="8">
        <f t="shared" si="4"/>
        <v>83512.539999999994</v>
      </c>
      <c r="CA17" s="6" t="s">
        <v>9</v>
      </c>
      <c r="CC17" s="6">
        <v>160</v>
      </c>
      <c r="CD17" s="6">
        <v>995</v>
      </c>
      <c r="CE17" s="7">
        <v>40693</v>
      </c>
      <c r="CF17" s="6" t="s">
        <v>14</v>
      </c>
      <c r="CG17" s="6">
        <v>46</v>
      </c>
      <c r="CH17" s="8">
        <v>1815.49</v>
      </c>
      <c r="CI17" s="48">
        <v>167.02508</v>
      </c>
      <c r="CJ17" s="6" t="s">
        <v>9</v>
      </c>
      <c r="CO17" s="10"/>
      <c r="DN17" s="6">
        <v>160</v>
      </c>
      <c r="DO17" s="6">
        <v>995</v>
      </c>
      <c r="DP17" s="7">
        <v>40693</v>
      </c>
      <c r="DQ17" s="6" t="s">
        <v>14</v>
      </c>
      <c r="DR17" s="6">
        <v>46</v>
      </c>
      <c r="DS17" s="8">
        <v>1815.49</v>
      </c>
      <c r="DT17" s="48">
        <v>178.3</v>
      </c>
      <c r="DU17" s="6" t="s">
        <v>9</v>
      </c>
      <c r="DW17" s="6">
        <v>178.3</v>
      </c>
    </row>
    <row r="23" spans="1:127" x14ac:dyDescent="0.35">
      <c r="J23" s="6">
        <f>SUM('Name Manager'!S1:S10)</f>
        <v>290</v>
      </c>
    </row>
    <row r="25" spans="1:127" x14ac:dyDescent="0.35">
      <c r="J25" s="6">
        <f>SUM(SumRng)</f>
        <v>290</v>
      </c>
    </row>
    <row r="26" spans="1:127" x14ac:dyDescent="0.35">
      <c r="J26" s="6">
        <f>AVERAGE(SumRng)</f>
        <v>29</v>
      </c>
    </row>
    <row r="27" spans="1:127" x14ac:dyDescent="0.35">
      <c r="J27" s="6">
        <f>COUNT(SumRng)</f>
        <v>10</v>
      </c>
    </row>
    <row r="30" spans="1:127" x14ac:dyDescent="0.35">
      <c r="H30" s="6">
        <f ca="1">SUM(IndSumRng)</f>
        <v>11552</v>
      </c>
    </row>
    <row r="31" spans="1:127" x14ac:dyDescent="0.35">
      <c r="H31" s="6">
        <f ca="1">AVERAGE(IndSumRng)</f>
        <v>525.09090909090912</v>
      </c>
    </row>
    <row r="32" spans="1:127" x14ac:dyDescent="0.35">
      <c r="H32" s="6">
        <f ca="1">MAX(IndSumRng)</f>
        <v>936</v>
      </c>
    </row>
    <row r="33" spans="8:8" x14ac:dyDescent="0.35">
      <c r="H33" s="6">
        <f ca="1">MIN(IndSumRng)</f>
        <v>108</v>
      </c>
    </row>
    <row r="34" spans="8:8" x14ac:dyDescent="0.35">
      <c r="H34" s="6">
        <f ca="1">AVERAGE(IndSumRng)</f>
        <v>525.09090909090912</v>
      </c>
    </row>
    <row r="35" spans="8:8" x14ac:dyDescent="0.35">
      <c r="H35" s="6">
        <f ca="1">COUNT(IndSumRng)</f>
        <v>22</v>
      </c>
    </row>
  </sheetData>
  <autoFilter ref="DN1:DW17"/>
  <customSheetViews>
    <customSheetView guid="{A27D5E1E-B06B-4AE2-9D20-CB87A5C74206}" scale="85" showGridLines="0" hiddenColumns="1">
      <pageMargins left="0.7" right="0.7" top="0.75" bottom="0.75" header="0.3" footer="0.3"/>
    </customSheetView>
  </customSheetViews>
  <dataValidations count="1">
    <dataValidation type="list" allowBlank="1" showInputMessage="1" showErrorMessage="1" sqref="CR1:CR16">
      <formula1>$CO$2:$CO$4</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77"/>
  <sheetViews>
    <sheetView showGridLines="0" workbookViewId="0">
      <selection sqref="A1:XFD1048576"/>
    </sheetView>
  </sheetViews>
  <sheetFormatPr defaultColWidth="21.26953125" defaultRowHeight="14.5" x14ac:dyDescent="0.35"/>
  <cols>
    <col min="1" max="16384" width="21.26953125" style="10"/>
  </cols>
  <sheetData>
    <row r="1" spans="1:6" x14ac:dyDescent="0.35">
      <c r="A1" s="52" t="s">
        <v>31</v>
      </c>
      <c r="B1" s="52"/>
      <c r="C1" s="52"/>
      <c r="D1" s="52"/>
      <c r="E1" s="52"/>
      <c r="F1" s="52"/>
    </row>
    <row r="3" spans="1:6" x14ac:dyDescent="0.35">
      <c r="A3" s="10" t="s">
        <v>130</v>
      </c>
    </row>
    <row r="5" spans="1:6" x14ac:dyDescent="0.35">
      <c r="A5" s="53" t="s">
        <v>121</v>
      </c>
      <c r="B5" s="53"/>
      <c r="C5" s="53"/>
      <c r="D5" s="53"/>
      <c r="E5" s="53"/>
      <c r="F5" s="53"/>
    </row>
    <row r="7" spans="1:6" x14ac:dyDescent="0.35">
      <c r="A7" s="53" t="s">
        <v>122</v>
      </c>
      <c r="B7" s="53"/>
      <c r="C7" s="53"/>
      <c r="D7" s="53"/>
      <c r="E7" s="53"/>
      <c r="F7" s="53"/>
    </row>
    <row r="9" spans="1:6" x14ac:dyDescent="0.35">
      <c r="A9" s="53" t="s">
        <v>123</v>
      </c>
      <c r="B9" s="53"/>
      <c r="C9" s="53"/>
      <c r="D9" s="53"/>
      <c r="E9" s="53"/>
      <c r="F9" s="53"/>
    </row>
    <row r="39" spans="1:6" x14ac:dyDescent="0.35">
      <c r="A39" s="53" t="s">
        <v>124</v>
      </c>
      <c r="B39" s="53"/>
      <c r="C39" s="53"/>
      <c r="D39" s="53"/>
      <c r="E39" s="53"/>
      <c r="F39" s="53"/>
    </row>
    <row r="59" spans="1:6" x14ac:dyDescent="0.35">
      <c r="A59" s="51" t="s">
        <v>125</v>
      </c>
      <c r="B59" s="51"/>
      <c r="C59" s="51"/>
      <c r="D59" s="51"/>
      <c r="E59" s="51"/>
      <c r="F59" s="51"/>
    </row>
    <row r="60" spans="1:6" x14ac:dyDescent="0.35">
      <c r="A60" s="51"/>
      <c r="B60" s="51"/>
      <c r="C60" s="51"/>
      <c r="D60" s="51"/>
      <c r="E60" s="51"/>
      <c r="F60" s="51"/>
    </row>
    <row r="63" spans="1:6" x14ac:dyDescent="0.35">
      <c r="A63" s="10" t="s">
        <v>126</v>
      </c>
      <c r="B63" s="10" t="s">
        <v>47</v>
      </c>
      <c r="C63" s="10" t="s">
        <v>17</v>
      </c>
      <c r="D63" s="10" t="s">
        <v>4</v>
      </c>
      <c r="E63" s="10" t="s">
        <v>5</v>
      </c>
      <c r="F63" s="10" t="s">
        <v>6</v>
      </c>
    </row>
    <row r="64" spans="1:6" x14ac:dyDescent="0.35">
      <c r="A64" s="10">
        <v>1</v>
      </c>
      <c r="B64" s="10">
        <v>3</v>
      </c>
      <c r="C64" s="10">
        <v>40464</v>
      </c>
      <c r="D64" s="10" t="s">
        <v>8</v>
      </c>
      <c r="E64" s="10">
        <v>6</v>
      </c>
      <c r="F64" s="11">
        <v>261.54000000000002</v>
      </c>
    </row>
    <row r="65" spans="1:6" x14ac:dyDescent="0.35">
      <c r="A65" s="12">
        <v>49</v>
      </c>
      <c r="B65" s="10">
        <v>293</v>
      </c>
      <c r="C65" s="10">
        <v>41183</v>
      </c>
      <c r="D65" s="10" t="s">
        <v>10</v>
      </c>
      <c r="E65" s="10">
        <v>49</v>
      </c>
      <c r="F65" s="11">
        <v>10123.02</v>
      </c>
    </row>
    <row r="66" spans="1:6" x14ac:dyDescent="0.35">
      <c r="A66" s="12">
        <v>50</v>
      </c>
      <c r="B66" s="10">
        <v>293</v>
      </c>
      <c r="C66" s="10">
        <v>41183</v>
      </c>
      <c r="D66" s="10" t="s">
        <v>10</v>
      </c>
      <c r="E66" s="10">
        <v>27</v>
      </c>
      <c r="F66" s="11">
        <v>244.57</v>
      </c>
    </row>
    <row r="67" spans="1:6" x14ac:dyDescent="0.35">
      <c r="A67" s="12">
        <v>80</v>
      </c>
      <c r="B67" s="10">
        <v>483</v>
      </c>
      <c r="C67" s="10">
        <v>40734</v>
      </c>
      <c r="D67" s="10" t="s">
        <v>10</v>
      </c>
      <c r="E67" s="10">
        <v>30</v>
      </c>
      <c r="F67" s="11">
        <v>4965.7594999999992</v>
      </c>
    </row>
    <row r="68" spans="1:6" x14ac:dyDescent="0.35">
      <c r="A68" s="12">
        <v>85</v>
      </c>
      <c r="B68" s="10">
        <v>515</v>
      </c>
      <c r="C68" s="10">
        <v>40418</v>
      </c>
      <c r="D68" s="10" t="s">
        <v>12</v>
      </c>
      <c r="E68" s="10">
        <v>19</v>
      </c>
      <c r="F68" s="11">
        <v>394.27</v>
      </c>
    </row>
    <row r="69" spans="1:6" x14ac:dyDescent="0.35">
      <c r="A69" s="12">
        <v>86</v>
      </c>
      <c r="B69" s="10">
        <v>515</v>
      </c>
      <c r="C69" s="10">
        <v>40418</v>
      </c>
      <c r="D69" s="10" t="s">
        <v>12</v>
      </c>
      <c r="E69" s="10">
        <v>21</v>
      </c>
      <c r="F69" s="11">
        <v>146.69</v>
      </c>
    </row>
    <row r="70" spans="1:6" x14ac:dyDescent="0.35">
      <c r="A70" s="10">
        <v>97</v>
      </c>
      <c r="B70" s="10">
        <v>613</v>
      </c>
      <c r="C70" s="10">
        <v>40711</v>
      </c>
      <c r="D70" s="10" t="s">
        <v>10</v>
      </c>
      <c r="E70" s="10">
        <v>12</v>
      </c>
      <c r="F70" s="11">
        <v>93.54</v>
      </c>
    </row>
    <row r="71" spans="1:6" x14ac:dyDescent="0.35">
      <c r="A71" s="10">
        <v>98</v>
      </c>
      <c r="B71" s="10">
        <v>613</v>
      </c>
      <c r="C71" s="10">
        <v>40711</v>
      </c>
      <c r="D71" s="10" t="s">
        <v>10</v>
      </c>
      <c r="E71" s="10">
        <v>22</v>
      </c>
      <c r="F71" s="11">
        <v>905.08</v>
      </c>
    </row>
    <row r="72" spans="1:6" x14ac:dyDescent="0.35">
      <c r="A72" s="10">
        <v>103</v>
      </c>
      <c r="B72" s="10">
        <v>643</v>
      </c>
      <c r="C72" s="10">
        <v>40626</v>
      </c>
      <c r="D72" s="10" t="s">
        <v>10</v>
      </c>
      <c r="E72" s="10">
        <v>21</v>
      </c>
      <c r="F72" s="11">
        <v>2781.82</v>
      </c>
    </row>
    <row r="73" spans="1:6" x14ac:dyDescent="0.35">
      <c r="A73" s="10">
        <v>107</v>
      </c>
      <c r="B73" s="10">
        <v>678</v>
      </c>
      <c r="C73" s="10">
        <v>40235</v>
      </c>
      <c r="D73" s="10" t="s">
        <v>8</v>
      </c>
      <c r="E73" s="10">
        <v>44</v>
      </c>
      <c r="F73" s="11">
        <v>228.41</v>
      </c>
    </row>
    <row r="74" spans="1:6" x14ac:dyDescent="0.35">
      <c r="A74" s="10">
        <v>127</v>
      </c>
      <c r="B74" s="10">
        <v>807</v>
      </c>
      <c r="C74" s="10">
        <v>40505</v>
      </c>
      <c r="D74" s="10" t="s">
        <v>14</v>
      </c>
      <c r="E74" s="10">
        <v>45</v>
      </c>
      <c r="F74" s="11">
        <v>196.85</v>
      </c>
    </row>
    <row r="75" spans="1:6" x14ac:dyDescent="0.35">
      <c r="A75" s="10">
        <v>128</v>
      </c>
      <c r="B75" s="10">
        <v>807</v>
      </c>
      <c r="C75" s="10">
        <v>40505</v>
      </c>
      <c r="D75" s="10" t="s">
        <v>14</v>
      </c>
      <c r="E75" s="10">
        <v>32</v>
      </c>
      <c r="F75" s="11">
        <v>124.56</v>
      </c>
    </row>
    <row r="76" spans="1:6" x14ac:dyDescent="0.35">
      <c r="A76" s="10">
        <v>134</v>
      </c>
      <c r="B76" s="10">
        <v>868</v>
      </c>
      <c r="C76" s="10">
        <v>41068</v>
      </c>
      <c r="D76" s="10" t="s">
        <v>12</v>
      </c>
      <c r="E76" s="10">
        <v>32</v>
      </c>
      <c r="F76" s="11">
        <v>716.84</v>
      </c>
    </row>
    <row r="77" spans="1:6" x14ac:dyDescent="0.35">
      <c r="A77" s="10">
        <v>135</v>
      </c>
      <c r="B77" s="10">
        <v>868</v>
      </c>
      <c r="C77" s="10">
        <v>41068</v>
      </c>
      <c r="D77" s="10" t="s">
        <v>12</v>
      </c>
      <c r="E77" s="10">
        <v>31</v>
      </c>
      <c r="F77" s="11">
        <v>1474.33</v>
      </c>
    </row>
  </sheetData>
  <customSheetViews>
    <customSheetView guid="{A27D5E1E-B06B-4AE2-9D20-CB87A5C74206}" showFormulas="1" showGridLines="0" topLeftCell="A108">
      <selection activeCell="H110" sqref="H110:H113"/>
      <pageMargins left="0.7" right="0.7" top="0.75" bottom="0.75" header="0.3" footer="0.3"/>
    </customSheetView>
  </customSheetViews>
  <mergeCells count="6">
    <mergeCell ref="A59:F60"/>
    <mergeCell ref="A1:F1"/>
    <mergeCell ref="A5:F5"/>
    <mergeCell ref="A7:F7"/>
    <mergeCell ref="A9:F9"/>
    <mergeCell ref="A39:F3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AQ175"/>
  <sheetViews>
    <sheetView showGridLines="0" topLeftCell="W1" workbookViewId="0">
      <selection activeCell="W1" sqref="A1:XFD1048576"/>
    </sheetView>
  </sheetViews>
  <sheetFormatPr defaultColWidth="9.1796875" defaultRowHeight="14.5" x14ac:dyDescent="0.35"/>
  <cols>
    <col min="1" max="1" width="16.453125" style="13" bestFit="1" customWidth="1"/>
    <col min="2" max="2" width="13.453125" style="13" bestFit="1" customWidth="1"/>
    <col min="3" max="3" width="26.81640625" style="13" customWidth="1"/>
    <col min="4" max="16384" width="9.1796875" style="13"/>
  </cols>
  <sheetData>
    <row r="1" spans="1:43" x14ac:dyDescent="0.35">
      <c r="A1" s="54" t="s">
        <v>109</v>
      </c>
      <c r="B1" s="54"/>
      <c r="C1" s="54"/>
      <c r="D1" s="54"/>
      <c r="E1" s="54"/>
      <c r="F1" s="54"/>
      <c r="G1" s="54"/>
      <c r="H1" s="54"/>
      <c r="I1" s="54"/>
      <c r="J1" s="54"/>
      <c r="K1" s="54"/>
      <c r="L1" s="54"/>
      <c r="M1" s="54"/>
      <c r="X1" s="14" t="s">
        <v>225</v>
      </c>
      <c r="AA1" s="14"/>
      <c r="AE1" s="15" t="s">
        <v>131</v>
      </c>
      <c r="AQ1" s="14"/>
    </row>
    <row r="2" spans="1:43" x14ac:dyDescent="0.35">
      <c r="AE2" s="15" t="s">
        <v>132</v>
      </c>
    </row>
    <row r="3" spans="1:43" x14ac:dyDescent="0.35">
      <c r="A3" s="13" t="s">
        <v>110</v>
      </c>
      <c r="AA3" s="14"/>
      <c r="AE3" s="14" t="s">
        <v>133</v>
      </c>
    </row>
    <row r="4" spans="1:43" x14ac:dyDescent="0.35">
      <c r="X4" s="14" t="s">
        <v>192</v>
      </c>
      <c r="AE4" s="13" t="s">
        <v>141</v>
      </c>
    </row>
    <row r="5" spans="1:43" x14ac:dyDescent="0.35">
      <c r="A5" s="13" t="s">
        <v>111</v>
      </c>
      <c r="AE5" s="13" t="s">
        <v>142</v>
      </c>
    </row>
    <row r="7" spans="1:43" x14ac:dyDescent="0.35">
      <c r="A7" s="13" t="s">
        <v>112</v>
      </c>
    </row>
    <row r="9" spans="1:43" x14ac:dyDescent="0.35">
      <c r="A9" s="10"/>
    </row>
    <row r="18" spans="27:38" x14ac:dyDescent="0.35">
      <c r="AE18" s="13" t="s">
        <v>131</v>
      </c>
      <c r="AL18" s="15" t="s">
        <v>140</v>
      </c>
    </row>
    <row r="20" spans="27:38" x14ac:dyDescent="0.35">
      <c r="AE20" s="16"/>
      <c r="AF20" s="16"/>
      <c r="AG20" s="16"/>
      <c r="AH20" s="16"/>
      <c r="AI20" s="16"/>
      <c r="AJ20" s="16"/>
      <c r="AK20" s="16"/>
      <c r="AL20" s="16"/>
    </row>
    <row r="21" spans="27:38" x14ac:dyDescent="0.35">
      <c r="AE21" s="16"/>
      <c r="AF21" s="16"/>
      <c r="AG21" s="16"/>
      <c r="AH21" s="16"/>
      <c r="AI21" s="16"/>
      <c r="AJ21" s="16"/>
      <c r="AK21" s="16"/>
      <c r="AL21" s="16"/>
    </row>
    <row r="22" spans="27:38" x14ac:dyDescent="0.35">
      <c r="AE22" s="16"/>
      <c r="AF22" s="16"/>
      <c r="AG22" s="16"/>
      <c r="AH22" s="16"/>
      <c r="AI22" s="16"/>
      <c r="AJ22" s="16"/>
      <c r="AK22" s="16"/>
      <c r="AL22" s="16"/>
    </row>
    <row r="23" spans="27:38" x14ac:dyDescent="0.35">
      <c r="AE23" s="16"/>
      <c r="AF23" s="16"/>
      <c r="AG23" s="16"/>
      <c r="AH23" s="16"/>
      <c r="AI23" s="16"/>
      <c r="AJ23" s="16"/>
      <c r="AK23" s="16"/>
      <c r="AL23" s="16"/>
    </row>
    <row r="24" spans="27:38" x14ac:dyDescent="0.35">
      <c r="AE24" s="16"/>
      <c r="AF24" s="16"/>
      <c r="AG24" s="16"/>
      <c r="AH24" s="16"/>
      <c r="AI24" s="16"/>
      <c r="AJ24" s="16"/>
      <c r="AK24" s="16"/>
      <c r="AL24" s="16"/>
    </row>
    <row r="25" spans="27:38" x14ac:dyDescent="0.35">
      <c r="AE25" s="16"/>
      <c r="AF25" s="16"/>
      <c r="AG25" s="16"/>
      <c r="AH25" s="16"/>
      <c r="AI25" s="16"/>
      <c r="AJ25" s="16"/>
      <c r="AK25" s="16"/>
      <c r="AL25" s="16"/>
    </row>
    <row r="26" spans="27:38" x14ac:dyDescent="0.35">
      <c r="AE26" s="16"/>
      <c r="AF26" s="16"/>
      <c r="AG26" s="16"/>
      <c r="AH26" s="16"/>
      <c r="AI26" s="16"/>
      <c r="AJ26" s="16"/>
      <c r="AK26" s="16"/>
      <c r="AL26" s="16"/>
    </row>
    <row r="27" spans="27:38" x14ac:dyDescent="0.35">
      <c r="AE27" s="16"/>
      <c r="AF27" s="16"/>
      <c r="AG27" s="16"/>
      <c r="AH27" s="16"/>
      <c r="AI27" s="16"/>
      <c r="AJ27" s="16"/>
      <c r="AK27" s="16"/>
      <c r="AL27" s="16"/>
    </row>
    <row r="28" spans="27:38" x14ac:dyDescent="0.35">
      <c r="AE28" s="16"/>
      <c r="AF28" s="16"/>
      <c r="AG28" s="16"/>
      <c r="AH28" s="16"/>
      <c r="AI28" s="16"/>
      <c r="AJ28" s="16"/>
      <c r="AK28" s="16"/>
      <c r="AL28" s="16"/>
    </row>
    <row r="29" spans="27:38" x14ac:dyDescent="0.35">
      <c r="AE29" s="16"/>
      <c r="AF29" s="16"/>
      <c r="AG29" s="16"/>
      <c r="AH29" s="16"/>
      <c r="AI29" s="16"/>
      <c r="AJ29" s="16"/>
      <c r="AK29" s="16"/>
      <c r="AL29" s="16"/>
    </row>
    <row r="30" spans="27:38" x14ac:dyDescent="0.35">
      <c r="AA30" s="14" t="s">
        <v>140</v>
      </c>
      <c r="AE30" s="16"/>
      <c r="AF30" s="16"/>
      <c r="AG30" s="16"/>
      <c r="AH30" s="16"/>
      <c r="AI30" s="16"/>
      <c r="AJ30" s="16"/>
      <c r="AK30" s="16"/>
      <c r="AL30" s="16"/>
    </row>
    <row r="31" spans="27:38" x14ac:dyDescent="0.35">
      <c r="AE31" s="16"/>
      <c r="AF31" s="16"/>
      <c r="AG31" s="16"/>
      <c r="AH31" s="16"/>
      <c r="AI31" s="16"/>
      <c r="AJ31" s="16"/>
      <c r="AK31" s="16"/>
      <c r="AL31" s="16"/>
    </row>
    <row r="32" spans="27:38" x14ac:dyDescent="0.35">
      <c r="AE32" s="16"/>
      <c r="AF32" s="16"/>
      <c r="AG32" s="16"/>
      <c r="AH32" s="16"/>
      <c r="AI32" s="16"/>
      <c r="AJ32" s="16"/>
      <c r="AK32" s="16"/>
      <c r="AL32" s="16"/>
    </row>
    <row r="33" spans="1:38" x14ac:dyDescent="0.35">
      <c r="AE33" s="16"/>
      <c r="AF33" s="16"/>
      <c r="AG33" s="16"/>
      <c r="AH33" s="16"/>
      <c r="AI33" s="16"/>
      <c r="AJ33" s="16"/>
      <c r="AK33" s="16"/>
      <c r="AL33" s="16"/>
    </row>
    <row r="34" spans="1:38" x14ac:dyDescent="0.35">
      <c r="AE34" s="16"/>
      <c r="AF34" s="16"/>
      <c r="AG34" s="16"/>
      <c r="AH34" s="16"/>
      <c r="AI34" s="16"/>
      <c r="AJ34" s="16"/>
      <c r="AK34" s="16"/>
      <c r="AL34" s="16"/>
    </row>
    <row r="35" spans="1:38" x14ac:dyDescent="0.35">
      <c r="AE35" s="16"/>
      <c r="AF35" s="16"/>
      <c r="AG35" s="16"/>
      <c r="AH35" s="16"/>
      <c r="AI35" s="16"/>
      <c r="AJ35" s="16"/>
      <c r="AK35" s="16"/>
      <c r="AL35" s="16"/>
    </row>
    <row r="36" spans="1:38" x14ac:dyDescent="0.35">
      <c r="AE36" s="16"/>
      <c r="AF36" s="16"/>
      <c r="AG36" s="16"/>
      <c r="AH36" s="16"/>
      <c r="AI36" s="16"/>
      <c r="AJ36" s="16"/>
      <c r="AK36" s="16"/>
      <c r="AL36" s="16"/>
    </row>
    <row r="37" spans="1:38" x14ac:dyDescent="0.35">
      <c r="AE37" s="16"/>
      <c r="AF37" s="16"/>
      <c r="AG37" s="16"/>
      <c r="AH37" s="16"/>
      <c r="AI37" s="16"/>
      <c r="AJ37" s="16"/>
      <c r="AK37" s="16"/>
      <c r="AL37" s="16"/>
    </row>
    <row r="38" spans="1:38" x14ac:dyDescent="0.35">
      <c r="A38" s="55" t="s">
        <v>113</v>
      </c>
      <c r="B38" s="55"/>
      <c r="C38" s="55"/>
      <c r="D38" s="55"/>
      <c r="E38" s="55"/>
      <c r="F38" s="55"/>
      <c r="G38" s="55"/>
      <c r="H38" s="55"/>
      <c r="I38" s="55"/>
      <c r="J38" s="55"/>
      <c r="K38" s="55"/>
      <c r="L38" s="55"/>
      <c r="M38" s="55"/>
      <c r="AE38" s="16"/>
      <c r="AF38" s="16"/>
      <c r="AG38" s="16"/>
      <c r="AH38" s="16"/>
      <c r="AI38" s="16"/>
      <c r="AJ38" s="16"/>
      <c r="AK38" s="16"/>
      <c r="AL38" s="16"/>
    </row>
    <row r="39" spans="1:38" x14ac:dyDescent="0.35">
      <c r="A39" s="55"/>
      <c r="B39" s="55"/>
      <c r="C39" s="55"/>
      <c r="D39" s="55"/>
      <c r="E39" s="55"/>
      <c r="F39" s="55"/>
      <c r="G39" s="55"/>
      <c r="H39" s="55"/>
      <c r="I39" s="55"/>
      <c r="J39" s="55"/>
      <c r="K39" s="55"/>
      <c r="L39" s="55"/>
      <c r="M39" s="55"/>
    </row>
    <row r="41" spans="1:38" x14ac:dyDescent="0.35">
      <c r="A41" s="13" t="s">
        <v>114</v>
      </c>
    </row>
    <row r="43" spans="1:38" x14ac:dyDescent="0.35">
      <c r="A43" s="10"/>
    </row>
    <row r="54" spans="1:37" x14ac:dyDescent="0.35">
      <c r="AE54" s="13" t="s">
        <v>132</v>
      </c>
      <c r="AK54" s="14" t="s">
        <v>140</v>
      </c>
    </row>
    <row r="61" spans="1:37" x14ac:dyDescent="0.35">
      <c r="A61" s="13" t="s">
        <v>115</v>
      </c>
    </row>
    <row r="63" spans="1:37" x14ac:dyDescent="0.35">
      <c r="A63" s="10"/>
    </row>
    <row r="84" spans="1:37" x14ac:dyDescent="0.35">
      <c r="AE84" s="13" t="s">
        <v>133</v>
      </c>
      <c r="AK84" s="14" t="s">
        <v>140</v>
      </c>
    </row>
    <row r="85" spans="1:37" x14ac:dyDescent="0.35">
      <c r="A85" s="13" t="s">
        <v>116</v>
      </c>
    </row>
    <row r="87" spans="1:37" x14ac:dyDescent="0.35">
      <c r="A87" s="10"/>
    </row>
    <row r="109" spans="1:1" x14ac:dyDescent="0.35">
      <c r="A109" s="17" t="s">
        <v>117</v>
      </c>
    </row>
    <row r="111" spans="1:1" x14ac:dyDescent="0.35">
      <c r="A111" s="13" t="s">
        <v>118</v>
      </c>
    </row>
    <row r="113" spans="1:1" x14ac:dyDescent="0.35">
      <c r="A113" s="13" t="s">
        <v>119</v>
      </c>
    </row>
    <row r="115" spans="1:1" x14ac:dyDescent="0.35">
      <c r="A115" s="10"/>
    </row>
    <row r="147" spans="1:1" x14ac:dyDescent="0.35">
      <c r="A147" s="13" t="s">
        <v>120</v>
      </c>
    </row>
    <row r="149" spans="1:1" x14ac:dyDescent="0.35">
      <c r="A149" s="10"/>
    </row>
    <row r="173" spans="1:1" x14ac:dyDescent="0.35">
      <c r="A173" s="14" t="s">
        <v>127</v>
      </c>
    </row>
    <row r="175" spans="1:1" x14ac:dyDescent="0.35">
      <c r="A175" s="14" t="s">
        <v>128</v>
      </c>
    </row>
  </sheetData>
  <sheetProtection formatCells="0"/>
  <customSheetViews>
    <customSheetView guid="{A27D5E1E-B06B-4AE2-9D20-CB87A5C74206}" showGridLines="0">
      <selection activeCell="F61" sqref="F61"/>
      <pageMargins left="0.7" right="0.7" top="0.75" bottom="0.75" header="0.3" footer="0.3"/>
    </customSheetView>
  </customSheetViews>
  <mergeCells count="2">
    <mergeCell ref="A1:M1"/>
    <mergeCell ref="A38:M39"/>
  </mergeCells>
  <hyperlinks>
    <hyperlink ref="A173" location="'Filter and Advance Filter'!A1" tooltip="Click to view filter tab" display="Filter"/>
    <hyperlink ref="A175" location="Working!A1" display="Working"/>
    <hyperlink ref="AA30" location="Hyperlinking!Y1" display="Home"/>
    <hyperlink ref="AK84" location="Hyperlinking!AF1" display="Home"/>
    <hyperlink ref="AK54" location="Hyperlinking!AF1" display="Home"/>
    <hyperlink ref="AE1" location="Hyperlinking!AE46" tooltip="Click" display="Chapter 1"/>
    <hyperlink ref="AL18" location="Hyperlinking!AE1" display="Home"/>
    <hyperlink ref="AE2" location="Hyperlinking!AF74" display="Chapter 2"/>
    <hyperlink ref="AE3" location="Hyperlinking!AF105" display="Chapter 3"/>
    <hyperlink ref="X1" r:id="rId1" tooltip="Click"/>
    <hyperlink ref="X4" location="'Sheet Protection'!A1" tooltip="Click" display="Name Manager"/>
  </hyperlinks>
  <pageMargins left="0.7" right="0.7" top="0.75" bottom="0.75" header="0.3" footer="0.3"/>
  <pageSetup paperSize="9" orientation="portrait" r:id="rId2"/>
  <drawing r:id="rId3"/>
  <legacyDrawing r:id="rId4"/>
  <oleObjects>
    <mc:AlternateContent xmlns:mc="http://schemas.openxmlformats.org/markup-compatibility/2006">
      <mc:Choice Requires="x14">
        <oleObject progId="Worksheet" dvAspect="DVASPECT_ICON" shapeId="7169" r:id="rId5">
          <objectPr defaultSize="0" r:id="rId6">
            <anchor moveWithCells="1">
              <from>
                <xdr:col>54</xdr:col>
                <xdr:colOff>0</xdr:colOff>
                <xdr:row>0</xdr:row>
                <xdr:rowOff>0</xdr:rowOff>
              </from>
              <to>
                <xdr:col>55</xdr:col>
                <xdr:colOff>304800</xdr:colOff>
                <xdr:row>3</xdr:row>
                <xdr:rowOff>114300</xdr:rowOff>
              </to>
            </anchor>
          </objectPr>
        </oleObject>
      </mc:Choice>
      <mc:Fallback>
        <oleObject progId="Worksheet" dvAspect="DVASPECT_ICON" shapeId="7169" r:id="rId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76"/>
  <sheetViews>
    <sheetView showGridLines="0" topLeftCell="N1" zoomScale="175" zoomScaleNormal="175" workbookViewId="0">
      <selection activeCell="N1" sqref="A1:XFD1048576"/>
    </sheetView>
  </sheetViews>
  <sheetFormatPr defaultRowHeight="14.5" x14ac:dyDescent="0.35"/>
  <cols>
    <col min="1" max="1" width="13.7265625" style="10" customWidth="1"/>
    <col min="2" max="5" width="12.1796875" style="10" customWidth="1"/>
    <col min="6" max="10" width="8.7265625" style="10"/>
    <col min="11" max="12" width="11.7265625" style="10" bestFit="1" customWidth="1"/>
    <col min="13" max="16384" width="8.7265625" style="10"/>
  </cols>
  <sheetData>
    <row r="1" spans="1:27" x14ac:dyDescent="0.35">
      <c r="A1" s="52" t="s">
        <v>179</v>
      </c>
      <c r="B1" s="52"/>
      <c r="C1" s="52"/>
      <c r="D1" s="52"/>
      <c r="E1" s="52"/>
      <c r="F1" s="52"/>
      <c r="G1" s="52"/>
      <c r="H1" s="52"/>
      <c r="I1" s="52"/>
      <c r="J1" s="52"/>
      <c r="K1" s="52"/>
      <c r="L1" s="52"/>
      <c r="S1" s="10">
        <v>33</v>
      </c>
      <c r="U1" s="10">
        <f>SUM(S1:S10)</f>
        <v>290</v>
      </c>
      <c r="AA1" s="10" t="e">
        <f>Val</f>
        <v>#NAME?</v>
      </c>
    </row>
    <row r="2" spans="1:27" x14ac:dyDescent="0.35">
      <c r="S2" s="10">
        <v>44</v>
      </c>
      <c r="U2" s="10">
        <f>SUM(SumRng)</f>
        <v>290</v>
      </c>
    </row>
    <row r="3" spans="1:27" x14ac:dyDescent="0.35">
      <c r="A3" s="18" t="s">
        <v>178</v>
      </c>
      <c r="S3" s="10">
        <v>55</v>
      </c>
    </row>
    <row r="4" spans="1:27" x14ac:dyDescent="0.35">
      <c r="S4" s="10">
        <v>33</v>
      </c>
    </row>
    <row r="5" spans="1:27" x14ac:dyDescent="0.35">
      <c r="A5" s="19" t="s">
        <v>177</v>
      </c>
      <c r="S5" s="10">
        <v>33</v>
      </c>
    </row>
    <row r="6" spans="1:27" x14ac:dyDescent="0.35">
      <c r="A6" s="20" t="s">
        <v>176</v>
      </c>
      <c r="S6" s="10">
        <v>44</v>
      </c>
    </row>
    <row r="7" spans="1:27" x14ac:dyDescent="0.35">
      <c r="A7" s="20" t="s">
        <v>175</v>
      </c>
      <c r="S7" s="10">
        <v>13</v>
      </c>
    </row>
    <row r="8" spans="1:27" x14ac:dyDescent="0.35">
      <c r="S8" s="10">
        <v>12</v>
      </c>
    </row>
    <row r="9" spans="1:27" x14ac:dyDescent="0.35">
      <c r="S9" s="10">
        <v>11</v>
      </c>
    </row>
    <row r="10" spans="1:27" x14ac:dyDescent="0.35">
      <c r="S10" s="10">
        <v>12</v>
      </c>
    </row>
    <row r="28" spans="1:1" x14ac:dyDescent="0.35">
      <c r="A28" s="20" t="s">
        <v>174</v>
      </c>
    </row>
    <row r="42" spans="1:1" x14ac:dyDescent="0.35">
      <c r="A42" s="20" t="s">
        <v>173</v>
      </c>
    </row>
    <row r="55" spans="1:8" x14ac:dyDescent="0.35">
      <c r="A55" s="19" t="s">
        <v>1</v>
      </c>
    </row>
    <row r="57" spans="1:8" x14ac:dyDescent="0.35">
      <c r="A57" s="10">
        <v>13</v>
      </c>
      <c r="C57" s="10">
        <f>SUM(A57:A63)</f>
        <v>166</v>
      </c>
    </row>
    <row r="58" spans="1:8" x14ac:dyDescent="0.35">
      <c r="A58" s="10">
        <v>13</v>
      </c>
    </row>
    <row r="59" spans="1:8" x14ac:dyDescent="0.35">
      <c r="A59" s="10">
        <v>13</v>
      </c>
      <c r="C59" s="10">
        <f>SUM(SumRng)</f>
        <v>290</v>
      </c>
    </row>
    <row r="60" spans="1:8" x14ac:dyDescent="0.35">
      <c r="A60" s="10">
        <v>12</v>
      </c>
    </row>
    <row r="61" spans="1:8" x14ac:dyDescent="0.35">
      <c r="A61" s="10">
        <v>17</v>
      </c>
    </row>
    <row r="62" spans="1:8" x14ac:dyDescent="0.35">
      <c r="A62" s="10">
        <v>15</v>
      </c>
    </row>
    <row r="63" spans="1:8" x14ac:dyDescent="0.35">
      <c r="A63" s="10">
        <f>SUM(A57:A62)</f>
        <v>83</v>
      </c>
    </row>
    <row r="65" spans="1:3" x14ac:dyDescent="0.35">
      <c r="B65" s="19"/>
      <c r="C65" s="19"/>
    </row>
    <row r="66" spans="1:3" x14ac:dyDescent="0.35">
      <c r="B66" s="21"/>
      <c r="C66" s="21"/>
    </row>
    <row r="67" spans="1:3" x14ac:dyDescent="0.35">
      <c r="B67" s="21"/>
      <c r="C67" s="21"/>
    </row>
    <row r="68" spans="1:3" x14ac:dyDescent="0.35">
      <c r="B68" s="21"/>
      <c r="C68" s="21"/>
    </row>
    <row r="71" spans="1:3" x14ac:dyDescent="0.35">
      <c r="A71" s="19"/>
      <c r="B71" s="19"/>
      <c r="C71" s="19"/>
    </row>
    <row r="72" spans="1:3" x14ac:dyDescent="0.35">
      <c r="B72" s="21"/>
      <c r="C72" s="21"/>
    </row>
    <row r="73" spans="1:3" x14ac:dyDescent="0.35">
      <c r="B73" s="21"/>
      <c r="C73" s="21"/>
    </row>
    <row r="74" spans="1:3" x14ac:dyDescent="0.35">
      <c r="B74" s="21"/>
      <c r="C74" s="21"/>
    </row>
    <row r="75" spans="1:3" x14ac:dyDescent="0.35">
      <c r="B75" s="21"/>
      <c r="C75" s="21"/>
    </row>
    <row r="76" spans="1:3" x14ac:dyDescent="0.35">
      <c r="B76" s="21"/>
      <c r="C76" s="21"/>
    </row>
  </sheetData>
  <mergeCells count="1">
    <mergeCell ref="A1:L1"/>
  </mergeCell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showGridLines="0" workbookViewId="0">
      <selection sqref="A1:XFD1048576"/>
    </sheetView>
  </sheetViews>
  <sheetFormatPr defaultColWidth="9.1796875" defaultRowHeight="14.5" x14ac:dyDescent="0.35"/>
  <cols>
    <col min="1" max="1" width="16.453125" style="13" bestFit="1" customWidth="1"/>
    <col min="2" max="2" width="13.453125" style="13" bestFit="1" customWidth="1"/>
    <col min="3" max="3" width="26.81640625" style="13" customWidth="1"/>
    <col min="4" max="16384" width="9.1796875" style="13"/>
  </cols>
  <sheetData>
    <row r="1" spans="1:13" x14ac:dyDescent="0.35">
      <c r="A1" s="54" t="s">
        <v>192</v>
      </c>
      <c r="B1" s="54"/>
      <c r="C1" s="54"/>
      <c r="D1" s="54"/>
      <c r="E1" s="54"/>
      <c r="F1" s="54"/>
      <c r="G1" s="54"/>
      <c r="H1" s="54"/>
      <c r="I1" s="54"/>
      <c r="J1" s="54"/>
      <c r="K1" s="54"/>
      <c r="L1" s="54"/>
      <c r="M1" s="54"/>
    </row>
    <row r="3" spans="1:13" x14ac:dyDescent="0.35">
      <c r="A3" s="13" t="s">
        <v>191</v>
      </c>
    </row>
    <row r="5" spans="1:13" x14ac:dyDescent="0.35">
      <c r="A5" s="13" t="s">
        <v>190</v>
      </c>
    </row>
    <row r="6" spans="1:13" ht="18.5" x14ac:dyDescent="0.45">
      <c r="A6" s="13" t="s">
        <v>189</v>
      </c>
      <c r="B6" s="22"/>
      <c r="C6" s="22"/>
    </row>
    <row r="8" spans="1:13" ht="21" x14ac:dyDescent="0.55000000000000004">
      <c r="A8" s="23"/>
      <c r="B8" s="22"/>
      <c r="C8" s="22"/>
    </row>
    <row r="9" spans="1:13" ht="21" x14ac:dyDescent="0.55000000000000004">
      <c r="A9" s="23"/>
      <c r="B9" s="22"/>
      <c r="C9" s="22"/>
    </row>
    <row r="10" spans="1:13" ht="21" x14ac:dyDescent="0.55000000000000004">
      <c r="A10" s="23"/>
      <c r="B10" s="22"/>
      <c r="C10" s="22"/>
    </row>
    <row r="23" spans="1:1" x14ac:dyDescent="0.35">
      <c r="A23" s="13" t="s">
        <v>188</v>
      </c>
    </row>
    <row r="24" spans="1:1" x14ac:dyDescent="0.35">
      <c r="A24" s="13" t="s">
        <v>187</v>
      </c>
    </row>
    <row r="25" spans="1:1" x14ac:dyDescent="0.35">
      <c r="A25" s="13" t="s">
        <v>186</v>
      </c>
    </row>
    <row r="43" spans="1:1" x14ac:dyDescent="0.35">
      <c r="A43" s="13" t="s">
        <v>185</v>
      </c>
    </row>
    <row r="45" spans="1:1" x14ac:dyDescent="0.35">
      <c r="A45" s="13" t="s">
        <v>184</v>
      </c>
    </row>
    <row r="56" spans="1:12" x14ac:dyDescent="0.35">
      <c r="J56" s="13" t="s">
        <v>183</v>
      </c>
    </row>
    <row r="60" spans="1:12" x14ac:dyDescent="0.35">
      <c r="C60" s="24" t="s">
        <v>182</v>
      </c>
      <c r="L60" s="13" t="s">
        <v>181</v>
      </c>
    </row>
    <row r="62" spans="1:12" x14ac:dyDescent="0.35">
      <c r="K62" s="13" t="s">
        <v>180</v>
      </c>
    </row>
    <row r="64" spans="1:12" x14ac:dyDescent="0.35">
      <c r="A64" s="13">
        <f t="shared" ref="A64:J73" ca="1" si="0">RANDBETWEEN(10,100)</f>
        <v>52</v>
      </c>
      <c r="B64" s="13">
        <f t="shared" ca="1" si="0"/>
        <v>46</v>
      </c>
      <c r="C64" s="13">
        <f t="shared" ca="1" si="0"/>
        <v>10</v>
      </c>
      <c r="D64" s="13">
        <f t="shared" ca="1" si="0"/>
        <v>83</v>
      </c>
      <c r="E64" s="13">
        <f t="shared" ca="1" si="0"/>
        <v>79</v>
      </c>
      <c r="F64" s="13">
        <f t="shared" ca="1" si="0"/>
        <v>45</v>
      </c>
      <c r="G64" s="13">
        <f t="shared" ca="1" si="0"/>
        <v>92</v>
      </c>
      <c r="H64" s="13">
        <f t="shared" ca="1" si="0"/>
        <v>73</v>
      </c>
      <c r="I64" s="13">
        <f t="shared" ca="1" si="0"/>
        <v>83</v>
      </c>
      <c r="J64" s="13">
        <f t="shared" ca="1" si="0"/>
        <v>55</v>
      </c>
    </row>
    <row r="65" spans="1:10" x14ac:dyDescent="0.35">
      <c r="A65" s="13">
        <f t="shared" ca="1" si="0"/>
        <v>68</v>
      </c>
      <c r="B65" s="13">
        <f t="shared" ca="1" si="0"/>
        <v>29</v>
      </c>
      <c r="C65" s="13">
        <f t="shared" ca="1" si="0"/>
        <v>27</v>
      </c>
      <c r="D65" s="13">
        <f t="shared" ca="1" si="0"/>
        <v>18</v>
      </c>
      <c r="E65" s="13">
        <f t="shared" ca="1" si="0"/>
        <v>85</v>
      </c>
      <c r="F65" s="13">
        <f t="shared" ca="1" si="0"/>
        <v>25</v>
      </c>
      <c r="G65" s="13">
        <f t="shared" ca="1" si="0"/>
        <v>80</v>
      </c>
      <c r="H65" s="13">
        <f t="shared" ca="1" si="0"/>
        <v>89</v>
      </c>
      <c r="I65" s="13">
        <f t="shared" ca="1" si="0"/>
        <v>75</v>
      </c>
      <c r="J65" s="13">
        <f t="shared" ca="1" si="0"/>
        <v>54</v>
      </c>
    </row>
    <row r="66" spans="1:10" x14ac:dyDescent="0.35">
      <c r="A66" s="13">
        <f t="shared" ca="1" si="0"/>
        <v>33</v>
      </c>
      <c r="B66" s="13">
        <f t="shared" ca="1" si="0"/>
        <v>54</v>
      </c>
      <c r="C66" s="13">
        <f t="shared" ca="1" si="0"/>
        <v>44</v>
      </c>
      <c r="D66" s="13">
        <f t="shared" ca="1" si="0"/>
        <v>47</v>
      </c>
      <c r="E66" s="13">
        <f t="shared" ca="1" si="0"/>
        <v>33</v>
      </c>
      <c r="F66" s="13">
        <f t="shared" ca="1" si="0"/>
        <v>19</v>
      </c>
      <c r="G66" s="13">
        <f t="shared" ca="1" si="0"/>
        <v>23</v>
      </c>
      <c r="H66" s="13">
        <f t="shared" ca="1" si="0"/>
        <v>41</v>
      </c>
      <c r="I66" s="13">
        <f t="shared" ca="1" si="0"/>
        <v>21</v>
      </c>
      <c r="J66" s="13">
        <f t="shared" ca="1" si="0"/>
        <v>53</v>
      </c>
    </row>
    <row r="67" spans="1:10" x14ac:dyDescent="0.35">
      <c r="A67" s="13">
        <f t="shared" ca="1" si="0"/>
        <v>12</v>
      </c>
      <c r="B67" s="13">
        <f t="shared" ca="1" si="0"/>
        <v>95</v>
      </c>
      <c r="C67" s="13">
        <f t="shared" ca="1" si="0"/>
        <v>68</v>
      </c>
      <c r="D67" s="13">
        <f t="shared" ca="1" si="0"/>
        <v>55</v>
      </c>
      <c r="E67" s="13">
        <f t="shared" ca="1" si="0"/>
        <v>93</v>
      </c>
      <c r="F67" s="13">
        <f t="shared" ca="1" si="0"/>
        <v>14</v>
      </c>
      <c r="G67" s="13">
        <f t="shared" ca="1" si="0"/>
        <v>82</v>
      </c>
      <c r="H67" s="13">
        <f t="shared" ca="1" si="0"/>
        <v>75</v>
      </c>
      <c r="I67" s="13">
        <f t="shared" ca="1" si="0"/>
        <v>68</v>
      </c>
      <c r="J67" s="13">
        <f t="shared" ca="1" si="0"/>
        <v>79</v>
      </c>
    </row>
    <row r="68" spans="1:10" x14ac:dyDescent="0.35">
      <c r="A68" s="13">
        <f t="shared" ca="1" si="0"/>
        <v>46</v>
      </c>
      <c r="B68" s="13">
        <f t="shared" ca="1" si="0"/>
        <v>62</v>
      </c>
      <c r="C68" s="13">
        <f t="shared" ca="1" si="0"/>
        <v>69</v>
      </c>
      <c r="D68" s="13">
        <f t="shared" ca="1" si="0"/>
        <v>57</v>
      </c>
      <c r="E68" s="13">
        <f t="shared" ca="1" si="0"/>
        <v>20</v>
      </c>
      <c r="F68" s="13">
        <f t="shared" ca="1" si="0"/>
        <v>10</v>
      </c>
      <c r="G68" s="13">
        <f t="shared" ca="1" si="0"/>
        <v>66</v>
      </c>
      <c r="H68" s="13">
        <f t="shared" ca="1" si="0"/>
        <v>92</v>
      </c>
      <c r="I68" s="13">
        <f t="shared" ca="1" si="0"/>
        <v>15</v>
      </c>
      <c r="J68" s="13">
        <f t="shared" ca="1" si="0"/>
        <v>89</v>
      </c>
    </row>
    <row r="69" spans="1:10" x14ac:dyDescent="0.35">
      <c r="A69" s="13">
        <f t="shared" ca="1" si="0"/>
        <v>21</v>
      </c>
      <c r="B69" s="13">
        <f t="shared" ca="1" si="0"/>
        <v>68</v>
      </c>
      <c r="C69" s="13">
        <f t="shared" ca="1" si="0"/>
        <v>19</v>
      </c>
      <c r="D69" s="13">
        <f t="shared" ca="1" si="0"/>
        <v>91</v>
      </c>
      <c r="E69" s="13">
        <f t="shared" ca="1" si="0"/>
        <v>69</v>
      </c>
      <c r="F69" s="13">
        <f t="shared" ca="1" si="0"/>
        <v>18</v>
      </c>
      <c r="G69" s="13">
        <f t="shared" ca="1" si="0"/>
        <v>95</v>
      </c>
      <c r="H69" s="13">
        <f t="shared" ca="1" si="0"/>
        <v>97</v>
      </c>
      <c r="I69" s="13">
        <f t="shared" ca="1" si="0"/>
        <v>75</v>
      </c>
      <c r="J69" s="13">
        <f t="shared" ca="1" si="0"/>
        <v>81</v>
      </c>
    </row>
    <row r="70" spans="1:10" x14ac:dyDescent="0.35">
      <c r="A70" s="13">
        <f t="shared" ca="1" si="0"/>
        <v>32</v>
      </c>
      <c r="B70" s="13">
        <f t="shared" ca="1" si="0"/>
        <v>37</v>
      </c>
      <c r="C70" s="13">
        <f t="shared" ca="1" si="0"/>
        <v>41</v>
      </c>
      <c r="D70" s="13">
        <f t="shared" ca="1" si="0"/>
        <v>10</v>
      </c>
      <c r="E70" s="13">
        <f t="shared" ca="1" si="0"/>
        <v>58</v>
      </c>
      <c r="F70" s="13">
        <f t="shared" ca="1" si="0"/>
        <v>15</v>
      </c>
      <c r="G70" s="13">
        <f t="shared" ca="1" si="0"/>
        <v>26</v>
      </c>
      <c r="H70" s="13">
        <f t="shared" ca="1" si="0"/>
        <v>45</v>
      </c>
      <c r="I70" s="13">
        <f t="shared" ca="1" si="0"/>
        <v>47</v>
      </c>
      <c r="J70" s="13">
        <f t="shared" ca="1" si="0"/>
        <v>25</v>
      </c>
    </row>
    <row r="71" spans="1:10" x14ac:dyDescent="0.35">
      <c r="A71" s="13">
        <f t="shared" ca="1" si="0"/>
        <v>20</v>
      </c>
      <c r="B71" s="13">
        <f t="shared" ca="1" si="0"/>
        <v>67</v>
      </c>
      <c r="C71" s="13">
        <f t="shared" ca="1" si="0"/>
        <v>31</v>
      </c>
      <c r="D71" s="13">
        <f t="shared" ca="1" si="0"/>
        <v>34</v>
      </c>
      <c r="E71" s="13">
        <f t="shared" ca="1" si="0"/>
        <v>50</v>
      </c>
      <c r="F71" s="13">
        <f t="shared" ca="1" si="0"/>
        <v>94</v>
      </c>
      <c r="G71" s="13">
        <f t="shared" ca="1" si="0"/>
        <v>85</v>
      </c>
      <c r="H71" s="13">
        <f t="shared" ca="1" si="0"/>
        <v>41</v>
      </c>
      <c r="I71" s="13">
        <f t="shared" ca="1" si="0"/>
        <v>61</v>
      </c>
      <c r="J71" s="13">
        <f t="shared" ca="1" si="0"/>
        <v>13</v>
      </c>
    </row>
    <row r="72" spans="1:10" x14ac:dyDescent="0.35">
      <c r="A72" s="13">
        <f t="shared" ca="1" si="0"/>
        <v>48</v>
      </c>
      <c r="B72" s="13">
        <f t="shared" ca="1" si="0"/>
        <v>42</v>
      </c>
      <c r="C72" s="13">
        <f t="shared" ca="1" si="0"/>
        <v>75</v>
      </c>
      <c r="D72" s="13">
        <f t="shared" ca="1" si="0"/>
        <v>11</v>
      </c>
      <c r="E72" s="13">
        <f t="shared" ca="1" si="0"/>
        <v>24</v>
      </c>
      <c r="F72" s="13">
        <f t="shared" ca="1" si="0"/>
        <v>79</v>
      </c>
      <c r="G72" s="13">
        <f t="shared" ca="1" si="0"/>
        <v>36</v>
      </c>
      <c r="H72" s="13">
        <f t="shared" ca="1" si="0"/>
        <v>84</v>
      </c>
      <c r="I72" s="13">
        <f t="shared" ca="1" si="0"/>
        <v>61</v>
      </c>
      <c r="J72" s="13">
        <f t="shared" ca="1" si="0"/>
        <v>97</v>
      </c>
    </row>
    <row r="73" spans="1:10" x14ac:dyDescent="0.35">
      <c r="A73" s="13">
        <f t="shared" ca="1" si="0"/>
        <v>76</v>
      </c>
      <c r="B73" s="13">
        <f t="shared" ca="1" si="0"/>
        <v>45</v>
      </c>
      <c r="C73" s="13">
        <f t="shared" ca="1" si="0"/>
        <v>13</v>
      </c>
      <c r="D73" s="13">
        <f t="shared" ca="1" si="0"/>
        <v>57</v>
      </c>
      <c r="E73" s="13">
        <f t="shared" ca="1" si="0"/>
        <v>53</v>
      </c>
      <c r="F73" s="13">
        <f t="shared" ca="1" si="0"/>
        <v>34</v>
      </c>
      <c r="G73" s="13">
        <f t="shared" ca="1" si="0"/>
        <v>19</v>
      </c>
      <c r="H73" s="13">
        <f t="shared" ca="1" si="0"/>
        <v>80</v>
      </c>
      <c r="I73" s="13">
        <f t="shared" ca="1" si="0"/>
        <v>65</v>
      </c>
      <c r="J73" s="13">
        <f t="shared" ca="1" si="0"/>
        <v>77</v>
      </c>
    </row>
    <row r="74" spans="1:10" x14ac:dyDescent="0.35">
      <c r="A74" s="13">
        <f t="shared" ref="A74:J84" ca="1" si="1">RANDBETWEEN(10,100)</f>
        <v>18</v>
      </c>
      <c r="B74" s="13">
        <f t="shared" ca="1" si="1"/>
        <v>43</v>
      </c>
      <c r="C74" s="13">
        <f t="shared" ca="1" si="1"/>
        <v>59</v>
      </c>
      <c r="D74" s="13">
        <f t="shared" ca="1" si="1"/>
        <v>72</v>
      </c>
      <c r="E74" s="13">
        <f t="shared" ca="1" si="1"/>
        <v>58</v>
      </c>
      <c r="F74" s="13">
        <f t="shared" ca="1" si="1"/>
        <v>65</v>
      </c>
      <c r="G74" s="13">
        <f t="shared" ca="1" si="1"/>
        <v>56</v>
      </c>
      <c r="H74" s="13">
        <f t="shared" ca="1" si="1"/>
        <v>62</v>
      </c>
      <c r="I74" s="13">
        <f t="shared" ca="1" si="1"/>
        <v>25</v>
      </c>
      <c r="J74" s="13">
        <f t="shared" ca="1" si="1"/>
        <v>45</v>
      </c>
    </row>
    <row r="75" spans="1:10" x14ac:dyDescent="0.35">
      <c r="A75" s="13">
        <f t="shared" ca="1" si="1"/>
        <v>10</v>
      </c>
      <c r="B75" s="13">
        <f t="shared" ca="1" si="1"/>
        <v>93</v>
      </c>
      <c r="C75" s="13">
        <f t="shared" ca="1" si="1"/>
        <v>77</v>
      </c>
      <c r="D75" s="13">
        <f t="shared" ca="1" si="1"/>
        <v>52</v>
      </c>
      <c r="E75" s="13">
        <f t="shared" ca="1" si="1"/>
        <v>27</v>
      </c>
      <c r="F75" s="13">
        <f t="shared" ca="1" si="1"/>
        <v>96</v>
      </c>
      <c r="G75" s="13">
        <f t="shared" ca="1" si="1"/>
        <v>88</v>
      </c>
      <c r="H75" s="13">
        <f t="shared" ca="1" si="1"/>
        <v>12</v>
      </c>
      <c r="I75" s="13">
        <f t="shared" ca="1" si="1"/>
        <v>68</v>
      </c>
      <c r="J75" s="13">
        <f t="shared" ca="1" si="1"/>
        <v>72</v>
      </c>
    </row>
    <row r="76" spans="1:10" x14ac:dyDescent="0.35">
      <c r="A76" s="13">
        <f t="shared" ca="1" si="1"/>
        <v>69</v>
      </c>
      <c r="B76" s="13">
        <f t="shared" ca="1" si="1"/>
        <v>73</v>
      </c>
      <c r="C76" s="13">
        <f t="shared" ca="1" si="1"/>
        <v>81</v>
      </c>
      <c r="D76" s="13">
        <f t="shared" ca="1" si="1"/>
        <v>63</v>
      </c>
      <c r="E76" s="13">
        <f t="shared" ca="1" si="1"/>
        <v>89</v>
      </c>
      <c r="F76" s="13">
        <f t="shared" ca="1" si="1"/>
        <v>12</v>
      </c>
      <c r="G76" s="13">
        <f t="shared" ca="1" si="1"/>
        <v>16</v>
      </c>
      <c r="H76" s="13">
        <f t="shared" ca="1" si="1"/>
        <v>67</v>
      </c>
      <c r="I76" s="13">
        <f t="shared" ca="1" si="1"/>
        <v>70</v>
      </c>
      <c r="J76" s="13">
        <f t="shared" ca="1" si="1"/>
        <v>61</v>
      </c>
    </row>
    <row r="77" spans="1:10" x14ac:dyDescent="0.35">
      <c r="A77" s="13">
        <f t="shared" ca="1" si="1"/>
        <v>49</v>
      </c>
      <c r="B77" s="13">
        <f t="shared" ca="1" si="1"/>
        <v>41</v>
      </c>
      <c r="C77" s="13">
        <f t="shared" ca="1" si="1"/>
        <v>96</v>
      </c>
      <c r="D77" s="13">
        <f t="shared" ca="1" si="1"/>
        <v>10</v>
      </c>
      <c r="E77" s="13">
        <f t="shared" ca="1" si="1"/>
        <v>96</v>
      </c>
      <c r="F77" s="13">
        <f t="shared" ca="1" si="1"/>
        <v>58</v>
      </c>
      <c r="G77" s="13">
        <f t="shared" ca="1" si="1"/>
        <v>39</v>
      </c>
      <c r="H77" s="13">
        <f t="shared" ca="1" si="1"/>
        <v>100</v>
      </c>
      <c r="I77" s="13">
        <f t="shared" ca="1" si="1"/>
        <v>94</v>
      </c>
      <c r="J77" s="13">
        <f t="shared" ca="1" si="1"/>
        <v>75</v>
      </c>
    </row>
    <row r="78" spans="1:10" x14ac:dyDescent="0.35">
      <c r="A78" s="13">
        <f t="shared" ca="1" si="1"/>
        <v>30</v>
      </c>
      <c r="B78" s="13">
        <f t="shared" ca="1" si="1"/>
        <v>67</v>
      </c>
      <c r="C78" s="13">
        <f t="shared" ca="1" si="1"/>
        <v>64</v>
      </c>
      <c r="D78" s="13">
        <f t="shared" ca="1" si="1"/>
        <v>56</v>
      </c>
      <c r="E78" s="13">
        <f t="shared" ca="1" si="1"/>
        <v>26</v>
      </c>
      <c r="F78" s="13">
        <f t="shared" ca="1" si="1"/>
        <v>66</v>
      </c>
      <c r="G78" s="13">
        <f t="shared" ca="1" si="1"/>
        <v>89</v>
      </c>
      <c r="H78" s="13">
        <f t="shared" ca="1" si="1"/>
        <v>42</v>
      </c>
      <c r="I78" s="13">
        <f t="shared" ca="1" si="1"/>
        <v>57</v>
      </c>
      <c r="J78" s="13">
        <f t="shared" ca="1" si="1"/>
        <v>74</v>
      </c>
    </row>
    <row r="79" spans="1:10" x14ac:dyDescent="0.35">
      <c r="A79" s="13">
        <f t="shared" ca="1" si="1"/>
        <v>84</v>
      </c>
      <c r="B79" s="13">
        <f t="shared" ca="1" si="1"/>
        <v>98</v>
      </c>
      <c r="C79" s="13">
        <f t="shared" ca="1" si="1"/>
        <v>77</v>
      </c>
      <c r="D79" s="13">
        <f t="shared" ca="1" si="1"/>
        <v>87</v>
      </c>
      <c r="E79" s="13">
        <f t="shared" ca="1" si="1"/>
        <v>61</v>
      </c>
      <c r="F79" s="13">
        <f t="shared" ca="1" si="1"/>
        <v>66</v>
      </c>
      <c r="G79" s="13">
        <f t="shared" ca="1" si="1"/>
        <v>49</v>
      </c>
      <c r="H79" s="13">
        <f t="shared" ca="1" si="1"/>
        <v>57</v>
      </c>
      <c r="I79" s="13">
        <f t="shared" ca="1" si="1"/>
        <v>36</v>
      </c>
      <c r="J79" s="13">
        <f t="shared" ca="1" si="1"/>
        <v>83</v>
      </c>
    </row>
    <row r="80" spans="1:10" x14ac:dyDescent="0.35">
      <c r="A80" s="13">
        <f t="shared" ca="1" si="1"/>
        <v>44</v>
      </c>
      <c r="B80" s="13">
        <f t="shared" ca="1" si="1"/>
        <v>56</v>
      </c>
      <c r="C80" s="13">
        <f t="shared" ca="1" si="1"/>
        <v>97</v>
      </c>
      <c r="D80" s="13">
        <f t="shared" ca="1" si="1"/>
        <v>91</v>
      </c>
      <c r="E80" s="13">
        <f t="shared" ca="1" si="1"/>
        <v>15</v>
      </c>
      <c r="F80" s="13">
        <f t="shared" ca="1" si="1"/>
        <v>33</v>
      </c>
      <c r="G80" s="13">
        <f t="shared" ca="1" si="1"/>
        <v>73</v>
      </c>
      <c r="H80" s="13">
        <f t="shared" ca="1" si="1"/>
        <v>85</v>
      </c>
      <c r="I80" s="13">
        <f t="shared" ca="1" si="1"/>
        <v>86</v>
      </c>
      <c r="J80" s="13">
        <f t="shared" ca="1" si="1"/>
        <v>50</v>
      </c>
    </row>
    <row r="81" spans="1:10" x14ac:dyDescent="0.35">
      <c r="A81" s="13">
        <f t="shared" ca="1" si="1"/>
        <v>61</v>
      </c>
      <c r="B81" s="13">
        <f t="shared" ca="1" si="1"/>
        <v>58</v>
      </c>
      <c r="C81" s="13">
        <f t="shared" ca="1" si="1"/>
        <v>11</v>
      </c>
      <c r="D81" s="13">
        <f t="shared" ca="1" si="1"/>
        <v>39</v>
      </c>
      <c r="E81" s="13">
        <f t="shared" ca="1" si="1"/>
        <v>16</v>
      </c>
      <c r="F81" s="13">
        <f t="shared" ca="1" si="1"/>
        <v>96</v>
      </c>
      <c r="G81" s="13">
        <f t="shared" ca="1" si="1"/>
        <v>24</v>
      </c>
      <c r="H81" s="13">
        <f t="shared" ca="1" si="1"/>
        <v>84</v>
      </c>
      <c r="I81" s="13">
        <f t="shared" ca="1" si="1"/>
        <v>51</v>
      </c>
      <c r="J81" s="13">
        <f t="shared" ca="1" si="1"/>
        <v>52</v>
      </c>
    </row>
    <row r="82" spans="1:10" x14ac:dyDescent="0.35">
      <c r="A82" s="13">
        <f t="shared" ca="1" si="1"/>
        <v>18</v>
      </c>
      <c r="B82" s="13">
        <f t="shared" ca="1" si="1"/>
        <v>44</v>
      </c>
      <c r="C82" s="13">
        <f t="shared" ca="1" si="1"/>
        <v>42</v>
      </c>
      <c r="D82" s="13">
        <f t="shared" ca="1" si="1"/>
        <v>72</v>
      </c>
      <c r="E82" s="13">
        <f t="shared" ca="1" si="1"/>
        <v>56</v>
      </c>
      <c r="F82" s="13">
        <f t="shared" ca="1" si="1"/>
        <v>33</v>
      </c>
      <c r="G82" s="13">
        <f t="shared" ca="1" si="1"/>
        <v>100</v>
      </c>
      <c r="H82" s="13">
        <f t="shared" ca="1" si="1"/>
        <v>81</v>
      </c>
      <c r="I82" s="13">
        <f t="shared" ca="1" si="1"/>
        <v>98</v>
      </c>
      <c r="J82" s="13">
        <f t="shared" ca="1" si="1"/>
        <v>76</v>
      </c>
    </row>
    <row r="83" spans="1:10" x14ac:dyDescent="0.35">
      <c r="A83" s="13">
        <f t="shared" ca="1" si="1"/>
        <v>54</v>
      </c>
      <c r="B83" s="13">
        <f t="shared" ca="1" si="1"/>
        <v>31</v>
      </c>
      <c r="C83" s="13">
        <f t="shared" ca="1" si="1"/>
        <v>62</v>
      </c>
      <c r="D83" s="13">
        <f t="shared" ca="1" si="1"/>
        <v>66</v>
      </c>
      <c r="E83" s="13">
        <f t="shared" ca="1" si="1"/>
        <v>35</v>
      </c>
      <c r="F83" s="13">
        <f t="shared" ca="1" si="1"/>
        <v>17</v>
      </c>
      <c r="G83" s="13">
        <f t="shared" ca="1" si="1"/>
        <v>56</v>
      </c>
      <c r="H83" s="13">
        <f t="shared" ca="1" si="1"/>
        <v>62</v>
      </c>
      <c r="I83" s="13">
        <f t="shared" ca="1" si="1"/>
        <v>82</v>
      </c>
      <c r="J83" s="13">
        <f t="shared" ca="1" si="1"/>
        <v>99</v>
      </c>
    </row>
    <row r="84" spans="1:10" x14ac:dyDescent="0.35">
      <c r="A84" s="13">
        <f t="shared" ca="1" si="1"/>
        <v>12</v>
      </c>
      <c r="B84" s="13">
        <f t="shared" ca="1" si="1"/>
        <v>81</v>
      </c>
      <c r="C84" s="13">
        <f t="shared" ca="1" si="1"/>
        <v>23</v>
      </c>
      <c r="D84" s="13">
        <f t="shared" ca="1" si="1"/>
        <v>75</v>
      </c>
      <c r="E84" s="13">
        <f t="shared" ca="1" si="1"/>
        <v>52</v>
      </c>
      <c r="F84" s="13">
        <f t="shared" ca="1" si="1"/>
        <v>56</v>
      </c>
      <c r="G84" s="13">
        <f t="shared" ca="1" si="1"/>
        <v>53</v>
      </c>
      <c r="H84" s="13">
        <f t="shared" ca="1" si="1"/>
        <v>31</v>
      </c>
      <c r="I84" s="13">
        <f t="shared" ca="1" si="1"/>
        <v>29</v>
      </c>
      <c r="J84" s="13">
        <f t="shared" ca="1" si="1"/>
        <v>77</v>
      </c>
    </row>
  </sheetData>
  <sheetProtection formatCells="0"/>
  <mergeCells count="1">
    <mergeCell ref="A1:M1"/>
  </mergeCells>
  <dataValidations disablePrompts="1" count="1">
    <dataValidation type="list" allowBlank="1" showInputMessage="1" showErrorMessage="1" sqref="C60">
      <formula1>"M,F"</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election activeCell="L9" sqref="L9"/>
    </sheetView>
  </sheetViews>
  <sheetFormatPr defaultRowHeight="14.5" x14ac:dyDescent="0.35"/>
  <cols>
    <col min="1" max="1" width="16.453125" bestFit="1" customWidth="1"/>
    <col min="2" max="2" width="13.453125" bestFit="1" customWidth="1"/>
    <col min="3" max="3" width="26.81640625" customWidth="1"/>
  </cols>
  <sheetData>
    <row r="1" spans="1:13" x14ac:dyDescent="0.35">
      <c r="A1" s="56" t="s">
        <v>196</v>
      </c>
      <c r="B1" s="56"/>
      <c r="C1" s="56"/>
      <c r="D1" s="56"/>
      <c r="E1" s="56"/>
      <c r="F1" s="56"/>
      <c r="G1" s="56"/>
      <c r="H1" s="56"/>
      <c r="I1" s="56"/>
      <c r="J1" s="56"/>
      <c r="K1" s="56"/>
      <c r="L1" s="56"/>
      <c r="M1" s="56"/>
    </row>
    <row r="3" spans="1:13" x14ac:dyDescent="0.35">
      <c r="A3" s="57" t="s">
        <v>195</v>
      </c>
      <c r="B3" s="57"/>
      <c r="C3" s="57"/>
      <c r="D3" s="57"/>
      <c r="E3" s="57"/>
      <c r="F3" s="57"/>
      <c r="G3" s="57"/>
      <c r="H3" s="57"/>
      <c r="I3" s="57"/>
      <c r="J3" s="57"/>
      <c r="K3" s="57"/>
      <c r="L3" s="57"/>
    </row>
    <row r="4" spans="1:13" x14ac:dyDescent="0.35">
      <c r="A4" s="57"/>
      <c r="B4" s="57"/>
      <c r="C4" s="57"/>
      <c r="D4" s="57"/>
      <c r="E4" s="57"/>
      <c r="F4" s="57"/>
      <c r="G4" s="57"/>
      <c r="H4" s="57"/>
      <c r="I4" s="57"/>
      <c r="J4" s="57"/>
      <c r="K4" s="57"/>
      <c r="L4" s="57"/>
    </row>
    <row r="6" spans="1:13" x14ac:dyDescent="0.35">
      <c r="A6" t="s">
        <v>194</v>
      </c>
    </row>
    <row r="38" spans="1:1" x14ac:dyDescent="0.35">
      <c r="A38" t="s">
        <v>193</v>
      </c>
    </row>
  </sheetData>
  <mergeCells count="2">
    <mergeCell ref="A1:M1"/>
    <mergeCell ref="A3:L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topLeftCell="A12" workbookViewId="0">
      <selection activeCell="M4" sqref="M4"/>
    </sheetView>
  </sheetViews>
  <sheetFormatPr defaultRowHeight="14.5" x14ac:dyDescent="0.35"/>
  <cols>
    <col min="1" max="1" width="16.453125" bestFit="1" customWidth="1"/>
    <col min="2" max="2" width="13.453125" bestFit="1" customWidth="1"/>
    <col min="3" max="3" width="26.81640625" customWidth="1"/>
    <col min="5" max="5" width="17.54296875" bestFit="1" customWidth="1"/>
  </cols>
  <sheetData>
    <row r="1" spans="1:14" x14ac:dyDescent="0.35">
      <c r="A1" s="56" t="s">
        <v>202</v>
      </c>
      <c r="B1" s="56"/>
      <c r="C1" s="56"/>
      <c r="D1" s="56"/>
      <c r="E1" s="56"/>
      <c r="F1" s="56"/>
      <c r="G1" s="56"/>
      <c r="H1" s="56"/>
      <c r="I1" s="56"/>
      <c r="J1" s="56"/>
      <c r="K1" s="56"/>
      <c r="L1" s="56"/>
      <c r="M1" s="56"/>
      <c r="N1" s="56"/>
    </row>
    <row r="3" spans="1:14" x14ac:dyDescent="0.35">
      <c r="A3" t="s">
        <v>201</v>
      </c>
    </row>
    <row r="4" spans="1:14" x14ac:dyDescent="0.35">
      <c r="A4" t="s">
        <v>200</v>
      </c>
    </row>
    <row r="45" spans="1:1" x14ac:dyDescent="0.35">
      <c r="A45" t="s">
        <v>199</v>
      </c>
    </row>
    <row r="46" spans="1:1" x14ac:dyDescent="0.35">
      <c r="A46" t="s">
        <v>198</v>
      </c>
    </row>
    <row r="47" spans="1:1" x14ac:dyDescent="0.35">
      <c r="A47" t="s">
        <v>197</v>
      </c>
    </row>
  </sheetData>
  <mergeCells count="1">
    <mergeCell ref="A1:N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428"/>
  <sheetViews>
    <sheetView showGridLines="0" workbookViewId="0">
      <selection sqref="A1:XFD1048576"/>
    </sheetView>
  </sheetViews>
  <sheetFormatPr defaultRowHeight="14.5" x14ac:dyDescent="0.35"/>
  <cols>
    <col min="1" max="1" width="16.453125" style="10" bestFit="1" customWidth="1"/>
    <col min="2" max="2" width="13.453125" style="10" bestFit="1" customWidth="1"/>
    <col min="3" max="3" width="26.81640625" style="10" customWidth="1"/>
    <col min="4" max="16384" width="8.7265625" style="10"/>
  </cols>
  <sheetData>
    <row r="1" spans="1:16" x14ac:dyDescent="0.35">
      <c r="A1" s="52" t="s">
        <v>59</v>
      </c>
      <c r="B1" s="52"/>
      <c r="C1" s="52"/>
      <c r="D1" s="52"/>
      <c r="E1" s="52"/>
      <c r="F1" s="52"/>
      <c r="G1" s="52"/>
      <c r="H1" s="52"/>
      <c r="I1" s="52"/>
      <c r="J1" s="52"/>
      <c r="K1" s="52"/>
      <c r="L1" s="52"/>
      <c r="M1" s="52"/>
    </row>
    <row r="3" spans="1:16" x14ac:dyDescent="0.35">
      <c r="A3" s="59" t="s">
        <v>60</v>
      </c>
      <c r="B3" s="59"/>
      <c r="C3" s="59"/>
      <c r="D3" s="59"/>
      <c r="E3" s="59"/>
      <c r="F3" s="59"/>
      <c r="G3" s="59"/>
      <c r="H3" s="59"/>
      <c r="I3" s="59"/>
      <c r="J3" s="59"/>
      <c r="K3" s="59"/>
      <c r="L3" s="59"/>
      <c r="P3" s="10">
        <f>SUM('Name Manager'!S1:S6)</f>
        <v>242</v>
      </c>
    </row>
    <row r="4" spans="1:16" x14ac:dyDescent="0.35">
      <c r="A4" s="59"/>
      <c r="B4" s="59"/>
      <c r="C4" s="59"/>
      <c r="D4" s="59"/>
      <c r="E4" s="59"/>
      <c r="F4" s="59"/>
      <c r="G4" s="59"/>
      <c r="H4" s="59"/>
      <c r="I4" s="59"/>
      <c r="J4" s="59"/>
      <c r="K4" s="59"/>
      <c r="L4" s="59"/>
    </row>
    <row r="5" spans="1:16" x14ac:dyDescent="0.35">
      <c r="A5" s="59"/>
      <c r="B5" s="59"/>
      <c r="C5" s="59"/>
      <c r="D5" s="59"/>
      <c r="E5" s="59"/>
      <c r="F5" s="59"/>
      <c r="G5" s="59"/>
      <c r="H5" s="59"/>
      <c r="I5" s="59"/>
      <c r="J5" s="59"/>
      <c r="K5" s="59"/>
      <c r="L5" s="59"/>
    </row>
    <row r="6" spans="1:16" x14ac:dyDescent="0.35">
      <c r="A6" s="59"/>
      <c r="B6" s="59"/>
      <c r="C6" s="59"/>
      <c r="D6" s="59"/>
      <c r="E6" s="59"/>
      <c r="F6" s="59"/>
      <c r="G6" s="59"/>
      <c r="H6" s="59"/>
      <c r="I6" s="59"/>
      <c r="J6" s="59"/>
      <c r="K6" s="59"/>
      <c r="L6" s="59"/>
    </row>
    <row r="20" spans="1:13" x14ac:dyDescent="0.35">
      <c r="A20" s="19" t="s">
        <v>61</v>
      </c>
    </row>
    <row r="22" spans="1:13" x14ac:dyDescent="0.35">
      <c r="A22" s="51" t="s">
        <v>62</v>
      </c>
      <c r="B22" s="51"/>
      <c r="C22" s="51"/>
      <c r="D22" s="51"/>
      <c r="E22" s="51"/>
      <c r="F22" s="51"/>
      <c r="G22" s="51"/>
      <c r="H22" s="51"/>
      <c r="I22" s="51"/>
      <c r="J22" s="51"/>
      <c r="K22" s="51"/>
      <c r="L22" s="51"/>
      <c r="M22" s="51"/>
    </row>
    <row r="23" spans="1:13" x14ac:dyDescent="0.35">
      <c r="A23" s="51"/>
      <c r="B23" s="51"/>
      <c r="C23" s="51"/>
      <c r="D23" s="51"/>
      <c r="E23" s="51"/>
      <c r="F23" s="51"/>
      <c r="G23" s="51"/>
      <c r="H23" s="51"/>
      <c r="I23" s="51"/>
      <c r="J23" s="51"/>
      <c r="K23" s="51"/>
      <c r="L23" s="51"/>
      <c r="M23" s="51"/>
    </row>
    <row r="25" spans="1:13" x14ac:dyDescent="0.35">
      <c r="A25" s="10" t="s">
        <v>63</v>
      </c>
    </row>
    <row r="27" spans="1:13" x14ac:dyDescent="0.35">
      <c r="A27" s="10" t="s">
        <v>64</v>
      </c>
    </row>
    <row r="47" spans="1:1" x14ac:dyDescent="0.35">
      <c r="A47" s="10" t="s">
        <v>65</v>
      </c>
    </row>
    <row r="49" spans="1:1" x14ac:dyDescent="0.35">
      <c r="A49" s="10" t="s">
        <v>66</v>
      </c>
    </row>
    <row r="67" spans="1:1" x14ac:dyDescent="0.35">
      <c r="A67" s="10" t="s">
        <v>67</v>
      </c>
    </row>
    <row r="69" spans="1:1" x14ac:dyDescent="0.35">
      <c r="A69" s="10" t="s">
        <v>68</v>
      </c>
    </row>
    <row r="81" spans="1:1" x14ac:dyDescent="0.35">
      <c r="A81" s="10" t="s">
        <v>69</v>
      </c>
    </row>
    <row r="83" spans="1:1" x14ac:dyDescent="0.35">
      <c r="A83" s="10" t="s">
        <v>70</v>
      </c>
    </row>
    <row r="85" spans="1:1" x14ac:dyDescent="0.35">
      <c r="A85" s="10" t="s">
        <v>71</v>
      </c>
    </row>
    <row r="113" spans="1:1" x14ac:dyDescent="0.35">
      <c r="A113" s="10" t="s">
        <v>72</v>
      </c>
    </row>
    <row r="133" spans="1:12" x14ac:dyDescent="0.35">
      <c r="A133" s="19" t="s">
        <v>73</v>
      </c>
    </row>
    <row r="135" spans="1:12" x14ac:dyDescent="0.35">
      <c r="A135" s="58" t="s">
        <v>74</v>
      </c>
      <c r="B135" s="58"/>
      <c r="C135" s="58"/>
      <c r="D135" s="58"/>
      <c r="E135" s="58"/>
      <c r="F135" s="58"/>
      <c r="G135" s="58"/>
      <c r="H135" s="58"/>
      <c r="I135" s="58"/>
      <c r="J135" s="58"/>
      <c r="K135" s="58"/>
      <c r="L135" s="58"/>
    </row>
    <row r="136" spans="1:12" x14ac:dyDescent="0.35">
      <c r="A136" s="58"/>
      <c r="B136" s="58"/>
      <c r="C136" s="58"/>
      <c r="D136" s="58"/>
      <c r="E136" s="58"/>
      <c r="F136" s="58"/>
      <c r="G136" s="58"/>
      <c r="H136" s="58"/>
      <c r="I136" s="58"/>
      <c r="J136" s="58"/>
      <c r="K136" s="58"/>
      <c r="L136" s="58"/>
    </row>
    <row r="138" spans="1:12" x14ac:dyDescent="0.35">
      <c r="A138" s="10" t="s">
        <v>75</v>
      </c>
    </row>
    <row r="140" spans="1:12" x14ac:dyDescent="0.35">
      <c r="A140" s="10" t="s">
        <v>76</v>
      </c>
    </row>
    <row r="167" spans="1:1" x14ac:dyDescent="0.35">
      <c r="A167" s="10" t="s">
        <v>77</v>
      </c>
    </row>
    <row r="179" spans="1:1" x14ac:dyDescent="0.35">
      <c r="A179" s="19" t="s">
        <v>78</v>
      </c>
    </row>
    <row r="181" spans="1:1" x14ac:dyDescent="0.35">
      <c r="A181" s="10" t="s">
        <v>79</v>
      </c>
    </row>
    <row r="183" spans="1:1" x14ac:dyDescent="0.35">
      <c r="A183" s="10" t="s">
        <v>80</v>
      </c>
    </row>
    <row r="203" spans="1:13" x14ac:dyDescent="0.35">
      <c r="A203" s="10" t="s">
        <v>81</v>
      </c>
    </row>
    <row r="205" spans="1:13" x14ac:dyDescent="0.35">
      <c r="A205" s="19" t="s">
        <v>82</v>
      </c>
    </row>
    <row r="207" spans="1:13" x14ac:dyDescent="0.35">
      <c r="A207" s="58" t="s">
        <v>83</v>
      </c>
      <c r="B207" s="58"/>
      <c r="C207" s="58"/>
      <c r="D207" s="58"/>
      <c r="E207" s="58"/>
      <c r="F207" s="58"/>
      <c r="G207" s="58"/>
      <c r="H207" s="58"/>
      <c r="I207" s="58"/>
      <c r="J207" s="58"/>
      <c r="K207" s="58"/>
      <c r="L207" s="58"/>
      <c r="M207" s="58"/>
    </row>
    <row r="208" spans="1:13" x14ac:dyDescent="0.35">
      <c r="A208" s="58"/>
      <c r="B208" s="58"/>
      <c r="C208" s="58"/>
      <c r="D208" s="58"/>
      <c r="E208" s="58"/>
      <c r="F208" s="58"/>
      <c r="G208" s="58"/>
      <c r="H208" s="58"/>
      <c r="I208" s="58"/>
      <c r="J208" s="58"/>
      <c r="K208" s="58"/>
      <c r="L208" s="58"/>
      <c r="M208" s="58"/>
    </row>
    <row r="209" spans="1:13" x14ac:dyDescent="0.35">
      <c r="A209" s="58"/>
      <c r="B209" s="58"/>
      <c r="C209" s="58"/>
      <c r="D209" s="58"/>
      <c r="E209" s="58"/>
      <c r="F209" s="58"/>
      <c r="G209" s="58"/>
      <c r="H209" s="58"/>
      <c r="I209" s="58"/>
      <c r="J209" s="58"/>
      <c r="K209" s="58"/>
      <c r="L209" s="58"/>
      <c r="M209" s="58"/>
    </row>
    <row r="211" spans="1:13" x14ac:dyDescent="0.35">
      <c r="A211" s="10" t="s">
        <v>84</v>
      </c>
    </row>
    <row r="213" spans="1:13" x14ac:dyDescent="0.35">
      <c r="A213" s="10" t="s">
        <v>85</v>
      </c>
    </row>
    <row r="215" spans="1:13" x14ac:dyDescent="0.35">
      <c r="A215" s="10" t="s">
        <v>86</v>
      </c>
    </row>
    <row r="242" spans="1:1" x14ac:dyDescent="0.35">
      <c r="A242" s="10" t="s">
        <v>87</v>
      </c>
    </row>
    <row r="244" spans="1:1" x14ac:dyDescent="0.35">
      <c r="A244" s="10" t="s">
        <v>88</v>
      </c>
    </row>
    <row r="265" spans="1:13" x14ac:dyDescent="0.35">
      <c r="A265" s="19" t="s">
        <v>89</v>
      </c>
    </row>
    <row r="267" spans="1:13" x14ac:dyDescent="0.35">
      <c r="A267" s="58" t="s">
        <v>90</v>
      </c>
      <c r="B267" s="58"/>
      <c r="C267" s="58"/>
      <c r="D267" s="58"/>
      <c r="E267" s="58"/>
      <c r="F267" s="58"/>
      <c r="G267" s="58"/>
      <c r="H267" s="58"/>
      <c r="I267" s="58"/>
      <c r="J267" s="58"/>
      <c r="K267" s="58"/>
      <c r="L267" s="58"/>
      <c r="M267" s="58"/>
    </row>
    <row r="268" spans="1:13" x14ac:dyDescent="0.35">
      <c r="A268" s="58"/>
      <c r="B268" s="58"/>
      <c r="C268" s="58"/>
      <c r="D268" s="58"/>
      <c r="E268" s="58"/>
      <c r="F268" s="58"/>
      <c r="G268" s="58"/>
      <c r="H268" s="58"/>
      <c r="I268" s="58"/>
      <c r="J268" s="58"/>
      <c r="K268" s="58"/>
      <c r="L268" s="58"/>
      <c r="M268" s="58"/>
    </row>
    <row r="270" spans="1:13" x14ac:dyDescent="0.35">
      <c r="A270" s="10" t="s">
        <v>84</v>
      </c>
    </row>
    <row r="272" spans="1:13" x14ac:dyDescent="0.35">
      <c r="A272" s="10" t="s">
        <v>91</v>
      </c>
    </row>
    <row r="274" spans="1:1" x14ac:dyDescent="0.35">
      <c r="A274" s="10" t="s">
        <v>92</v>
      </c>
    </row>
    <row r="276" spans="1:1" x14ac:dyDescent="0.35">
      <c r="A276" s="10" t="s">
        <v>93</v>
      </c>
    </row>
    <row r="303" spans="1:1" x14ac:dyDescent="0.35">
      <c r="A303" s="10" t="s">
        <v>94</v>
      </c>
    </row>
    <row r="305" spans="1:13" x14ac:dyDescent="0.35">
      <c r="A305" s="58" t="s">
        <v>95</v>
      </c>
      <c r="B305" s="58"/>
      <c r="C305" s="58"/>
      <c r="D305" s="58"/>
      <c r="E305" s="58"/>
      <c r="F305" s="58"/>
      <c r="G305" s="58"/>
      <c r="H305" s="58"/>
      <c r="I305" s="58"/>
      <c r="J305" s="58"/>
      <c r="K305" s="58"/>
      <c r="L305" s="58"/>
      <c r="M305" s="58"/>
    </row>
    <row r="306" spans="1:13" x14ac:dyDescent="0.35">
      <c r="A306" s="58"/>
      <c r="B306" s="58"/>
      <c r="C306" s="58"/>
      <c r="D306" s="58"/>
      <c r="E306" s="58"/>
      <c r="F306" s="58"/>
      <c r="G306" s="58"/>
      <c r="H306" s="58"/>
      <c r="I306" s="58"/>
      <c r="J306" s="58"/>
      <c r="K306" s="58"/>
      <c r="L306" s="58"/>
      <c r="M306" s="58"/>
    </row>
    <row r="322" spans="1:14" x14ac:dyDescent="0.35">
      <c r="A322" s="19" t="s">
        <v>96</v>
      </c>
    </row>
    <row r="324" spans="1:14" x14ac:dyDescent="0.35">
      <c r="A324" s="58" t="s">
        <v>97</v>
      </c>
      <c r="B324" s="58"/>
      <c r="C324" s="58"/>
      <c r="D324" s="58"/>
      <c r="E324" s="58"/>
      <c r="F324" s="58"/>
      <c r="G324" s="58"/>
      <c r="H324" s="58"/>
      <c r="I324" s="58"/>
      <c r="J324" s="58"/>
      <c r="K324" s="58"/>
      <c r="L324" s="58"/>
      <c r="M324" s="58"/>
      <c r="N324" s="58"/>
    </row>
    <row r="325" spans="1:14" x14ac:dyDescent="0.35">
      <c r="A325" s="58"/>
      <c r="B325" s="58"/>
      <c r="C325" s="58"/>
      <c r="D325" s="58"/>
      <c r="E325" s="58"/>
      <c r="F325" s="58"/>
      <c r="G325" s="58"/>
      <c r="H325" s="58"/>
      <c r="I325" s="58"/>
      <c r="J325" s="58"/>
      <c r="K325" s="58"/>
      <c r="L325" s="58"/>
      <c r="M325" s="58"/>
      <c r="N325" s="58"/>
    </row>
    <row r="327" spans="1:14" x14ac:dyDescent="0.35">
      <c r="A327" s="10" t="s">
        <v>84</v>
      </c>
    </row>
    <row r="329" spans="1:14" x14ac:dyDescent="0.35">
      <c r="A329" s="10" t="s">
        <v>98</v>
      </c>
    </row>
    <row r="331" spans="1:14" x14ac:dyDescent="0.35">
      <c r="A331" s="10" t="s">
        <v>99</v>
      </c>
    </row>
    <row r="333" spans="1:14" x14ac:dyDescent="0.35">
      <c r="A333" s="10" t="s">
        <v>100</v>
      </c>
    </row>
    <row r="360" spans="1:1" x14ac:dyDescent="0.35">
      <c r="A360" s="10" t="s">
        <v>101</v>
      </c>
    </row>
    <row r="374" spans="1:14" x14ac:dyDescent="0.35">
      <c r="A374" s="19" t="s">
        <v>102</v>
      </c>
    </row>
    <row r="376" spans="1:14" x14ac:dyDescent="0.35">
      <c r="A376" s="58" t="s">
        <v>103</v>
      </c>
      <c r="B376" s="58"/>
      <c r="C376" s="58"/>
      <c r="D376" s="58"/>
      <c r="E376" s="58"/>
      <c r="F376" s="58"/>
      <c r="G376" s="58"/>
      <c r="H376" s="58"/>
      <c r="I376" s="58"/>
      <c r="J376" s="58"/>
      <c r="K376" s="58"/>
      <c r="L376" s="58"/>
      <c r="M376" s="58"/>
      <c r="N376" s="58"/>
    </row>
    <row r="377" spans="1:14" x14ac:dyDescent="0.35">
      <c r="A377" s="58"/>
      <c r="B377" s="58"/>
      <c r="C377" s="58"/>
      <c r="D377" s="58"/>
      <c r="E377" s="58"/>
      <c r="F377" s="58"/>
      <c r="G377" s="58"/>
      <c r="H377" s="58"/>
      <c r="I377" s="58"/>
      <c r="J377" s="58"/>
      <c r="K377" s="58"/>
      <c r="L377" s="58"/>
      <c r="M377" s="58"/>
      <c r="N377" s="58"/>
    </row>
    <row r="379" spans="1:14" x14ac:dyDescent="0.35">
      <c r="A379" s="10" t="s">
        <v>84</v>
      </c>
    </row>
    <row r="381" spans="1:14" x14ac:dyDescent="0.35">
      <c r="A381" s="10" t="s">
        <v>104</v>
      </c>
    </row>
    <row r="383" spans="1:14" x14ac:dyDescent="0.35">
      <c r="A383" s="10" t="s">
        <v>105</v>
      </c>
    </row>
    <row r="385" spans="1:1" x14ac:dyDescent="0.35">
      <c r="A385" s="10" t="s">
        <v>106</v>
      </c>
    </row>
    <row r="413" spans="1:1" x14ac:dyDescent="0.35">
      <c r="A413" s="10" t="s">
        <v>107</v>
      </c>
    </row>
    <row r="428" spans="1:1" x14ac:dyDescent="0.35">
      <c r="A428" s="10" t="s">
        <v>108</v>
      </c>
    </row>
  </sheetData>
  <customSheetViews>
    <customSheetView guid="{A27D5E1E-B06B-4AE2-9D20-CB87A5C74206}" showGridLines="0">
      <selection activeCell="A39" sqref="A39"/>
      <pageMargins left="0.7" right="0.7" top="0.75" bottom="0.75" header="0.3" footer="0.3"/>
    </customSheetView>
  </customSheetViews>
  <mergeCells count="9">
    <mergeCell ref="A267:M268"/>
    <mergeCell ref="A305:M306"/>
    <mergeCell ref="A324:N325"/>
    <mergeCell ref="A376:N377"/>
    <mergeCell ref="A1:M1"/>
    <mergeCell ref="A3:L6"/>
    <mergeCell ref="A22:M23"/>
    <mergeCell ref="A135:L136"/>
    <mergeCell ref="A207:M209"/>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N48"/>
  <sheetViews>
    <sheetView showGridLines="0" zoomScale="72" zoomScaleNormal="130" workbookViewId="0">
      <selection activeCell="M20" sqref="A16:M20"/>
    </sheetView>
  </sheetViews>
  <sheetFormatPr defaultRowHeight="14.5" x14ac:dyDescent="0.35"/>
  <cols>
    <col min="1" max="1" width="16.453125" bestFit="1" customWidth="1"/>
    <col min="2" max="2" width="13.453125" bestFit="1" customWidth="1"/>
    <col min="3" max="3" width="26.81640625" customWidth="1"/>
    <col min="5" max="5" width="17.54296875" bestFit="1" customWidth="1"/>
  </cols>
  <sheetData>
    <row r="1" spans="1:14" x14ac:dyDescent="0.35">
      <c r="A1" s="56" t="s">
        <v>54</v>
      </c>
      <c r="B1" s="56"/>
      <c r="C1" s="56"/>
      <c r="D1" s="56"/>
      <c r="E1" s="56"/>
      <c r="F1" s="56"/>
      <c r="G1" s="56"/>
      <c r="H1" s="56"/>
      <c r="I1" s="56"/>
      <c r="J1" s="56"/>
      <c r="K1" s="56"/>
      <c r="L1" s="56"/>
      <c r="M1" s="56"/>
      <c r="N1" s="56"/>
    </row>
    <row r="3" spans="1:14" x14ac:dyDescent="0.35">
      <c r="A3" t="s">
        <v>53</v>
      </c>
    </row>
    <row r="5" spans="1:14" x14ac:dyDescent="0.35">
      <c r="A5" s="57" t="s">
        <v>55</v>
      </c>
      <c r="B5" s="57"/>
      <c r="C5" s="57"/>
      <c r="D5" s="57"/>
      <c r="E5" s="57"/>
      <c r="F5" s="57"/>
      <c r="G5" s="57"/>
      <c r="H5" s="57"/>
      <c r="I5" s="57"/>
      <c r="J5" s="57"/>
      <c r="K5" s="57"/>
      <c r="L5" s="57"/>
      <c r="M5" s="57"/>
      <c r="N5" s="57"/>
    </row>
    <row r="6" spans="1:14" x14ac:dyDescent="0.35">
      <c r="A6" s="57"/>
      <c r="B6" s="57"/>
      <c r="C6" s="57"/>
      <c r="D6" s="57"/>
      <c r="E6" s="57"/>
      <c r="F6" s="57"/>
      <c r="G6" s="57"/>
      <c r="H6" s="57"/>
      <c r="I6" s="57"/>
      <c r="J6" s="57"/>
      <c r="K6" s="57"/>
      <c r="L6" s="57"/>
      <c r="M6" s="57"/>
      <c r="N6" s="57"/>
    </row>
    <row r="8" spans="1:14" x14ac:dyDescent="0.35">
      <c r="A8" t="s">
        <v>56</v>
      </c>
    </row>
    <row r="31" spans="1:1" x14ac:dyDescent="0.35">
      <c r="A31" t="s">
        <v>57</v>
      </c>
    </row>
    <row r="48" spans="1:1" x14ac:dyDescent="0.35">
      <c r="A48" t="s">
        <v>58</v>
      </c>
    </row>
  </sheetData>
  <customSheetViews>
    <customSheetView guid="{A27D5E1E-B06B-4AE2-9D20-CB87A5C74206}" showGridLines="0">
      <selection activeCell="A48" sqref="A48"/>
      <pageMargins left="0.7" right="0.7" top="0.75" bottom="0.75" header="0.3" footer="0.3"/>
    </customSheetView>
  </customSheetViews>
  <mergeCells count="2">
    <mergeCell ref="A1:N1"/>
    <mergeCell ref="A5:N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Home</vt:lpstr>
      <vt:lpstr>Paste Special Command</vt:lpstr>
      <vt:lpstr>Hyperlinking</vt:lpstr>
      <vt:lpstr>Name Manager</vt:lpstr>
      <vt:lpstr>Sheet Protection</vt:lpstr>
      <vt:lpstr>Shareworkbook</vt:lpstr>
      <vt:lpstr>Workbook Protection</vt:lpstr>
      <vt:lpstr>Filter and Advance Filter</vt:lpstr>
      <vt:lpstr>Sorting</vt:lpstr>
      <vt:lpstr>Indirect</vt:lpstr>
      <vt:lpstr>Offset</vt:lpstr>
      <vt:lpstr>Choose</vt:lpstr>
      <vt:lpstr>Data</vt:lpstr>
      <vt:lpstr>Working</vt:lpstr>
      <vt:lpstr>SumRng</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Gupta</dc:creator>
  <cp:lastModifiedBy>LENOVO</cp:lastModifiedBy>
  <cp:lastPrinted>2020-04-26T09:48:26Z</cp:lastPrinted>
  <dcterms:created xsi:type="dcterms:W3CDTF">2014-06-06T22:18:33Z</dcterms:created>
  <dcterms:modified xsi:type="dcterms:W3CDTF">2025-02-05T06:44:56Z</dcterms:modified>
</cp:coreProperties>
</file>