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khatts\Desktop\analyse-resultats\analyse\"/>
    </mc:Choice>
  </mc:AlternateContent>
  <xr:revisionPtr revIDLastSave="0" documentId="13_ncr:1_{800A9B86-B65E-4B72-A4EE-CF9AAC4F817C}" xr6:coauthVersionLast="36" xr6:coauthVersionMax="36" xr10:uidLastSave="{00000000-0000-0000-0000-000000000000}"/>
  <bookViews>
    <workbookView xWindow="0" yWindow="0" windowWidth="19200" windowHeight="8196" activeTab="1" xr2:uid="{00000000-000D-0000-FFFF-FFFF00000000}"/>
  </bookViews>
  <sheets>
    <sheet name="moyenne_glissante" sheetId="5" r:id="rId1"/>
    <sheet name="comparaison" sheetId="6" r:id="rId2"/>
    <sheet name="Feuil1" sheetId="8" r:id="rId3"/>
    <sheet name="inconfort" sheetId="7" r:id="rId4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M6" i="7"/>
  <c r="J6" i="7"/>
  <c r="G7" i="7"/>
  <c r="I5" i="7"/>
  <c r="K5" i="7"/>
  <c r="L5" i="7"/>
  <c r="N5" i="7"/>
  <c r="O5" i="7"/>
  <c r="Q5" i="7"/>
  <c r="R5" i="7"/>
  <c r="H5" i="7"/>
  <c r="H7" i="7"/>
  <c r="I7" i="7"/>
  <c r="J7" i="7"/>
  <c r="K7" i="7"/>
  <c r="L7" i="7"/>
  <c r="M7" i="7"/>
  <c r="N7" i="7"/>
  <c r="O7" i="7"/>
  <c r="P7" i="7"/>
  <c r="Q7" i="7"/>
  <c r="R7" i="7"/>
  <c r="C20" i="8" l="1"/>
  <c r="B20" i="8"/>
  <c r="B16" i="8"/>
  <c r="H15" i="8"/>
  <c r="B15" i="8"/>
  <c r="O10" i="8"/>
  <c r="N10" i="8"/>
  <c r="M10" i="8"/>
  <c r="L10" i="8"/>
  <c r="L11" i="8" s="1"/>
  <c r="H12" i="8"/>
  <c r="B12" i="8"/>
  <c r="B14" i="8"/>
  <c r="H14" i="8"/>
  <c r="B11" i="8"/>
  <c r="C11" i="8"/>
  <c r="D11" i="8"/>
  <c r="E11" i="8"/>
  <c r="F11" i="8"/>
  <c r="G11" i="8"/>
  <c r="H11" i="8"/>
  <c r="I11" i="8"/>
  <c r="C10" i="8"/>
  <c r="D10" i="8"/>
  <c r="E10" i="8"/>
  <c r="F10" i="8"/>
  <c r="G10" i="8"/>
  <c r="H10" i="8"/>
  <c r="I10" i="8"/>
  <c r="B10" i="8"/>
  <c r="I13" i="8" s="1"/>
  <c r="B21" i="8" l="1"/>
  <c r="C21" i="8"/>
  <c r="J23" i="7"/>
  <c r="G24" i="7"/>
  <c r="J24" i="7"/>
  <c r="M24" i="7"/>
  <c r="P24" i="7"/>
  <c r="S24" i="7"/>
  <c r="M23" i="7"/>
  <c r="P23" i="7"/>
  <c r="S23" i="7"/>
  <c r="G23" i="7"/>
  <c r="E29" i="6"/>
  <c r="E3" i="6"/>
  <c r="E5" i="6"/>
  <c r="B3" i="6" l="1"/>
  <c r="B5" i="6" s="1"/>
  <c r="B29" i="6"/>
  <c r="D3" i="6" l="1"/>
  <c r="C3" i="6"/>
  <c r="C5" i="6" l="1"/>
  <c r="D29" i="6"/>
  <c r="C29" i="6"/>
  <c r="D5" i="6"/>
  <c r="B12" i="5" l="1"/>
  <c r="B9" i="5"/>
  <c r="B10" i="5"/>
  <c r="B11" i="5"/>
  <c r="B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IDM_testvoletsRDCSE" description="Connexion à la requête « IDM_testvoletsRDCSE » dans le classeur." type="5" refreshedVersion="6" background="1" saveData="1">
    <dbPr connection="Provider=Microsoft.Mashup.OleDb.1;Data Source=$Workbook$;Location=IDM_testvoletsRDCSE;Extended Properties=&quot;&quot;" command="SELECT * FROM [IDM_testvoletsRDCSE]"/>
  </connection>
  <connection id="2" xr16:uid="{00000000-0015-0000-FFFF-FFFF01000000}" keepAlive="1" name="Requête - NoMASS" description="Connexion à la requête « NoMASS » dans le classeur." type="5" refreshedVersion="6" background="1">
    <dbPr connection="Provider=Microsoft.Mashup.OleDb.1;Data Source=$Workbook$;Location=NoMASS;Extended Properties=&quot;&quot;" command="SELECT * FROM [NoMASS]"/>
  </connection>
</connections>
</file>

<file path=xl/sharedStrings.xml><?xml version="1.0" encoding="utf-8"?>
<sst xmlns="http://schemas.openxmlformats.org/spreadsheetml/2006/main" count="118" uniqueCount="108">
  <si>
    <t>sans VMC double flux</t>
  </si>
  <si>
    <t>chauffage (kwh/m2)</t>
  </si>
  <si>
    <t>surface habitable ou SHON? (m2)</t>
  </si>
  <si>
    <t>climatisation (kwh/m2)</t>
  </si>
  <si>
    <t>chauffage+climatisation</t>
  </si>
  <si>
    <t>éclairage (kwh)</t>
  </si>
  <si>
    <t>équipements (kwh)</t>
  </si>
  <si>
    <t>gains occupants (kwh)</t>
  </si>
  <si>
    <t>Mensuel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</si>
  <si>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</si>
  <si>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</si>
  <si>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</si>
  <si>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</si>
  <si>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</si>
  <si>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</si>
  <si>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</si>
  <si>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</si>
  <si>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</si>
  <si>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</si>
  <si>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</si>
  <si>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</si>
  <si>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window heat addition (kwh)</t>
  </si>
  <si>
    <t>window heat removal (kwh)</t>
  </si>
  <si>
    <t>taux d'occupation</t>
  </si>
  <si>
    <t>chauffage (kwh)</t>
  </si>
  <si>
    <t>cout (hypothèse fenetre 3) (euros/m2)</t>
  </si>
  <si>
    <t>I-DM sans surventilation nocturne</t>
  </si>
  <si>
    <t>I-DM avec surventilation nocturne</t>
  </si>
  <si>
    <t>inconfort (degrès.heures)</t>
  </si>
  <si>
    <t>inconfort (nombre d'heures)</t>
  </si>
  <si>
    <t>ZCH1</t>
  </si>
  <si>
    <t>32.1</t>
  </si>
  <si>
    <t>ZCH2</t>
  </si>
  <si>
    <t>30.6</t>
  </si>
  <si>
    <t>avec surventilation</t>
  </si>
  <si>
    <t>sans surventilation</t>
  </si>
  <si>
    <t>40.4</t>
  </si>
  <si>
    <t>38.5</t>
  </si>
  <si>
    <t>NoMASS</t>
  </si>
  <si>
    <t>I-DM NoMASS (seed 0)</t>
  </si>
  <si>
    <t>I-DM NoMASS (seed 1000)</t>
  </si>
  <si>
    <t>zone</t>
  </si>
  <si>
    <t>RDC</t>
  </si>
  <si>
    <t>CH1</t>
  </si>
  <si>
    <t>CH2</t>
  </si>
  <si>
    <t>CH3</t>
  </si>
  <si>
    <t>SDB</t>
  </si>
  <si>
    <t>temp max avec surven</t>
  </si>
  <si>
    <t>temp max sans surven</t>
  </si>
  <si>
    <t>temp max nomass</t>
  </si>
  <si>
    <t>taux volets deter</t>
  </si>
  <si>
    <t>taux volets nomass</t>
  </si>
  <si>
    <t>taux fenetres jour deter</t>
  </si>
  <si>
    <t>taux fenetres jour nomass</t>
  </si>
  <si>
    <t>taux fenetres nuit deter</t>
  </si>
  <si>
    <t>taux fenetres nuit nomass</t>
  </si>
  <si>
    <t>taux fen annee nomass seed0</t>
  </si>
  <si>
    <t>seed 1000</t>
  </si>
  <si>
    <t>taux fen hors période chauffe seed0</t>
  </si>
  <si>
    <t>seed1000</t>
  </si>
  <si>
    <t>taux fen periode chauffe nomass seed 0</t>
  </si>
  <si>
    <t>jour</t>
  </si>
  <si>
    <t>nuit</t>
  </si>
  <si>
    <t>surface</t>
  </si>
  <si>
    <t>taux occupation</t>
  </si>
  <si>
    <t>IDM (scénarii fixes)</t>
  </si>
  <si>
    <t>IDM (scénarii fixes sans surventilation nocturne)</t>
  </si>
  <si>
    <t>IDM (NoMASS, seed 0)</t>
  </si>
  <si>
    <t>IDM (NoMASS, seed 1000)</t>
  </si>
  <si>
    <t>Désignation de la fenêtre</t>
  </si>
  <si>
    <t>F1</t>
  </si>
  <si>
    <t>F2</t>
  </si>
  <si>
    <t>F3</t>
  </si>
  <si>
    <t>F4</t>
  </si>
  <si>
    <t>F5</t>
  </si>
  <si>
    <t>F6</t>
  </si>
  <si>
    <t>F7</t>
  </si>
  <si>
    <t>F8</t>
  </si>
  <si>
    <t>Nombre d’éléments</t>
  </si>
  <si>
    <t>Hauteur (m)</t>
  </si>
  <si>
    <t>Largeur (m)</t>
  </si>
  <si>
    <t>Surface vitrée (m²)</t>
  </si>
  <si>
    <t>Type</t>
  </si>
  <si>
    <t>Double</t>
  </si>
  <si>
    <t>Triple</t>
  </si>
  <si>
    <t>U fenêtre (W/m²/K)</t>
  </si>
  <si>
    <t>g (facteur solaire fenêtre)</t>
  </si>
  <si>
    <t>type fenetre disponible</t>
  </si>
  <si>
    <t>cout fenetre</t>
  </si>
  <si>
    <t>investissemnt_window</t>
  </si>
  <si>
    <t>S_window</t>
  </si>
  <si>
    <t>nomass</t>
  </si>
  <si>
    <t>deter</t>
  </si>
  <si>
    <t>exploi</t>
  </si>
  <si>
    <t>investis fenetre</t>
  </si>
  <si>
    <t>investi isol</t>
  </si>
  <si>
    <t>fixe avec surv</t>
  </si>
  <si>
    <t>nomass 0</t>
  </si>
  <si>
    <t>nomass1000</t>
  </si>
  <si>
    <t>Tout</t>
  </si>
  <si>
    <t>tout l'année</t>
  </si>
  <si>
    <t>Scénarii fixes</t>
  </si>
  <si>
    <t>NoMASS (seed 0)</t>
  </si>
  <si>
    <t>NoMASS (seed 1000)</t>
  </si>
  <si>
    <t>Jour</t>
  </si>
  <si>
    <t>Nuit</t>
  </si>
  <si>
    <t>En période de chauffe</t>
  </si>
  <si>
    <t>Hors période de chauffe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</si>
</sst>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  <xf numFmtId="2" fontId="1" fillId="0" borderId="0" xfId="0" applyNumberFormat="1" applyFont="1" applyAlignment="1"/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3" borderId="0" xfId="0" applyFill="1"/>
    <xf numFmtId="0" fontId="0" fillId="0" borderId="0" xfId="0" applyFill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5" xfId="0" applyFill="1" applyBorder="1" applyAlignment="1">
      <alignment horizontal="center"/>
    </xf>
    <xf numFmtId="164" fontId="1" fillId="0" borderId="0" xfId="0" applyNumberFormat="1" applyFont="1" applyAlignment="1"/>
    <xf numFmtId="2" fontId="0" fillId="0" borderId="0" xfId="0" applyNumberFormat="1" applyFill="1" applyAlignment="1"/>
    <xf numFmtId="0" fontId="2" fillId="0" borderId="6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comparaison!$C$16</c:f>
              <c:strCache>
                <c:ptCount val="1"/>
                <c:pt idx="0">
                  <c:v>IDM (scénarii fixes)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comparaison!$A$17:$A$28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comparaison!$C$17:$C$28</c:f>
              <c:numCache>
                <c:formatCode>General</c:formatCode>
                <c:ptCount val="12"/>
                <c:pt idx="0">
                  <c:v>137.30000000000001</c:v>
                </c:pt>
                <c:pt idx="1">
                  <c:v>134.47999999999999</c:v>
                </c:pt>
                <c:pt idx="2">
                  <c:v>8.4700000000000006</c:v>
                </c:pt>
                <c:pt idx="3">
                  <c:v>2.4900000000000002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4.2699999999999996</c:v>
                </c:pt>
                <c:pt idx="10">
                  <c:v>8.2799999999999994</c:v>
                </c:pt>
                <c:pt idx="11">
                  <c:v>200.92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C7D-A594-A1883D675010}"/>
            </c:ext>
          </c:extLst>
        </c:ser>
        <c:ser>
          <c:idx val="2"/>
          <c:order val="1"/>
          <c:tx>
            <c:strRef>
              <c:f>comparaison!$D$16</c:f>
              <c:strCache>
                <c:ptCount val="1"/>
                <c:pt idx="0">
                  <c:v>IDM (NoMASS, seed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comparaison!$A$17:$A$28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comparaison!$D$17:$D$28</c:f>
              <c:numCache>
                <c:formatCode>General</c:formatCode>
                <c:ptCount val="12"/>
                <c:pt idx="0">
                  <c:v>311.92</c:v>
                </c:pt>
                <c:pt idx="1">
                  <c:v>256.11</c:v>
                </c:pt>
                <c:pt idx="2">
                  <c:v>63.07</c:v>
                </c:pt>
                <c:pt idx="3">
                  <c:v>0.86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14.67</c:v>
                </c:pt>
                <c:pt idx="10">
                  <c:v>110.8</c:v>
                </c:pt>
                <c:pt idx="11">
                  <c:v>364.96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4-4C7D-A594-A1883D675010}"/>
            </c:ext>
          </c:extLst>
        </c:ser>
        <c:ser>
          <c:idx val="3"/>
          <c:order val="2"/>
          <c:tx>
            <c:strRef>
              <c:f>comparaison!$E$16</c:f>
              <c:strCache>
                <c:ptCount val="1"/>
                <c:pt idx="0">
                  <c:v>IDM (NoMASS, seed 1000)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comparaison!$A$17:$A$28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comparaison!$E$17:$E$28</c:f>
              <c:numCache>
                <c:formatCode>General</c:formatCode>
                <c:ptCount val="12"/>
                <c:pt idx="0">
                  <c:v>304.77</c:v>
                </c:pt>
                <c:pt idx="1">
                  <c:v>240.33</c:v>
                </c:pt>
                <c:pt idx="2">
                  <c:v>92.08</c:v>
                </c:pt>
                <c:pt idx="3">
                  <c:v>15.87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30.94</c:v>
                </c:pt>
                <c:pt idx="10">
                  <c:v>132.72999999999999</c:v>
                </c:pt>
                <c:pt idx="11">
                  <c:v>374.69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DD4-4C7D-A594-A1883D67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29920"/>
        <c:axId val="1974719808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comparaison!$F$16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comparaison!$A$17:$A$28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comparaison!$F$17:$F$28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DD4-4C7D-A594-A1883D67501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comparaison!$G$16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comparaison!$A$17:$A$28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comparaison!$G$17:$G$28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D4-4C7D-A594-A1883D675010}"/>
                  </c:ext>
                </c:extLst>
              </c15:ser>
            </c15:filteredBarSeries>
          </c:ext>
        </c:extLst>
      </c:barChart>
      <c:catAx>
        <c:axId val="19719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719808"/>
        <c:crosses val="autoZero"/>
        <c:auto val="1"/>
        <c:lblAlgn val="ctr"/>
        <c:lblOffset val="100"/>
        <c:noMultiLvlLbl val="0"/>
      </c:catAx>
      <c:valAx>
        <c:axId val="1974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Besoins</a:t>
                </a:r>
                <a:r>
                  <a:rPr lang="fr-FR" baseline="0"/>
                  <a:t> de c</a:t>
                </a:r>
                <a:r>
                  <a:rPr lang="fr-FR"/>
                  <a:t>hauffage</a:t>
                </a:r>
                <a:r>
                  <a:rPr lang="fr-FR" baseline="0"/>
                  <a:t> kWh/an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9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I-DM avec surventilation nocturne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(comparaison!$A$2,comparaison!$A$6,comparaison!$A$8)</c:f>
              <c:strCache>
                <c:ptCount val="3"/>
                <c:pt idx="0">
                  <c:v>chauffage (kwh)</c:v>
                </c:pt>
                <c:pt idx="1">
                  <c:v>éclairage (kwh)</c:v>
                </c:pt>
                <c:pt idx="2">
                  <c:v>gains occupants (kwh)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comparaison!$C$2:$C$15</c15:sqref>
                  </c15:fullRef>
                </c:ext>
              </c:extLst>
              <c:f>(comparaison!$C$2,comparaison!$C$6,comparaison!$C$8)</c:f>
              <c:numCache>
                <c:formatCode>0.00</c:formatCode>
                <c:ptCount val="3"/>
                <c:pt idx="0">
                  <c:v>496.2</c:v>
                </c:pt>
                <c:pt idx="1" formatCode="General">
                  <c:v>147</c:v>
                </c:pt>
                <c:pt idx="2" formatCode="General">
                  <c:v>1376.5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28F-ADDA-45019F03F24B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I-DM NoMASS (seed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(comparaison!$A$2,comparaison!$A$6,comparaison!$A$8)</c:f>
              <c:strCache>
                <c:ptCount val="3"/>
                <c:pt idx="0">
                  <c:v>chauffage (kwh)</c:v>
                </c:pt>
                <c:pt idx="1">
                  <c:v>éclairage (kwh)</c:v>
                </c:pt>
                <c:pt idx="2">
                  <c:v>gains occupants (kwh)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comparaison!$D$2:$D$15</c15:sqref>
                  </c15:fullRef>
                </c:ext>
              </c:extLst>
              <c:f>(comparaison!$D$2,comparaison!$D$6,comparaison!$D$8)</c:f>
              <c:numCache>
                <c:formatCode>0.00</c:formatCode>
                <c:ptCount val="3"/>
                <c:pt idx="0">
                  <c:v>1122.4000000000001</c:v>
                </c:pt>
                <c:pt idx="1" formatCode="General">
                  <c:v>126.18</c:v>
                </c:pt>
                <c:pt idx="2" formatCode="General">
                  <c:v>888.298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2-428F-ADDA-45019F03F24B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I-DM NoMASS (seed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chauffage (kwh)</c:v>
              </c:pt>
              <c:pt idx="1">
                <c:v>éclairage (kwh)</c:v>
              </c:pt>
              <c:pt idx="2">
                <c:v>gains occupants (kwh)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comparaison!$E$2:$E$15</c15:sqref>
                  </c15:fullRef>
                </c:ext>
              </c:extLst>
              <c:f>(comparaison!$E$2,comparaison!$E$6,comparaison!$E$8)</c:f>
              <c:numCache>
                <c:formatCode>0.00</c:formatCode>
                <c:ptCount val="3"/>
                <c:pt idx="0">
                  <c:v>1191.4100000000001</c:v>
                </c:pt>
                <c:pt idx="1" formatCode="General">
                  <c:v>132.69</c:v>
                </c:pt>
                <c:pt idx="2">
                  <c:v>903.54399999999998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9-4235-BAEF-5F34C414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97415"/>
        <c:axId val="754392495"/>
      </c:barChart>
      <c:catAx>
        <c:axId val="754397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2495"/>
        <c:crosses val="autoZero"/>
        <c:auto val="1"/>
        <c:lblAlgn val="ctr"/>
        <c:lblOffset val="100"/>
        <c:noMultiLvlLbl val="0"/>
      </c:catAx>
      <c:valAx>
        <c:axId val="7543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comparaison!$B$1</c:f>
              <c:strCache>
                <c:ptCount val="1"/>
                <c:pt idx="0">
                  <c:v>I-DM sans surventilation nocturne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(degrès.heures)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comparaison!$B$2:$B$15</c15:sqref>
                  </c15:fullRef>
                </c:ext>
              </c:extLst>
              <c:f>comparaison!$B$13</c:f>
              <c:numCache>
                <c:formatCode>0.00</c:formatCode>
                <c:ptCount val="1"/>
                <c:pt idx="0" formatCode="General">
                  <c:v>988.75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9-4DC7-9A66-072C7600F2EF}"/>
            </c:ext>
          </c:extLst>
        </c:ser>
        <c:ser>
          <c:idx val="0"/>
          <c:order val="1"/>
          <c:tx>
            <c:strRef>
              <c:f>comparaison!$C$1</c:f>
              <c:strCache>
                <c:ptCount val="1"/>
                <c:pt idx="0">
                  <c:v>I-DM avec surventilation nocturne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comparaison!$A$13</c:f>
              <c:strCache>
                <c:ptCount val="1"/>
                <c:pt idx="0">
                  <c:v>inconfort (degrès.heures)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comparaison!$C$2:$C$15</c15:sqref>
                  </c15:fullRef>
                </c:ext>
              </c:extLst>
              <c:f>comparaison!$C$13</c:f>
              <c:numCache>
                <c:formatCode>0.00</c:formatCode>
                <c:ptCount val="1"/>
                <c:pt idx="0" formatCode="General">
                  <c:v>133.35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F-4964-B77F-AB83B3181683}"/>
            </c:ext>
          </c:extLst>
        </c:ser>
        <c:ser>
          <c:idx val="1"/>
          <c:order val="2"/>
          <c:tx>
            <c:strRef>
              <c:f>comparaison!$D$1</c:f>
              <c:strCache>
                <c:ptCount val="1"/>
                <c:pt idx="0">
                  <c:v>I-DM NoMASS (seed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(degrès.heures)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comparaison!$D$2:$D$15</c15:sqref>
                  </c15:fullRef>
                </c:ext>
              </c:extLst>
              <c:f>comparaison!$D$13</c:f>
              <c:numCache>
                <c:formatCode>0.00</c:formatCode>
                <c:ptCount val="1"/>
                <c:pt idx="0" formatCode="General">
                  <c:v>249.88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4D80-B4A3-DB3626F93125}"/>
            </c:ext>
          </c:extLst>
        </c:ser>
        <c:ser>
          <c:idx val="3"/>
          <c:order val="3"/>
          <c:tx>
            <c:strRef>
              <c:f>comparaison!$E$1</c:f>
              <c:strCache>
                <c:ptCount val="1"/>
                <c:pt idx="0">
                  <c:v>I-DM NoMASS (seed 1000)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(degrès.heures)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comparaison!$E$2:$E$15</c15:sqref>
                  </c15:fullRef>
                </c:ext>
              </c:extLst>
              <c:f>comparaison!$E$13</c:f>
              <c:numCache>
                <c:formatCode>0.00</c:formatCode>
                <c:ptCount val="1"/>
                <c:pt idx="0" formatCode="General">
                  <c:v>255.15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4D80-B4A3-DB3626F9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97415"/>
        <c:axId val="754392495"/>
      </c:barChart>
      <c:catAx>
        <c:axId val="754397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2495"/>
        <c:crosses val="autoZero"/>
        <c:auto val="1"/>
        <c:lblAlgn val="ctr"/>
        <c:lblOffset val="100"/>
        <c:noMultiLvlLbl val="0"/>
      </c:catAx>
      <c:valAx>
        <c:axId val="7543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I-DM avec surventilation nocturne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comparaison!$A$9</c:f>
              <c:strCache>
                <c:ptCount val="1"/>
                <c:pt idx="0">
                  <c:v>taux d'occupation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comparaison!$C$2:$C$15</c15:sqref>
                  </c15:fullRef>
                </c:ext>
              </c:extLst>
              <c:f>comparaison!$C$9</c:f>
              <c:numCache>
                <c:formatCode>0.00</c:formatCode>
                <c:ptCount val="1"/>
                <c:pt idx="0" formatCode="General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0-4E96-899D-B3DF299EA330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I-DM NoMASS (seed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comparaison!$A$9</c:f>
              <c:strCache>
                <c:ptCount val="1"/>
                <c:pt idx="0">
                  <c:v>taux d'occupation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comparaison!$D$2:$D$15</c15:sqref>
                  </c15:fullRef>
                </c:ext>
              </c:extLst>
              <c:f>comparaison!$D$9</c:f>
              <c:numCache>
                <c:formatCode>0.00</c:formatCode>
                <c:ptCount val="1"/>
                <c:pt idx="0" formatCode="General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0-4E96-899D-B3DF299EA330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I-DM NoMASS (seed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taux d'occupation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comparaison!$E$2:$E$15</c15:sqref>
                  </c15:fullRef>
                </c:ext>
              </c:extLst>
              <c:f>comparaison!$E$9</c:f>
              <c:numCache>
                <c:formatCode>0.00</c:formatCode>
                <c:ptCount val="1"/>
                <c:pt idx="0" formatCode="0.000">
                  <c:v>3.1269999999999998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0C6-9185-234DAC59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97415"/>
        <c:axId val="754392495"/>
      </c:barChart>
      <c:catAx>
        <c:axId val="754397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2495"/>
        <c:crosses val="autoZero"/>
        <c:auto val="1"/>
        <c:lblAlgn val="ctr"/>
        <c:lblOffset val="100"/>
        <c:noMultiLvlLbl val="0"/>
      </c:catAx>
      <c:valAx>
        <c:axId val="7543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comparaison!$B$1</c:f>
              <c:strCache>
                <c:ptCount val="1"/>
                <c:pt idx="0">
                  <c:v>I-DM sans surventilation nocturne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(nombre d'heures)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comparaison!$B$2:$B$15</c15:sqref>
                  </c15:fullRef>
                </c:ext>
              </c:extLst>
              <c:f>comparaison!$B$14</c:f>
              <c:numCache>
                <c:formatCode>0.00</c:formatCode>
                <c:ptCount val="1"/>
                <c:pt idx="0" formatCode="General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9-4DF5-89D9-4EAA7706E59E}"/>
            </c:ext>
          </c:extLst>
        </c:ser>
        <c:ser>
          <c:idx val="0"/>
          <c:order val="1"/>
          <c:tx>
            <c:strRef>
              <c:f>comparaison!$C$1</c:f>
              <c:strCache>
                <c:ptCount val="1"/>
                <c:pt idx="0">
                  <c:v>I-DM avec surventilation nocturne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comparaison!$A$2:$A$15</c15:sqref>
                  </c15:fullRef>
                </c:ext>
              </c:extLst>
              <c:f>comparaison!$A$14</c:f>
              <c:strCache>
                <c:ptCount val="1"/>
                <c:pt idx="0">
                  <c:v>inconfort (nombre d'heures)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comparaison!$C$2:$C$15</c15:sqref>
                  </c15:fullRef>
                </c:ext>
              </c:extLst>
              <c:f>comparaison!$C$14</c:f>
              <c:numCache>
                <c:formatCode>0.00</c:formatCode>
                <c:ptCount val="1"/>
                <c:pt idx="0" formatCode="General">
                  <c:v>147.35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9-4DF5-89D9-4EAA7706E59E}"/>
            </c:ext>
          </c:extLst>
        </c:ser>
        <c:ser>
          <c:idx val="1"/>
          <c:order val="2"/>
          <c:tx>
            <c:strRef>
              <c:f>comparaison!$D$1</c:f>
              <c:strCache>
                <c:ptCount val="1"/>
                <c:pt idx="0">
                  <c:v>I-DM NoMASS (seed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(nombre d'heures)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comparaison!$D$2:$D$15</c15:sqref>
                  </c15:fullRef>
                </c:ext>
              </c:extLst>
              <c:f>comparaison!$D$14</c:f>
              <c:numCache>
                <c:formatCode>0.00</c:formatCode>
                <c:ptCount val="1"/>
                <c:pt idx="0" formatCode="General">
                  <c:v>135.59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9-4DF5-89D9-4EAA7706E59E}"/>
            </c:ext>
          </c:extLst>
        </c:ser>
        <c:ser>
          <c:idx val="3"/>
          <c:order val="3"/>
          <c:tx>
            <c:strRef>
              <c:f>comparaison!$E$1</c:f>
              <c:strCache>
                <c:ptCount val="1"/>
                <c:pt idx="0">
                  <c:v>I-DM NoMASS (seed 1000)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inconfort (nombre d'heures)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comparaison!$E$2:$E$15</c15:sqref>
                  </c15:fullRef>
                </c:ext>
              </c:extLst>
              <c:f>comparaison!$E$14</c:f>
              <c:numCache>
                <c:formatCode>0.00</c:formatCode>
                <c:ptCount val="1"/>
                <c:pt idx="0" formatCode="General">
                  <c:v>127.94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9-4DF5-89D9-4EAA7706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97415"/>
        <c:axId val="754392495"/>
      </c:barChart>
      <c:catAx>
        <c:axId val="754397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2495"/>
        <c:crosses val="autoZero"/>
        <c:auto val="1"/>
        <c:lblAlgn val="ctr"/>
        <c:lblOffset val="100"/>
        <c:noMultiLvlLbl val="0"/>
      </c:catAx>
      <c:valAx>
        <c:axId val="7543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39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inconfort!$F$20</c:f>
              <c:strCache>
                <c:ptCount val="1"/>
                <c:pt idx="0">
                  <c:v>jour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inconfort!$G$1:$S$1</c:f>
              <c:strCache>
                <c:ptCount val="13"/>
                <c:pt idx="0">
                  <c:v>RDC</c:v>
                </c:pt>
                <c:pt idx="3">
                  <c:v>CH1</c:v>
                </c:pt>
                <c:pt idx="6">
                  <c:v>CH2</c:v>
                </c:pt>
                <c:pt idx="9">
                  <c:v>CH3</c:v>
                </c:pt>
                <c:pt idx="12">
                  <c:v>SDB</c:v>
                </c:pt>
              </c:strCache>
            </c:strRef>
          </c:cat>
          <c:val>
            <c:numRef>
              <c:f>inconfort!$G$20:$S$20</c:f>
              <c:numCache>
                <c:formatCode>General</c:formatCode>
                <c:ptCount val="13"/>
                <c:pt idx="0">
                  <c:v>231.5</c:v>
                </c:pt>
                <c:pt idx="3">
                  <c:v>78.42</c:v>
                </c:pt>
                <c:pt idx="6">
                  <c:v>60.5</c:v>
                </c:pt>
                <c:pt idx="9">
                  <c:v>522.75</c:v>
                </c:pt>
                <c:pt idx="12">
                  <c:v>557.41999999999996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3-4F9D-BC03-9D467D50BB3D}"/>
            </c:ext>
          </c:extLst>
        </c:ser>
        <c:ser>
          <c:idx val="1"/>
          <c:order val="1"/>
          <c:tx>
            <c:strRef>
              <c:f>inconfort!$F$21</c:f>
              <c:strCache>
                <c:ptCount val="1"/>
                <c:pt idx="0">
                  <c:v>nuit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inconfort!$G$1:$S$1</c:f>
              <c:strCache>
                <c:ptCount val="13"/>
                <c:pt idx="0">
                  <c:v>RDC</c:v>
                </c:pt>
                <c:pt idx="3">
                  <c:v>CH1</c:v>
                </c:pt>
                <c:pt idx="6">
                  <c:v>CH2</c:v>
                </c:pt>
                <c:pt idx="9">
                  <c:v>CH3</c:v>
                </c:pt>
                <c:pt idx="12">
                  <c:v>SDB</c:v>
                </c:pt>
              </c:strCache>
            </c:strRef>
          </c:cat>
          <c:val>
            <c:numRef>
              <c:f>inconfort!$G$21:$S$21</c:f>
              <c:numCache>
                <c:formatCode>General</c:formatCode>
                <c:ptCount val="13"/>
                <c:pt idx="0">
                  <c:v>98.08</c:v>
                </c:pt>
                <c:pt idx="3">
                  <c:v>78.33</c:v>
                </c:pt>
                <c:pt idx="6">
                  <c:v>64.92</c:v>
                </c:pt>
                <c:pt idx="9">
                  <c:v>381.08</c:v>
                </c:pt>
                <c:pt idx="12">
                  <c:v>467.08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3-4F9D-BC03-9D467D50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45263"/>
        <c:axId val="1788289407"/>
      </c:barChart>
      <c:catAx>
        <c:axId val="1164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289407"/>
        <c:crosses val="autoZero"/>
        <c:auto val="1"/>
        <c:lblAlgn val="ctr"/>
        <c:lblOffset val="100"/>
        <c:noMultiLvlLbl val="0"/>
      </c:catAx>
      <c:valAx>
        <c:axId val="1788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inconfort!$F$3</c:f>
              <c:strCache>
                <c:ptCount val="1"/>
                <c:pt idx="0">
                  <c:v>Jour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inconfort!$G$2:$R$2</c:f>
              <c:strCache>
                <c:ptCount val="12"/>
                <c:pt idx="0">
                  <c:v>Scénarii fixes</c:v>
                </c:pt>
                <c:pt idx="1">
                  <c:v>NoMASS (seed 0)</c:v>
                </c:pt>
                <c:pt idx="2">
                  <c:v>NoMASS (seed 1000)</c:v>
                </c:pt>
                <c:pt idx="3">
                  <c:v>Scénarii fixes</c:v>
                </c:pt>
                <c:pt idx="4">
                  <c:v>NoMASS (seed 0)</c:v>
                </c:pt>
                <c:pt idx="5">
                  <c:v>NoMASS (seed 1000)</c:v>
                </c:pt>
                <c:pt idx="6">
                  <c:v>Scénarii fixes</c:v>
                </c:pt>
                <c:pt idx="7">
                  <c:v>NoMASS (seed 0)</c:v>
                </c:pt>
                <c:pt idx="8">
                  <c:v>NoMASS (seed 1000)</c:v>
                </c:pt>
                <c:pt idx="9">
                  <c:v>Scénarii fixes</c:v>
                </c:pt>
                <c:pt idx="10">
                  <c:v>NoMASS (seed 0)</c:v>
                </c:pt>
                <c:pt idx="11">
                  <c:v>NoMASS (seed 1000)</c:v>
                </c:pt>
              </c:strCache>
            </c:strRef>
          </c:cat>
          <c:val>
            <c:numRef>
              <c:f>inconfort!$G$3:$R$3</c:f>
              <c:numCache>
                <c:formatCode>General</c:formatCode>
                <c:ptCount val="12"/>
                <c:pt idx="0">
                  <c:v>0</c:v>
                </c:pt>
                <c:pt idx="1">
                  <c:v>231.5</c:v>
                </c:pt>
                <c:pt idx="2">
                  <c:v>215.75</c:v>
                </c:pt>
                <c:pt idx="3">
                  <c:v>0</c:v>
                </c:pt>
                <c:pt idx="4">
                  <c:v>78.42</c:v>
                </c:pt>
                <c:pt idx="5">
                  <c:v>55.25</c:v>
                </c:pt>
                <c:pt idx="6">
                  <c:v>0</c:v>
                </c:pt>
                <c:pt idx="7">
                  <c:v>60.5</c:v>
                </c:pt>
                <c:pt idx="8">
                  <c:v>114.33</c:v>
                </c:pt>
                <c:pt idx="10">
                  <c:v>522.75</c:v>
                </c:pt>
                <c:pt idx="11">
                  <c:v>588.41999999999996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1-4077-9C6C-48C79266D551}"/>
            </c:ext>
          </c:extLst>
        </c:ser>
        <c:ser>
          <c:idx val="1"/>
          <c:order val="1"/>
          <c:tx>
            <c:strRef>
              <c:f>inconfort!$F$4</c:f>
              <c:strCache>
                <c:ptCount val="1"/>
                <c:pt idx="0">
                  <c:v>Nuit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inconfort!$G$2:$R$2</c:f>
              <c:strCache>
                <c:ptCount val="12"/>
                <c:pt idx="0">
                  <c:v>Scénarii fixes</c:v>
                </c:pt>
                <c:pt idx="1">
                  <c:v>NoMASS (seed 0)</c:v>
                </c:pt>
                <c:pt idx="2">
                  <c:v>NoMASS (seed 1000)</c:v>
                </c:pt>
                <c:pt idx="3">
                  <c:v>Scénarii fixes</c:v>
                </c:pt>
                <c:pt idx="4">
                  <c:v>NoMASS (seed 0)</c:v>
                </c:pt>
                <c:pt idx="5">
                  <c:v>NoMASS (seed 1000)</c:v>
                </c:pt>
                <c:pt idx="6">
                  <c:v>Scénarii fixes</c:v>
                </c:pt>
                <c:pt idx="7">
                  <c:v>NoMASS (seed 0)</c:v>
                </c:pt>
                <c:pt idx="8">
                  <c:v>NoMASS (seed 1000)</c:v>
                </c:pt>
                <c:pt idx="9">
                  <c:v>Scénarii fixes</c:v>
                </c:pt>
                <c:pt idx="10">
                  <c:v>NoMASS (seed 0)</c:v>
                </c:pt>
                <c:pt idx="11">
                  <c:v>NoMASS (seed 1000)</c:v>
                </c:pt>
              </c:strCache>
            </c:strRef>
          </c:cat>
          <c:val>
            <c:numRef>
              <c:f>inconfort!$G$4:$R$4</c:f>
              <c:numCache>
                <c:formatCode>General</c:formatCode>
                <c:ptCount val="12"/>
                <c:pt idx="0">
                  <c:v>845.17</c:v>
                </c:pt>
                <c:pt idx="1">
                  <c:v>98.08</c:v>
                </c:pt>
                <c:pt idx="2">
                  <c:v>71.42</c:v>
                </c:pt>
                <c:pt idx="3">
                  <c:v>459.25</c:v>
                </c:pt>
                <c:pt idx="4">
                  <c:v>78.33</c:v>
                </c:pt>
                <c:pt idx="5">
                  <c:v>79.67</c:v>
                </c:pt>
                <c:pt idx="6">
                  <c:v>302.83</c:v>
                </c:pt>
                <c:pt idx="7">
                  <c:v>64.92</c:v>
                </c:pt>
                <c:pt idx="8">
                  <c:v>88.08</c:v>
                </c:pt>
                <c:pt idx="9">
                  <c:v>315.42</c:v>
                </c:pt>
                <c:pt idx="10">
                  <c:v>381.08</c:v>
                </c:pt>
                <c:pt idx="11">
                  <c:v>466.75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1-4077-9C6C-48C79266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6017135"/>
        <c:axId val="8491956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inconfort!$F$5</c15:sqref>
                        </c15:formulaRef>
                      </c:ext>
                    </c:extLst>
                    <c:strCache>
                      <c:ptCount val="1"/>
                      <c:pt idx="0">
                        <c:v>En période de chauffe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inconfort!$G$2:$R$2</c15:sqref>
                        </c15:formulaRef>
                      </c:ext>
                    </c:extLst>
                    <c:strCache>
                      <c:ptCount val="12"/>
                      <c:pt idx="0">
                        <c:v>Scénarii fixes</c:v>
                      </c:pt>
                      <c:pt idx="1">
                        <c:v>NoMASS (seed 0)</c:v>
                      </c:pt>
                      <c:pt idx="2">
                        <c:v>NoMASS (seed 1000)</c:v>
                      </c:pt>
                      <c:pt idx="3">
                        <c:v>Scénarii fixes</c:v>
                      </c:pt>
                      <c:pt idx="4">
                        <c:v>NoMASS (seed 0)</c:v>
                      </c:pt>
                      <c:pt idx="5">
                        <c:v>NoMASS (seed 1000)</c:v>
                      </c:pt>
                      <c:pt idx="6">
                        <c:v>Scénarii fixes</c:v>
                      </c:pt>
                      <c:pt idx="7">
                        <c:v>NoMASS (seed 0)</c:v>
                      </c:pt>
                      <c:pt idx="8">
                        <c:v>NoMASS (seed 1000)</c:v>
                      </c:pt>
                      <c:pt idx="9">
                        <c:v>Scénarii fixes</c:v>
                      </c:pt>
                      <c:pt idx="10">
                        <c:v>NoMASS (seed 0)</c:v>
                      </c:pt>
                      <c:pt idx="11">
                        <c:v>NoMASS (seed 1000)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inconfort!$G$5:$R$5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15.829999999999984</c:v>
                      </c:pt>
                      <c:pt idx="2">
                        <c:v>11.090000000000032</c:v>
                      </c:pt>
                      <c:pt idx="3">
                        <c:v>0</c:v>
                      </c:pt>
                      <c:pt idx="4">
                        <c:v>15.669999999999987</c:v>
                      </c:pt>
                      <c:pt idx="5">
                        <c:v>0.34000000000000341</c:v>
                      </c:pt>
                      <c:pt idx="6">
                        <c:v>0</c:v>
                      </c:pt>
                      <c:pt idx="7">
                        <c:v>2.5900000000000034</c:v>
                      </c:pt>
                      <c:pt idx="8">
                        <c:v>18.909999999999997</c:v>
                      </c:pt>
                      <c:pt idx="9">
                        <c:v>0</c:v>
                      </c:pt>
                      <c:pt idx="10">
                        <c:v>18.909999999999968</c:v>
                      </c:pt>
                      <c:pt idx="11">
                        <c:v>97.250000000000114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41-4077-9C6C-48C79266D5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inconfort!$F$6</c15:sqref>
                        </c15:formulaRef>
                      </c:ext>
                    </c:extLst>
                    <c:strCache>
                      <c:ptCount val="1"/>
                      <c:pt idx="0">
                        <c:v>Hors période de chauffe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inconfort!$G$2:$R$2</c15:sqref>
                        </c15:formulaRef>
                      </c:ext>
                    </c:extLst>
                    <c:strCache>
                      <c:ptCount val="12"/>
                      <c:pt idx="0">
                        <c:v>Scénarii fixes</c:v>
                      </c:pt>
                      <c:pt idx="1">
                        <c:v>NoMASS (seed 0)</c:v>
                      </c:pt>
                      <c:pt idx="2">
                        <c:v>NoMASS (seed 1000)</c:v>
                      </c:pt>
                      <c:pt idx="3">
                        <c:v>Scénarii fixes</c:v>
                      </c:pt>
                      <c:pt idx="4">
                        <c:v>NoMASS (seed 0)</c:v>
                      </c:pt>
                      <c:pt idx="5">
                        <c:v>NoMASS (seed 1000)</c:v>
                      </c:pt>
                      <c:pt idx="6">
                        <c:v>Scénarii fixes</c:v>
                      </c:pt>
                      <c:pt idx="7">
                        <c:v>NoMASS (seed 0)</c:v>
                      </c:pt>
                      <c:pt idx="8">
                        <c:v>NoMASS (seed 1000)</c:v>
                      </c:pt>
                      <c:pt idx="9">
                        <c:v>Scénarii fixes</c:v>
                      </c:pt>
                      <c:pt idx="10">
                        <c:v>NoMASS (seed 0)</c:v>
                      </c:pt>
                      <c:pt idx="11">
                        <c:v>NoMASS (seed 1000)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inconfort!$G$6:$R$6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845.17</c:v>
                      </c:pt>
                      <c:pt idx="1">
                        <c:v>313.75</c:v>
                      </c:pt>
                      <c:pt idx="2">
                        <c:v>276.08</c:v>
                      </c:pt>
                      <c:pt idx="3">
                        <c:v>459.25</c:v>
                      </c:pt>
                      <c:pt idx="4">
                        <c:v>141.08000000000001</c:v>
                      </c:pt>
                      <c:pt idx="5">
                        <c:v>134.58000000000001</c:v>
                      </c:pt>
                      <c:pt idx="6">
                        <c:v>302.83</c:v>
                      </c:pt>
                      <c:pt idx="7">
                        <c:v>122.83</c:v>
                      </c:pt>
                      <c:pt idx="8">
                        <c:v>183.5</c:v>
                      </c:pt>
                      <c:pt idx="9">
                        <c:v>315.42</c:v>
                      </c:pt>
                      <c:pt idx="10">
                        <c:v>884.92</c:v>
                      </c:pt>
                      <c:pt idx="11">
                        <c:v>957.92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41-4077-9C6C-48C79266D551}"/>
                  </c:ext>
                </c:extLst>
              </c15:ser>
            </c15:filteredBarSeries>
          </c:ext>
        </c:extLst>
      </c:barChart>
      <c:catAx>
        <c:axId val="6960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9195663"/>
        <c:crosses val="autoZero"/>
        <c:auto val="1"/>
        <c:lblAlgn val="ctr"/>
        <c:lblOffset val="100"/>
        <c:noMultiLvlLbl val="0"/>
      </c:catAx>
      <c:valAx>
        <c:axId val="849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d'heures d'ouverture des fenêtres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01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inconfort!$F$5</c:f>
              <c:strCache>
                <c:ptCount val="1"/>
                <c:pt idx="0">
                  <c:v>En période de chauffe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inconfort!$G$2:$R$2</c:f>
              <c:strCache>
                <c:ptCount val="12"/>
                <c:pt idx="0">
                  <c:v>Scénarii fixes</c:v>
                </c:pt>
                <c:pt idx="1">
                  <c:v>NoMASS (seed 0)</c:v>
                </c:pt>
                <c:pt idx="2">
                  <c:v>NoMASS (seed 1000)</c:v>
                </c:pt>
                <c:pt idx="3">
                  <c:v>Scénarii fixes</c:v>
                </c:pt>
                <c:pt idx="4">
                  <c:v>NoMASS (seed 0)</c:v>
                </c:pt>
                <c:pt idx="5">
                  <c:v>NoMASS (seed 1000)</c:v>
                </c:pt>
                <c:pt idx="6">
                  <c:v>Scénarii fixes</c:v>
                </c:pt>
                <c:pt idx="7">
                  <c:v>NoMASS (seed 0)</c:v>
                </c:pt>
                <c:pt idx="8">
                  <c:v>NoMASS (seed 1000)</c:v>
                </c:pt>
                <c:pt idx="9">
                  <c:v>Scénarii fixes</c:v>
                </c:pt>
                <c:pt idx="10">
                  <c:v>NoMASS (seed 0)</c:v>
                </c:pt>
                <c:pt idx="11">
                  <c:v>NoMASS (seed 1000)</c:v>
                </c:pt>
              </c:strCache>
            </c:strRef>
          </c:cat>
          <c:val>
            <c:numRef>
              <c:f>inconfort!$G$5:$R$5</c:f>
              <c:numCache>
                <c:formatCode>General</c:formatCode>
                <c:ptCount val="12"/>
                <c:pt idx="0">
                  <c:v>0</c:v>
                </c:pt>
                <c:pt idx="1">
                  <c:v>15.829999999999984</c:v>
                </c:pt>
                <c:pt idx="2">
                  <c:v>11.090000000000032</c:v>
                </c:pt>
                <c:pt idx="3">
                  <c:v>0</c:v>
                </c:pt>
                <c:pt idx="4">
                  <c:v>15.669999999999987</c:v>
                </c:pt>
                <c:pt idx="5">
                  <c:v>0.34000000000000341</c:v>
                </c:pt>
                <c:pt idx="6">
                  <c:v>0</c:v>
                </c:pt>
                <c:pt idx="7">
                  <c:v>2.5900000000000034</c:v>
                </c:pt>
                <c:pt idx="8">
                  <c:v>18.909999999999997</c:v>
                </c:pt>
                <c:pt idx="9">
                  <c:v>0</c:v>
                </c:pt>
                <c:pt idx="10">
                  <c:v>18.909999999999968</c:v>
                </c:pt>
                <c:pt idx="11">
                  <c:v>97.250000000000114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A-44D6-8264-2B5A8994EC43}"/>
            </c:ext>
          </c:extLst>
        </c:ser>
        <c:ser>
          <c:idx val="3"/>
          <c:order val="3"/>
          <c:tx>
            <c:strRef>
              <c:f>inconfort!$F$6</c:f>
              <c:strCache>
                <c:ptCount val="1"/>
                <c:pt idx="0">
                  <c:v>Hors période de chauffe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inconfort!$G$2:$R$2</c:f>
              <c:strCache>
                <c:ptCount val="12"/>
                <c:pt idx="0">
                  <c:v>Scénarii fixes</c:v>
                </c:pt>
                <c:pt idx="1">
                  <c:v>NoMASS (seed 0)</c:v>
                </c:pt>
                <c:pt idx="2">
                  <c:v>NoMASS (seed 1000)</c:v>
                </c:pt>
                <c:pt idx="3">
                  <c:v>Scénarii fixes</c:v>
                </c:pt>
                <c:pt idx="4">
                  <c:v>NoMASS (seed 0)</c:v>
                </c:pt>
                <c:pt idx="5">
                  <c:v>NoMASS (seed 1000)</c:v>
                </c:pt>
                <c:pt idx="6">
                  <c:v>Scénarii fixes</c:v>
                </c:pt>
                <c:pt idx="7">
                  <c:v>NoMASS (seed 0)</c:v>
                </c:pt>
                <c:pt idx="8">
                  <c:v>NoMASS (seed 1000)</c:v>
                </c:pt>
                <c:pt idx="9">
                  <c:v>Scénarii fixes</c:v>
                </c:pt>
                <c:pt idx="10">
                  <c:v>NoMASS (seed 0)</c:v>
                </c:pt>
                <c:pt idx="11">
                  <c:v>NoMASS (seed 1000)</c:v>
                </c:pt>
              </c:strCache>
            </c:strRef>
          </c:cat>
          <c:val>
            <c:numRef>
              <c:f>inconfort!$G$6:$R$6</c:f>
              <c:numCache>
                <c:formatCode>General</c:formatCode>
                <c:ptCount val="12"/>
                <c:pt idx="0">
                  <c:v>845.17</c:v>
                </c:pt>
                <c:pt idx="1">
                  <c:v>313.75</c:v>
                </c:pt>
                <c:pt idx="2">
                  <c:v>276.08</c:v>
                </c:pt>
                <c:pt idx="3">
                  <c:v>459.25</c:v>
                </c:pt>
                <c:pt idx="4">
                  <c:v>141.08000000000001</c:v>
                </c:pt>
                <c:pt idx="5">
                  <c:v>134.58000000000001</c:v>
                </c:pt>
                <c:pt idx="6">
                  <c:v>302.83</c:v>
                </c:pt>
                <c:pt idx="7">
                  <c:v>122.83</c:v>
                </c:pt>
                <c:pt idx="8">
                  <c:v>183.5</c:v>
                </c:pt>
                <c:pt idx="9">
                  <c:v>315.42</c:v>
                </c:pt>
                <c:pt idx="10">
                  <c:v>884.92</c:v>
                </c:pt>
                <c:pt idx="11">
                  <c:v>957.92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A-44D6-8264-2B5A8994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9303807"/>
        <c:axId val="11729369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inconfort!$F$3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inconfort!$G$2:$R$2</c15:sqref>
                        </c15:formulaRef>
                      </c:ext>
                    </c:extLst>
                    <c:strCache>
                      <c:ptCount val="12"/>
                      <c:pt idx="0">
                        <c:v>Scénarii fixes</c:v>
                      </c:pt>
                      <c:pt idx="1">
                        <c:v>NoMASS (seed 0)</c:v>
                      </c:pt>
                      <c:pt idx="2">
                        <c:v>NoMASS (seed 1000)</c:v>
                      </c:pt>
                      <c:pt idx="3">
                        <c:v>Scénarii fixes</c:v>
                      </c:pt>
                      <c:pt idx="4">
                        <c:v>NoMASS (seed 0)</c:v>
                      </c:pt>
                      <c:pt idx="5">
                        <c:v>NoMASS (seed 1000)</c:v>
                      </c:pt>
                      <c:pt idx="6">
                        <c:v>Scénarii fixes</c:v>
                      </c:pt>
                      <c:pt idx="7">
                        <c:v>NoMASS (seed 0)</c:v>
                      </c:pt>
                      <c:pt idx="8">
                        <c:v>NoMASS (seed 1000)</c:v>
                      </c:pt>
                      <c:pt idx="9">
                        <c:v>Scénarii fixes</c:v>
                      </c:pt>
                      <c:pt idx="10">
                        <c:v>NoMASS (seed 0)</c:v>
                      </c:pt>
                      <c:pt idx="11">
                        <c:v>NoMASS (seed 1000)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inconfort!$G$3:$R$3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231.5</c:v>
                      </c:pt>
                      <c:pt idx="2">
                        <c:v>215.75</c:v>
                      </c:pt>
                      <c:pt idx="3">
                        <c:v>0</c:v>
                      </c:pt>
                      <c:pt idx="4">
                        <c:v>78.42</c:v>
                      </c:pt>
                      <c:pt idx="5">
                        <c:v>55.25</c:v>
                      </c:pt>
                      <c:pt idx="6">
                        <c:v>0</c:v>
                      </c:pt>
                      <c:pt idx="7">
                        <c:v>60.5</c:v>
                      </c:pt>
                      <c:pt idx="8">
                        <c:v>114.33</c:v>
                      </c:pt>
                      <c:pt idx="10">
                        <c:v>522.75</c:v>
                      </c:pt>
                      <c:pt idx="11">
                        <c:v>588.41999999999996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AA-44D6-8264-2B5A8994EC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inconfort!$F$4</c15:sqref>
                        </c15:formulaRef>
                      </c:ext>
                    </c:extLst>
                    <c:strCache>
                      <c:ptCount val="1"/>
                      <c:pt idx="0">
                        <c:v>Nuit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inconfort!$G$2:$R$2</c15:sqref>
                        </c15:formulaRef>
                      </c:ext>
                    </c:extLst>
                    <c:strCache>
                      <c:ptCount val="12"/>
                      <c:pt idx="0">
                        <c:v>Scénarii fixes</c:v>
                      </c:pt>
                      <c:pt idx="1">
                        <c:v>NoMASS (seed 0)</c:v>
                      </c:pt>
                      <c:pt idx="2">
                        <c:v>NoMASS (seed 1000)</c:v>
                      </c:pt>
                      <c:pt idx="3">
                        <c:v>Scénarii fixes</c:v>
                      </c:pt>
                      <c:pt idx="4">
                        <c:v>NoMASS (seed 0)</c:v>
                      </c:pt>
                      <c:pt idx="5">
                        <c:v>NoMASS (seed 1000)</c:v>
                      </c:pt>
                      <c:pt idx="6">
                        <c:v>Scénarii fixes</c:v>
                      </c:pt>
                      <c:pt idx="7">
                        <c:v>NoMASS (seed 0)</c:v>
                      </c:pt>
                      <c:pt idx="8">
                        <c:v>NoMASS (seed 1000)</c:v>
                      </c:pt>
                      <c:pt idx="9">
                        <c:v>Scénarii fixes</c:v>
                      </c:pt>
                      <c:pt idx="10">
                        <c:v>NoMASS (seed 0)</c:v>
                      </c:pt>
                      <c:pt idx="11">
                        <c:v>NoMASS (seed 1000)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inconfort!$G$4:$R$4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845.17</c:v>
                      </c:pt>
                      <c:pt idx="1">
                        <c:v>98.08</c:v>
                      </c:pt>
                      <c:pt idx="2">
                        <c:v>71.42</c:v>
                      </c:pt>
                      <c:pt idx="3">
                        <c:v>459.25</c:v>
                      </c:pt>
                      <c:pt idx="4">
                        <c:v>78.33</c:v>
                      </c:pt>
                      <c:pt idx="5">
                        <c:v>79.67</c:v>
                      </c:pt>
                      <c:pt idx="6">
                        <c:v>302.83</c:v>
                      </c:pt>
                      <c:pt idx="7">
                        <c:v>64.92</c:v>
                      </c:pt>
                      <c:pt idx="8">
                        <c:v>88.08</c:v>
                      </c:pt>
                      <c:pt idx="9">
                        <c:v>315.42</c:v>
                      </c:pt>
                      <c:pt idx="10">
                        <c:v>381.08</c:v>
                      </c:pt>
                      <c:pt idx="11">
                        <c:v>466.75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AA-44D6-8264-2B5A8994EC43}"/>
                  </c:ext>
                </c:extLst>
              </c15:ser>
            </c15:filteredBarSeries>
          </c:ext>
        </c:extLst>
      </c:barChart>
      <c:catAx>
        <c:axId val="6993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936943"/>
        <c:crosses val="autoZero"/>
        <c:auto val="1"/>
        <c:lblAlgn val="ctr"/>
        <c:lblOffset val="100"/>
        <c:noMultiLvlLbl val="0"/>
      </c:catAx>
      <c:valAx>
        <c:axId val="11729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kern="1200" baseline="0">
                    <a:solidFill>
                      <a:srgbClr val="595959"/>
                    </a:solidFill>
                    <a:effectLst/>
                  </a:rPr>
                  <a:t>Nombre d'heures d'ouverture des fenêtres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3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395061</xdr:colOff>
      <xdr:row>19</xdr:row>
      <xdr:rowOff>27516</xdr:rowOff>
    </xdr:from>
    <xdr:to>
      <xdr:col>13</xdr:col>
      <xdr:colOff>487771</xdr:colOff>
      <xdr:row>34</xdr:row>
      <xdr:rowOff>27516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1540933</xdr:colOff>
      <xdr:row>30</xdr:row>
      <xdr:rowOff>25400</xdr:rowOff>
    </xdr:from>
    <xdr:to>
      <xdr:col>5</xdr:col>
      <xdr:colOff>554565</xdr:colOff>
      <xdr:row>43</xdr:row>
      <xdr:rowOff>137584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279400</xdr:colOff>
      <xdr:row>1</xdr:row>
      <xdr:rowOff>180823</xdr:rowOff>
    </xdr:from>
    <xdr:to>
      <xdr:col>11</xdr:col>
      <xdr:colOff>338667</xdr:colOff>
      <xdr:row>19</xdr:row>
      <xdr:rowOff>34772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568477</xdr:colOff>
      <xdr:row>29</xdr:row>
      <xdr:rowOff>25399</xdr:rowOff>
    </xdr:from>
    <xdr:to>
      <xdr:col>8</xdr:col>
      <xdr:colOff>728134</xdr:colOff>
      <xdr:row>43</xdr:row>
      <xdr:rowOff>172960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338666</xdr:colOff>
      <xdr:row>2</xdr:row>
      <xdr:rowOff>0</xdr:rowOff>
    </xdr:from>
    <xdr:to>
      <xdr:col>15</xdr:col>
      <xdr:colOff>394152</xdr:colOff>
      <xdr:row>19</xdr:row>
      <xdr:rowOff>40215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4A68B3D-D88B-4E1A-9999-379CF963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38100</xdr:rowOff>
    </xdr:from>
    <xdr:to>
      <xdr:col>18</xdr:col>
      <xdr:colOff>129540</xdr:colOff>
      <xdr:row>42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91D8EF-1B62-4C51-8878-8100A08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678180</xdr:colOff>
      <xdr:row>3</xdr:row>
      <xdr:rowOff>152400</xdr:rowOff>
    </xdr:from>
    <xdr:to>
      <xdr:col>16</xdr:col>
      <xdr:colOff>480060</xdr:colOff>
      <xdr:row>22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F4C98B-C93C-4BA4-9264-2B1D778F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7</xdr:row>
      <xdr:rowOff>76200</xdr:rowOff>
    </xdr:from>
    <xdr:to>
      <xdr:col>9</xdr:col>
      <xdr:colOff>647700</xdr:colOff>
      <xdr:row>22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78143A3-383A-483A-AAF7-1DD51BD0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3" sqref="B13"/>
    </sheetView>
  </sheetViews>
  <sheetFormatPr baseColWidth="10" defaultRowHeight="14.4" x14ac:dyDescent="0.3"/>
  <sheetData>
    <row r="1" spans="1:2" x14ac:dyDescent="0.3">
      <c r="A1">
        <v>1</v>
      </c>
    </row>
    <row r="2" spans="1:2" x14ac:dyDescent="0.3">
      <c r="A2">
        <v>2</v>
      </c>
    </row>
    <row r="3" spans="1:2" x14ac:dyDescent="0.3">
      <c r="A3">
        <v>3</v>
      </c>
    </row>
    <row r="4" spans="1:2" x14ac:dyDescent="0.3">
      <c r="A4">
        <v>4</v>
      </c>
    </row>
    <row r="5" spans="1:2" x14ac:dyDescent="0.3">
      <c r="A5">
        <v>5</v>
      </c>
    </row>
    <row r="6" spans="1:2" x14ac:dyDescent="0.3">
      <c r="A6">
        <v>6</v>
      </c>
    </row>
    <row r="7" spans="1:2" x14ac:dyDescent="0.3">
      <c r="A7">
        <v>7</v>
      </c>
    </row>
    <row r="8" spans="1:2" x14ac:dyDescent="0.3">
      <c r="A8">
        <v>8</v>
      </c>
      <c r="B8">
        <f>(A7+0.8*A6+0.6*A5+0.5*A4+0.4*A3+0.3*A2+0.2*A1)/3.8</f>
        <v>4.9473684210526319</v>
      </c>
    </row>
    <row r="9" spans="1:2" x14ac:dyDescent="0.3">
      <c r="A9">
        <v>9</v>
      </c>
      <c r="B9">
        <f>(A8+0.8*A7+0.6*A6+0.5*A5+0.4*A4+0.3*A3+0.2*A2)/3.8</f>
        <v>5.9473684210526319</v>
      </c>
    </row>
    <row r="10" spans="1:2" x14ac:dyDescent="0.3">
      <c r="A10">
        <v>10</v>
      </c>
      <c r="B10">
        <f>(A9+0.8*A8+0.6*A7+0.5*A6+0.4*A5+0.3*A4+0.2*A3)/3.8</f>
        <v>6.9473684210526327</v>
      </c>
    </row>
    <row r="11" spans="1:2" x14ac:dyDescent="0.3">
      <c r="A11">
        <v>11</v>
      </c>
      <c r="B11">
        <f>(A10+0.8*A9+0.6*A8+0.5*A7+0.4*A6+0.3*A5+0.2*A4)/3.8</f>
        <v>7.9473684210526319</v>
      </c>
    </row>
    <row r="12" spans="1:2" x14ac:dyDescent="0.3">
      <c r="B12">
        <f>(A11+0.8*A10+0.6*A9+0.5*A8+0.4*A7+0.3*A6+0.2*A5)/3.8</f>
        <v>8.9473684210526319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tabSelected="1" zoomScale="90" zoomScaleNormal="90" workbookViewId="0">
      <selection activeCell="B14" sqref="B14"/>
    </sheetView>
  </sheetViews>
  <sheetFormatPr baseColWidth="10" defaultRowHeight="14.4" x14ac:dyDescent="0.3"/>
  <cols>
    <col min="1" max="1" width="39.109375" customWidth="1"/>
    <col min="2" max="2" width="31.21875" customWidth="1"/>
    <col min="3" max="3" width="21.33203125" customWidth="1"/>
    <col min="4" max="4" width="34.33203125" customWidth="1"/>
    <col min="5" max="5" width="29.33203125" customWidth="1"/>
  </cols>
  <sheetData>
    <row r="1" spans="1:15" x14ac:dyDescent="0.3">
      <c r="A1" s="6" t="s">
        <v>0</v>
      </c>
      <c r="B1" s="7" t="s">
        <v>26</v>
      </c>
      <c r="C1" s="7" t="s">
        <v>27</v>
      </c>
      <c r="D1" s="7" t="s">
        <v>39</v>
      </c>
      <c r="E1" s="7" t="s">
        <v>40</v>
      </c>
      <c r="F1" s="7"/>
    </row>
    <row r="2" spans="1:15" x14ac:dyDescent="0.3">
      <c r="A2" s="9" t="s">
        <v>24</v>
      </c>
      <c r="B2" s="3">
        <v>487.72</v>
      </c>
      <c r="C2" s="3">
        <v>496.2</v>
      </c>
      <c r="D2" s="3">
        <v>1122.4000000000001</v>
      </c>
      <c r="E2" s="16">
        <v>1191.4100000000001</v>
      </c>
    </row>
    <row r="3" spans="1:15" x14ac:dyDescent="0.3">
      <c r="A3" s="1" t="s">
        <v>1</v>
      </c>
      <c r="B3" s="3">
        <f>B2/$O$3</f>
        <v>5.0022564102564102</v>
      </c>
      <c r="C3" s="3">
        <f>C2/$O$3</f>
        <v>5.0892307692307694</v>
      </c>
      <c r="D3" s="3">
        <f>D2/$O$3</f>
        <v>11.511794871794873</v>
      </c>
      <c r="E3" s="3">
        <f>E2/$O$3</f>
        <v>12.219589743589744</v>
      </c>
      <c r="F3" s="3"/>
      <c r="N3" t="s">
        <v>2</v>
      </c>
      <c r="O3">
        <v>97.5</v>
      </c>
    </row>
    <row r="4" spans="1:15" x14ac:dyDescent="0.3">
      <c r="A4" s="1" t="s">
        <v>3</v>
      </c>
      <c r="B4" s="3"/>
      <c r="C4" s="3"/>
      <c r="D4" s="3"/>
      <c r="E4" s="3"/>
      <c r="F4" s="4"/>
    </row>
    <row r="5" spans="1:15" x14ac:dyDescent="0.3">
      <c r="A5" s="1" t="s">
        <v>4</v>
      </c>
      <c r="B5" s="3">
        <f>B3+B4</f>
        <v>5.0022564102564102</v>
      </c>
      <c r="C5" s="3">
        <f>C3+C4</f>
        <v>5.0892307692307694</v>
      </c>
      <c r="D5" s="3">
        <f>D3+D4</f>
        <v>11.511794871794873</v>
      </c>
      <c r="E5" s="3">
        <f>E3+E4</f>
        <v>12.219589743589744</v>
      </c>
      <c r="F5" s="3"/>
    </row>
    <row r="6" spans="1:15" x14ac:dyDescent="0.3">
      <c r="A6" s="1" t="s">
        <v>5</v>
      </c>
      <c r="B6" s="2">
        <v>147</v>
      </c>
      <c r="C6" s="2">
        <v>147</v>
      </c>
      <c r="D6" s="2">
        <v>126.18</v>
      </c>
      <c r="E6" s="2">
        <v>132.69</v>
      </c>
      <c r="F6" s="4"/>
    </row>
    <row r="7" spans="1:15" x14ac:dyDescent="0.3">
      <c r="A7" s="1" t="s">
        <v>6</v>
      </c>
      <c r="B7" s="2">
        <v>1898.5</v>
      </c>
      <c r="C7" s="2">
        <v>1898.5</v>
      </c>
      <c r="D7" s="2">
        <v>1898.5</v>
      </c>
      <c r="E7" s="2">
        <v>1898.5</v>
      </c>
      <c r="F7" s="2"/>
    </row>
    <row r="8" spans="1:15" x14ac:dyDescent="0.3">
      <c r="A8" s="1" t="s">
        <v>7</v>
      </c>
      <c r="B8" s="2">
        <v>1376.5</v>
      </c>
      <c r="C8" s="2">
        <v>1376.5</v>
      </c>
      <c r="D8" s="2">
        <v>888.298</v>
      </c>
      <c r="E8" s="5">
        <v>903.54399999999998</v>
      </c>
      <c r="F8" s="4"/>
    </row>
    <row r="9" spans="1:15" x14ac:dyDescent="0.3">
      <c r="A9" s="1" t="s">
        <v>23</v>
      </c>
      <c r="B9" s="2">
        <v>2.64</v>
      </c>
      <c r="C9" s="2">
        <v>2.64</v>
      </c>
      <c r="D9" s="2">
        <v>3.125</v>
      </c>
      <c r="E9" s="15">
        <v>3.1269999999999998</v>
      </c>
      <c r="F9" s="4"/>
    </row>
    <row r="10" spans="1:15" x14ac:dyDescent="0.3">
      <c r="A10" s="1" t="s">
        <v>21</v>
      </c>
      <c r="B10" s="2">
        <v>5179.116</v>
      </c>
      <c r="C10" s="2">
        <v>5452</v>
      </c>
      <c r="D10" s="2">
        <v>4795.6859999999997</v>
      </c>
      <c r="E10" s="2">
        <v>4662.8</v>
      </c>
      <c r="F10" s="4"/>
    </row>
    <row r="11" spans="1:15" x14ac:dyDescent="0.3">
      <c r="A11" s="1" t="s">
        <v>22</v>
      </c>
      <c r="B11" s="2">
        <v>-2033.84</v>
      </c>
      <c r="C11" s="2">
        <v>-1741.75</v>
      </c>
      <c r="D11" s="2">
        <v>-2018.05</v>
      </c>
      <c r="E11" s="2">
        <v>-1989.08</v>
      </c>
      <c r="F11" s="4"/>
    </row>
    <row r="12" spans="1:15" x14ac:dyDescent="0.3">
      <c r="B12" s="2"/>
      <c r="C12" s="2"/>
      <c r="D12" s="2"/>
      <c r="E12" s="2"/>
      <c r="F12" s="4"/>
    </row>
    <row r="13" spans="1:15" x14ac:dyDescent="0.3">
      <c r="A13" s="1" t="s">
        <v>28</v>
      </c>
      <c r="B13" s="2">
        <v>988.75</v>
      </c>
      <c r="C13" s="2">
        <v>133.35</v>
      </c>
      <c r="D13" s="2">
        <v>249.88</v>
      </c>
      <c r="E13" s="2">
        <v>255.15</v>
      </c>
      <c r="F13" s="4"/>
    </row>
    <row r="14" spans="1:15" x14ac:dyDescent="0.3">
      <c r="A14" s="1" t="s">
        <v>29</v>
      </c>
      <c r="B14" s="2">
        <v>206</v>
      </c>
      <c r="C14" s="2">
        <v>147.35</v>
      </c>
      <c r="D14" s="2">
        <v>135.59</v>
      </c>
      <c r="E14" s="2">
        <v>127.94</v>
      </c>
      <c r="F14" s="4"/>
    </row>
    <row r="15" spans="1:15" x14ac:dyDescent="0.3">
      <c r="A15" s="1" t="s">
        <v>25</v>
      </c>
      <c r="B15" s="2">
        <v>156</v>
      </c>
      <c r="C15">
        <v>158.48206748421475</v>
      </c>
      <c r="D15" s="2">
        <v>162.07511000377343</v>
      </c>
      <c r="E15" s="2"/>
      <c r="F15" s="2"/>
    </row>
    <row r="16" spans="1:15" x14ac:dyDescent="0.3">
      <c r="A16" s="8" t="s">
        <v>8</v>
      </c>
      <c r="B16" s="8" t="s">
        <v>66</v>
      </c>
      <c r="C16" s="8" t="s">
        <v>65</v>
      </c>
      <c r="D16" s="8" t="s">
        <v>67</v>
      </c>
      <c r="E16" s="8" t="s">
        <v>68</v>
      </c>
    </row>
    <row r="17" spans="1:6" x14ac:dyDescent="0.3">
      <c r="A17" t="s">
        <v>9</v>
      </c>
      <c r="B17">
        <v>136.91999999999999</v>
      </c>
      <c r="C17">
        <v>137.30000000000001</v>
      </c>
      <c r="D17">
        <v>311.92</v>
      </c>
      <c r="E17">
        <v>304.77</v>
      </c>
      <c r="F17" s="4"/>
    </row>
    <row r="18" spans="1:6" x14ac:dyDescent="0.3">
      <c r="A18" t="s">
        <v>10</v>
      </c>
      <c r="B18">
        <v>134.47999999999999</v>
      </c>
      <c r="C18">
        <v>134.47999999999999</v>
      </c>
      <c r="D18">
        <v>256.11</v>
      </c>
      <c r="E18">
        <v>240.33</v>
      </c>
      <c r="F18" s="4"/>
    </row>
    <row r="19" spans="1:6" x14ac:dyDescent="0.3">
      <c r="A19" t="s">
        <v>11</v>
      </c>
      <c r="B19">
        <v>8.34</v>
      </c>
      <c r="C19">
        <v>8.4700000000000006</v>
      </c>
      <c r="D19">
        <v>63.07</v>
      </c>
      <c r="E19">
        <v>92.08</v>
      </c>
      <c r="F19" s="4"/>
    </row>
    <row r="20" spans="1:6" x14ac:dyDescent="0.3">
      <c r="A20" t="s">
        <v>12</v>
      </c>
      <c r="B20">
        <v>0</v>
      </c>
      <c r="C20">
        <v>2.4900000000000002</v>
      </c>
      <c r="D20">
        <v>0.86</v>
      </c>
      <c r="E20">
        <v>15.87</v>
      </c>
      <c r="F20" s="4"/>
    </row>
    <row r="21" spans="1:6" x14ac:dyDescent="0.3">
      <c r="A21" t="s">
        <v>13</v>
      </c>
      <c r="B21">
        <v>0</v>
      </c>
      <c r="C21">
        <v>0</v>
      </c>
      <c r="D21">
        <v>0</v>
      </c>
      <c r="E21">
        <v>0</v>
      </c>
      <c r="F21" s="4"/>
    </row>
    <row r="22" spans="1:6" x14ac:dyDescent="0.3">
      <c r="A22" t="s">
        <v>14</v>
      </c>
      <c r="B22">
        <v>0</v>
      </c>
      <c r="C22">
        <v>0</v>
      </c>
      <c r="D22">
        <v>0</v>
      </c>
      <c r="E22">
        <v>0</v>
      </c>
      <c r="F22" s="4"/>
    </row>
    <row r="23" spans="1:6" x14ac:dyDescent="0.3">
      <c r="A23" t="s">
        <v>15</v>
      </c>
      <c r="B23">
        <v>0</v>
      </c>
      <c r="C23">
        <v>0</v>
      </c>
      <c r="D23">
        <v>0</v>
      </c>
      <c r="E23">
        <v>0</v>
      </c>
      <c r="F23" s="4"/>
    </row>
    <row r="24" spans="1:6" x14ac:dyDescent="0.3">
      <c r="A24" t="s">
        <v>16</v>
      </c>
      <c r="B24">
        <v>0</v>
      </c>
      <c r="C24">
        <v>0</v>
      </c>
      <c r="D24">
        <v>0</v>
      </c>
      <c r="E24">
        <v>0</v>
      </c>
      <c r="F24" s="4"/>
    </row>
    <row r="25" spans="1:6" x14ac:dyDescent="0.3">
      <c r="A25" t="s">
        <v>17</v>
      </c>
      <c r="B25">
        <v>0</v>
      </c>
      <c r="C25">
        <v>0</v>
      </c>
      <c r="D25">
        <v>0</v>
      </c>
      <c r="E25">
        <v>0</v>
      </c>
      <c r="F25" s="4"/>
    </row>
    <row r="26" spans="1:6" x14ac:dyDescent="0.3">
      <c r="A26" t="s">
        <v>18</v>
      </c>
      <c r="B26">
        <v>0</v>
      </c>
      <c r="C26">
        <v>4.2699999999999996</v>
      </c>
      <c r="D26">
        <v>14.67</v>
      </c>
      <c r="E26">
        <v>30.94</v>
      </c>
      <c r="F26" s="4"/>
    </row>
    <row r="27" spans="1:6" x14ac:dyDescent="0.3">
      <c r="A27" t="s">
        <v>19</v>
      </c>
      <c r="B27">
        <v>7.22</v>
      </c>
      <c r="C27">
        <v>8.2799999999999994</v>
      </c>
      <c r="D27">
        <v>110.8</v>
      </c>
      <c r="E27">
        <v>132.72999999999999</v>
      </c>
      <c r="F27" s="4"/>
    </row>
    <row r="28" spans="1:6" x14ac:dyDescent="0.3">
      <c r="A28" t="s">
        <v>20</v>
      </c>
      <c r="B28">
        <v>200.75</v>
      </c>
      <c r="C28">
        <v>200.92</v>
      </c>
      <c r="D28">
        <v>364.96</v>
      </c>
      <c r="E28">
        <v>374.69</v>
      </c>
      <c r="F28" s="4"/>
    </row>
    <row r="29" spans="1:6" x14ac:dyDescent="0.3">
      <c r="B29">
        <f>SUM(B17:B28)</f>
        <v>487.71</v>
      </c>
      <c r="C29">
        <f>SUM(C17:C28)</f>
        <v>496.20999999999992</v>
      </c>
      <c r="D29">
        <f>SUM(D17:D28)</f>
        <v>1122.3899999999999</v>
      </c>
      <c r="E29">
        <f>SUM(E17:E28)</f>
        <v>1191.4100000000001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9F5-0D26-48F9-82D8-1E439FD85C8C}">
  <dimension ref="A1:O21"/>
  <sheetViews>
    <sheetView workbookViewId="0">
      <selection activeCell="B21" sqref="B21"/>
    </sheetView>
  </sheetViews>
  <sheetFormatPr baseColWidth="10" defaultRowHeight="14.4" x14ac:dyDescent="0.3"/>
  <sheetData>
    <row r="1" spans="1:15" ht="42" thickBot="1" x14ac:dyDescent="0.35">
      <c r="A1" s="20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21" t="s">
        <v>77</v>
      </c>
    </row>
    <row r="2" spans="1:15" ht="15" thickBot="1" x14ac:dyDescent="0.35">
      <c r="A2" s="22" t="s">
        <v>82</v>
      </c>
      <c r="B2" s="30" t="s">
        <v>83</v>
      </c>
      <c r="C2" s="31"/>
      <c r="D2" s="31"/>
      <c r="E2" s="31"/>
      <c r="F2" s="31"/>
      <c r="G2" s="32"/>
      <c r="H2" s="30" t="s">
        <v>84</v>
      </c>
      <c r="I2" s="32"/>
    </row>
    <row r="3" spans="1:15" ht="28.2" thickBot="1" x14ac:dyDescent="0.35">
      <c r="A3" s="22" t="s">
        <v>85</v>
      </c>
      <c r="B3" s="23">
        <v>1.34</v>
      </c>
      <c r="C3" s="23">
        <v>1.28</v>
      </c>
      <c r="D3" s="23">
        <v>1.32</v>
      </c>
      <c r="E3" s="23">
        <v>1.45</v>
      </c>
      <c r="F3" s="23">
        <v>1.4</v>
      </c>
      <c r="G3" s="23">
        <v>1.39</v>
      </c>
      <c r="H3" s="23">
        <v>1.27</v>
      </c>
      <c r="I3" s="23">
        <v>1.32</v>
      </c>
    </row>
    <row r="4" spans="1:15" ht="42" thickBot="1" x14ac:dyDescent="0.35">
      <c r="A4" s="22" t="s">
        <v>86</v>
      </c>
      <c r="B4" s="23">
        <v>0.39</v>
      </c>
      <c r="C4" s="23">
        <v>0.47</v>
      </c>
      <c r="D4" s="23">
        <v>0.41</v>
      </c>
      <c r="E4" s="23">
        <v>0.28000000000000003</v>
      </c>
      <c r="F4" s="23">
        <v>0.32</v>
      </c>
      <c r="G4" s="23">
        <v>0.34</v>
      </c>
      <c r="H4" s="23">
        <v>0.24</v>
      </c>
      <c r="I4" s="23">
        <v>0.21</v>
      </c>
    </row>
    <row r="5" spans="1:15" ht="28.2" thickBot="1" x14ac:dyDescent="0.35">
      <c r="A5" s="18" t="s">
        <v>78</v>
      </c>
      <c r="B5" s="19">
        <v>2</v>
      </c>
      <c r="C5" s="19">
        <v>2</v>
      </c>
      <c r="D5" s="19">
        <v>2</v>
      </c>
      <c r="E5" s="19">
        <v>2</v>
      </c>
      <c r="F5" s="19">
        <v>3</v>
      </c>
      <c r="G5" s="19">
        <v>1</v>
      </c>
      <c r="H5" s="19">
        <v>1</v>
      </c>
      <c r="I5" s="19">
        <v>1</v>
      </c>
    </row>
    <row r="6" spans="1:15" ht="15" thickBot="1" x14ac:dyDescent="0.35">
      <c r="A6" s="18" t="s">
        <v>79</v>
      </c>
      <c r="B6" s="19">
        <v>2.15</v>
      </c>
      <c r="C6" s="19">
        <v>2.15</v>
      </c>
      <c r="D6" s="19">
        <v>2.15</v>
      </c>
      <c r="E6" s="19">
        <v>1.05</v>
      </c>
      <c r="F6" s="19">
        <v>1.05</v>
      </c>
      <c r="G6" s="19">
        <v>0.95</v>
      </c>
      <c r="H6" s="19">
        <v>1.05</v>
      </c>
      <c r="I6" s="19">
        <v>1.05</v>
      </c>
    </row>
    <row r="7" spans="1:15" ht="15" thickBot="1" x14ac:dyDescent="0.35">
      <c r="A7" s="18" t="s">
        <v>80</v>
      </c>
      <c r="B7" s="19">
        <v>1.4</v>
      </c>
      <c r="C7" s="19">
        <v>2.2999999999999998</v>
      </c>
      <c r="D7" s="19">
        <v>1</v>
      </c>
      <c r="E7" s="19">
        <v>0.6</v>
      </c>
      <c r="F7" s="19">
        <v>0.8</v>
      </c>
      <c r="G7" s="19">
        <v>1</v>
      </c>
      <c r="H7" s="19">
        <v>0.8</v>
      </c>
      <c r="I7" s="19">
        <v>0.6</v>
      </c>
    </row>
    <row r="8" spans="1:15" ht="28.2" thickBot="1" x14ac:dyDescent="0.35">
      <c r="A8" s="18" t="s">
        <v>81</v>
      </c>
      <c r="B8" s="19">
        <v>3.01</v>
      </c>
      <c r="C8" s="19">
        <v>4.95</v>
      </c>
      <c r="D8" s="19">
        <v>2.15</v>
      </c>
      <c r="E8" s="19">
        <v>0.63</v>
      </c>
      <c r="F8" s="19">
        <v>0.84</v>
      </c>
      <c r="G8" s="19">
        <v>0.95</v>
      </c>
      <c r="H8" s="19">
        <v>0.84</v>
      </c>
      <c r="I8" s="19">
        <v>0.63</v>
      </c>
    </row>
    <row r="9" spans="1:15" x14ac:dyDescent="0.3">
      <c r="K9" s="24" t="s">
        <v>87</v>
      </c>
      <c r="L9" s="24">
        <v>0</v>
      </c>
      <c r="M9">
        <v>1</v>
      </c>
      <c r="N9">
        <v>2</v>
      </c>
      <c r="O9">
        <v>3</v>
      </c>
    </row>
    <row r="10" spans="1:15" x14ac:dyDescent="0.3">
      <c r="B10">
        <f>B5*B8</f>
        <v>6.02</v>
      </c>
      <c r="C10">
        <f t="shared" ref="C10:I10" si="0">C5*C8</f>
        <v>9.9</v>
      </c>
      <c r="D10">
        <f t="shared" si="0"/>
        <v>4.3</v>
      </c>
      <c r="E10">
        <f t="shared" si="0"/>
        <v>1.26</v>
      </c>
      <c r="F10">
        <f t="shared" si="0"/>
        <v>2.52</v>
      </c>
      <c r="G10">
        <f t="shared" si="0"/>
        <v>0.95</v>
      </c>
      <c r="H10">
        <f t="shared" si="0"/>
        <v>0.84</v>
      </c>
      <c r="I10">
        <f t="shared" si="0"/>
        <v>0.63</v>
      </c>
      <c r="K10" s="24" t="s">
        <v>88</v>
      </c>
      <c r="L10" s="24">
        <f>460.45*L12+34.45+49</f>
        <v>12243.934500000001</v>
      </c>
      <c r="M10">
        <f>454.16*L12+36.62+49</f>
        <v>12079.985600000002</v>
      </c>
      <c r="N10">
        <f>390.85*L12+29.37+49</f>
        <v>10400.718500000001</v>
      </c>
      <c r="O10">
        <f>349.35*L12+28.17+49</f>
        <v>9303.5035000000007</v>
      </c>
    </row>
    <row r="11" spans="1:15" x14ac:dyDescent="0.3">
      <c r="B11">
        <f t="shared" ref="B11:H11" si="1">B10/$I$13</f>
        <v>0.22785768357305072</v>
      </c>
      <c r="C11">
        <f t="shared" si="1"/>
        <v>0.37471612414837246</v>
      </c>
      <c r="D11">
        <f t="shared" si="1"/>
        <v>0.1627554882664648</v>
      </c>
      <c r="E11">
        <f t="shared" si="1"/>
        <v>4.7691143073429226E-2</v>
      </c>
      <c r="F11">
        <f t="shared" si="1"/>
        <v>9.5382286146858453E-2</v>
      </c>
      <c r="G11">
        <f t="shared" si="1"/>
        <v>3.5957607872823621E-2</v>
      </c>
      <c r="H11">
        <f t="shared" si="1"/>
        <v>3.1794095382286149E-2</v>
      </c>
      <c r="I11">
        <f>I10/$I$13</f>
        <v>2.3845571536714613E-2</v>
      </c>
      <c r="K11" t="s">
        <v>89</v>
      </c>
      <c r="L11">
        <f>(L8=L9)*L10+(L8=M9)*M10+(L8=N9)*N10+(L8=O9)*O10</f>
        <v>12243.934500000001</v>
      </c>
    </row>
    <row r="12" spans="1:15" x14ac:dyDescent="0.3">
      <c r="B12" s="29">
        <f>SUM(B10:G10)</f>
        <v>24.95</v>
      </c>
      <c r="C12" s="29"/>
      <c r="D12" s="29"/>
      <c r="E12" s="29"/>
      <c r="F12" s="29"/>
      <c r="G12" s="29"/>
      <c r="H12" s="29">
        <f>SUM(H10:I10)</f>
        <v>1.47</v>
      </c>
      <c r="I12" s="29"/>
      <c r="K12" t="s">
        <v>90</v>
      </c>
      <c r="L12">
        <v>26.41</v>
      </c>
    </row>
    <row r="13" spans="1:15" x14ac:dyDescent="0.3">
      <c r="I13">
        <f>SUM(B10:I10)</f>
        <v>26.419999999999998</v>
      </c>
    </row>
    <row r="14" spans="1:15" x14ac:dyDescent="0.3">
      <c r="B14" s="29">
        <f>SUM(B11:G11)</f>
        <v>0.94436033308099931</v>
      </c>
      <c r="C14" s="29"/>
      <c r="D14" s="29"/>
      <c r="E14" s="29"/>
      <c r="F14" s="29"/>
      <c r="G14" s="29"/>
      <c r="H14" s="29">
        <f>SUM(H11:I11)</f>
        <v>5.5639666919000762E-2</v>
      </c>
      <c r="I14" s="29"/>
    </row>
    <row r="15" spans="1:15" x14ac:dyDescent="0.3">
      <c r="B15" s="29">
        <f>349.35*B12+28.17+49</f>
        <v>8793.4525000000012</v>
      </c>
      <c r="C15" s="29"/>
      <c r="D15" s="29"/>
      <c r="E15" s="29"/>
      <c r="F15" s="29"/>
      <c r="G15" s="29"/>
      <c r="H15" s="29">
        <f>454.16*H12+36.62+49</f>
        <v>753.23520000000008</v>
      </c>
      <c r="I15" s="29"/>
    </row>
    <row r="16" spans="1:15" x14ac:dyDescent="0.3">
      <c r="A16" t="s">
        <v>94</v>
      </c>
      <c r="B16">
        <f>B15+H15</f>
        <v>9546.6877000000022</v>
      </c>
    </row>
    <row r="17" spans="1:3" x14ac:dyDescent="0.3">
      <c r="A17" t="s">
        <v>95</v>
      </c>
      <c r="B17">
        <v>5627.7195000000002</v>
      </c>
    </row>
    <row r="18" spans="1:3" x14ac:dyDescent="0.3">
      <c r="B18" t="s">
        <v>91</v>
      </c>
      <c r="C18" t="s">
        <v>92</v>
      </c>
    </row>
    <row r="19" spans="1:3" x14ac:dyDescent="0.3">
      <c r="A19" t="s">
        <v>93</v>
      </c>
      <c r="B19">
        <v>627.91602536790595</v>
      </c>
      <c r="C19">
        <v>277.59437971093632</v>
      </c>
    </row>
    <row r="20" spans="1:3" x14ac:dyDescent="0.3">
      <c r="B20">
        <f>B19+B16+B17</f>
        <v>15802.323225367909</v>
      </c>
      <c r="C20">
        <f>B16+C19+B17</f>
        <v>15452.001579710937</v>
      </c>
    </row>
    <row r="21" spans="1:3" x14ac:dyDescent="0.3">
      <c r="B21">
        <f>B20/97.5</f>
        <v>162.07511000377343</v>
      </c>
      <c r="C21">
        <f>C20/97.5</f>
        <v>158.48206748421475</v>
      </c>
    </row>
  </sheetData>
  <mergeCells count="8">
    <mergeCell ref="B15:G15"/>
    <mergeCell ref="H15:I15"/>
    <mergeCell ref="B2:G2"/>
    <mergeCell ref="H2:I2"/>
    <mergeCell ref="H14:I14"/>
    <mergeCell ref="B14:G14"/>
    <mergeCell ref="B12:G12"/>
    <mergeCell ref="H12:I12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7EFF-E538-4592-86D7-013294DDEF0E}">
  <dimension ref="A1:V26"/>
  <sheetViews>
    <sheetView topLeftCell="F1" workbookViewId="0">
      <selection activeCell="F5" sqref="F5"/>
    </sheetView>
  </sheetViews>
  <sheetFormatPr baseColWidth="10" defaultRowHeight="14.4" x14ac:dyDescent="0.3"/>
  <cols>
    <col min="2" max="2" width="17.77734375" customWidth="1"/>
    <col min="3" max="3" width="18.109375" customWidth="1"/>
    <col min="4" max="4" width="12.44140625" customWidth="1"/>
    <col min="6" max="6" width="26.33203125" customWidth="1"/>
    <col min="7" max="9" width="11.5546875" style="8"/>
    <col min="10" max="12" width="11.5546875" style="25"/>
    <col min="13" max="15" width="11.5546875" style="26"/>
    <col min="16" max="18" width="11.5546875" style="27"/>
  </cols>
  <sheetData>
    <row r="1" spans="1:22" ht="15" thickBot="1" x14ac:dyDescent="0.35">
      <c r="B1" t="s">
        <v>35</v>
      </c>
      <c r="C1" s="14" t="s">
        <v>34</v>
      </c>
      <c r="D1" t="s">
        <v>38</v>
      </c>
      <c r="F1" t="s">
        <v>41</v>
      </c>
      <c r="G1" s="8" t="s">
        <v>42</v>
      </c>
      <c r="J1" s="25" t="s">
        <v>43</v>
      </c>
      <c r="M1" s="26" t="s">
        <v>44</v>
      </c>
      <c r="P1" s="27" t="s">
        <v>45</v>
      </c>
      <c r="S1" t="s">
        <v>46</v>
      </c>
      <c r="T1" s="28" t="s">
        <v>99</v>
      </c>
      <c r="U1" s="28"/>
      <c r="V1" s="28"/>
    </row>
    <row r="2" spans="1:22" ht="15" thickBot="1" x14ac:dyDescent="0.35">
      <c r="C2" s="14"/>
      <c r="G2" s="8" t="s">
        <v>101</v>
      </c>
      <c r="H2" s="8" t="s">
        <v>102</v>
      </c>
      <c r="I2" s="8" t="s">
        <v>103</v>
      </c>
      <c r="J2" s="8" t="s">
        <v>101</v>
      </c>
      <c r="K2" s="8" t="s">
        <v>102</v>
      </c>
      <c r="L2" s="8" t="s">
        <v>103</v>
      </c>
      <c r="M2" s="8" t="s">
        <v>101</v>
      </c>
      <c r="N2" s="8" t="s">
        <v>102</v>
      </c>
      <c r="O2" s="8" t="s">
        <v>103</v>
      </c>
      <c r="P2" s="8" t="s">
        <v>101</v>
      </c>
      <c r="Q2" s="8" t="s">
        <v>102</v>
      </c>
      <c r="R2" s="8" t="s">
        <v>103</v>
      </c>
      <c r="T2" s="28" t="s">
        <v>96</v>
      </c>
      <c r="U2" s="28" t="s">
        <v>97</v>
      </c>
      <c r="V2" s="28" t="s">
        <v>98</v>
      </c>
    </row>
    <row r="3" spans="1:22" ht="15" thickBot="1" x14ac:dyDescent="0.35">
      <c r="C3" s="14"/>
      <c r="F3" t="s">
        <v>104</v>
      </c>
      <c r="G3" s="8">
        <v>0</v>
      </c>
      <c r="H3" s="8">
        <v>231.5</v>
      </c>
      <c r="I3" s="8">
        <v>215.75</v>
      </c>
      <c r="J3" s="25">
        <v>0</v>
      </c>
      <c r="K3" s="25">
        <v>78.42</v>
      </c>
      <c r="L3" s="25">
        <v>55.25</v>
      </c>
      <c r="M3" s="26">
        <v>0</v>
      </c>
      <c r="N3" s="26">
        <v>60.5</v>
      </c>
      <c r="O3" s="26">
        <v>114.33</v>
      </c>
      <c r="Q3" s="27">
        <v>522.75</v>
      </c>
      <c r="R3" s="27">
        <v>588.41999999999996</v>
      </c>
      <c r="T3" s="28"/>
      <c r="U3" s="28">
        <v>231.5</v>
      </c>
      <c r="V3" s="28">
        <v>215.75</v>
      </c>
    </row>
    <row r="4" spans="1:22" ht="15" thickBot="1" x14ac:dyDescent="0.35">
      <c r="C4" s="14"/>
      <c r="F4" t="s">
        <v>105</v>
      </c>
      <c r="G4" s="8">
        <v>845.17</v>
      </c>
      <c r="H4" s="8">
        <v>98.08</v>
      </c>
      <c r="I4" s="8">
        <v>71.42</v>
      </c>
      <c r="J4" s="25">
        <v>459.25</v>
      </c>
      <c r="K4" s="25">
        <v>78.33</v>
      </c>
      <c r="L4" s="25">
        <v>79.67</v>
      </c>
      <c r="M4" s="26">
        <v>302.83</v>
      </c>
      <c r="N4" s="26">
        <v>64.92</v>
      </c>
      <c r="O4" s="26">
        <v>88.08</v>
      </c>
      <c r="P4" s="27">
        <v>315.42</v>
      </c>
      <c r="Q4" s="27">
        <v>381.08</v>
      </c>
      <c r="R4" s="27">
        <v>466.75</v>
      </c>
      <c r="T4" s="28"/>
      <c r="U4" s="28">
        <v>98.08</v>
      </c>
      <c r="V4" s="28">
        <v>71.42</v>
      </c>
    </row>
    <row r="5" spans="1:22" ht="15" thickBot="1" x14ac:dyDescent="0.35">
      <c r="C5" s="14"/>
      <c r="F5" t="s">
        <v>106</v>
      </c>
      <c r="G5" s="8">
        <v>0</v>
      </c>
      <c r="H5" s="8">
        <f>H7-H6</f>
        <v>15.829999999999984</v>
      </c>
      <c r="I5" s="8">
        <f t="shared" ref="I5:R5" si="0">I7-I6</f>
        <v>11.090000000000032</v>
      </c>
      <c r="J5" s="8">
        <v>0</v>
      </c>
      <c r="K5" s="8">
        <f t="shared" si="0"/>
        <v>15.669999999999987</v>
      </c>
      <c r="L5" s="8">
        <f t="shared" si="0"/>
        <v>0.34000000000000341</v>
      </c>
      <c r="M5" s="8">
        <v>0</v>
      </c>
      <c r="N5" s="8">
        <f t="shared" si="0"/>
        <v>2.5900000000000034</v>
      </c>
      <c r="O5" s="8">
        <f t="shared" si="0"/>
        <v>18.909999999999997</v>
      </c>
      <c r="P5" s="8">
        <v>0</v>
      </c>
      <c r="Q5" s="8">
        <f t="shared" si="0"/>
        <v>18.909999999999968</v>
      </c>
      <c r="R5" s="8">
        <f t="shared" si="0"/>
        <v>97.250000000000114</v>
      </c>
      <c r="T5" s="28"/>
      <c r="U5" s="28"/>
      <c r="V5" s="28"/>
    </row>
    <row r="6" spans="1:22" ht="15" thickBot="1" x14ac:dyDescent="0.35">
      <c r="C6" s="14"/>
      <c r="F6" t="s">
        <v>107</v>
      </c>
      <c r="G6" s="8">
        <v>845.17</v>
      </c>
      <c r="H6" s="8">
        <v>313.75</v>
      </c>
      <c r="I6" s="8">
        <v>276.08</v>
      </c>
      <c r="J6" s="25">
        <f>J7-J5</f>
        <v>459.25</v>
      </c>
      <c r="K6" s="25">
        <v>141.08000000000001</v>
      </c>
      <c r="L6" s="25">
        <v>134.58000000000001</v>
      </c>
      <c r="M6" s="26">
        <f>M7-M5</f>
        <v>302.83</v>
      </c>
      <c r="N6" s="26">
        <v>122.83</v>
      </c>
      <c r="O6" s="26">
        <v>183.5</v>
      </c>
      <c r="P6" s="27">
        <f>P7-P5</f>
        <v>315.42</v>
      </c>
      <c r="Q6" s="27">
        <v>884.92</v>
      </c>
      <c r="R6" s="27">
        <v>957.92</v>
      </c>
      <c r="T6" s="28"/>
      <c r="U6" s="28">
        <v>313.75</v>
      </c>
      <c r="V6" s="28">
        <v>276.08</v>
      </c>
    </row>
    <row r="7" spans="1:22" ht="15" thickBot="1" x14ac:dyDescent="0.35">
      <c r="C7" s="14"/>
      <c r="F7" t="s">
        <v>100</v>
      </c>
      <c r="G7" s="8">
        <f>G4+G3</f>
        <v>845.17</v>
      </c>
      <c r="H7" s="8">
        <f t="shared" ref="H7:R7" si="1">H4+H3</f>
        <v>329.58</v>
      </c>
      <c r="I7" s="8">
        <f t="shared" si="1"/>
        <v>287.17</v>
      </c>
      <c r="J7" s="8">
        <f t="shared" si="1"/>
        <v>459.25</v>
      </c>
      <c r="K7" s="8">
        <f t="shared" si="1"/>
        <v>156.75</v>
      </c>
      <c r="L7" s="8">
        <f t="shared" si="1"/>
        <v>134.92000000000002</v>
      </c>
      <c r="M7" s="8">
        <f t="shared" si="1"/>
        <v>302.83</v>
      </c>
      <c r="N7" s="8">
        <f t="shared" si="1"/>
        <v>125.42</v>
      </c>
      <c r="O7" s="8">
        <f t="shared" si="1"/>
        <v>202.41</v>
      </c>
      <c r="P7" s="8">
        <f t="shared" si="1"/>
        <v>315.42</v>
      </c>
      <c r="Q7" s="8">
        <f t="shared" si="1"/>
        <v>903.82999999999993</v>
      </c>
      <c r="R7" s="8">
        <f t="shared" si="1"/>
        <v>1055.17</v>
      </c>
    </row>
    <row r="8" spans="1:22" ht="15" thickBot="1" x14ac:dyDescent="0.35">
      <c r="C8" s="14"/>
      <c r="F8" t="s">
        <v>63</v>
      </c>
      <c r="G8" s="8">
        <v>48.75</v>
      </c>
      <c r="J8" s="25">
        <v>14.86</v>
      </c>
      <c r="M8" s="26">
        <v>10.16</v>
      </c>
      <c r="P8" s="27">
        <v>9.64</v>
      </c>
      <c r="S8">
        <v>14.09</v>
      </c>
    </row>
    <row r="9" spans="1:22" ht="15" thickBot="1" x14ac:dyDescent="0.35">
      <c r="C9" s="14"/>
      <c r="F9" t="s">
        <v>64</v>
      </c>
      <c r="G9" s="8">
        <v>1.3520000000000001</v>
      </c>
      <c r="J9" s="25">
        <v>0.74099999999999999</v>
      </c>
      <c r="M9" s="26">
        <v>0.72599999999999998</v>
      </c>
      <c r="P9" s="27">
        <v>0.115</v>
      </c>
      <c r="S9">
        <v>0.191</v>
      </c>
    </row>
    <row r="10" spans="1:22" ht="15" thickBot="1" x14ac:dyDescent="0.35">
      <c r="C10" s="14"/>
      <c r="F10" t="s">
        <v>48</v>
      </c>
      <c r="G10" s="8">
        <v>40.94</v>
      </c>
      <c r="J10" s="25">
        <v>40.35</v>
      </c>
      <c r="M10" s="26">
        <v>38.479999999999997</v>
      </c>
      <c r="P10" s="27">
        <v>38.54</v>
      </c>
      <c r="S10">
        <v>43.89</v>
      </c>
    </row>
    <row r="11" spans="1:22" ht="15" thickBot="1" x14ac:dyDescent="0.35">
      <c r="A11" s="10" t="s">
        <v>30</v>
      </c>
      <c r="B11" s="10" t="s">
        <v>36</v>
      </c>
      <c r="C11" s="11" t="s">
        <v>31</v>
      </c>
      <c r="D11" s="10">
        <v>35</v>
      </c>
      <c r="F11" s="17" t="s">
        <v>47</v>
      </c>
      <c r="G11" s="8">
        <v>34.67</v>
      </c>
      <c r="J11" s="25">
        <v>32.39</v>
      </c>
      <c r="M11" s="26">
        <v>30.59</v>
      </c>
      <c r="P11" s="27">
        <v>30.76</v>
      </c>
      <c r="S11">
        <v>37.71</v>
      </c>
    </row>
    <row r="12" spans="1:22" ht="15" thickBot="1" x14ac:dyDescent="0.35">
      <c r="A12" s="12" t="s">
        <v>32</v>
      </c>
      <c r="B12" s="12" t="s">
        <v>37</v>
      </c>
      <c r="C12" s="13" t="s">
        <v>33</v>
      </c>
      <c r="D12" s="12">
        <v>33</v>
      </c>
      <c r="F12" s="17" t="s">
        <v>49</v>
      </c>
      <c r="G12" s="8">
        <v>36.200000000000003</v>
      </c>
      <c r="J12" s="25">
        <v>35.51</v>
      </c>
      <c r="M12" s="26">
        <v>34.11</v>
      </c>
      <c r="P12" s="27">
        <v>33.229999999999997</v>
      </c>
      <c r="S12">
        <v>39.24</v>
      </c>
    </row>
    <row r="13" spans="1:22" x14ac:dyDescent="0.3">
      <c r="F13" t="s">
        <v>50</v>
      </c>
    </row>
    <row r="14" spans="1:22" x14ac:dyDescent="0.3">
      <c r="F14" t="s">
        <v>51</v>
      </c>
      <c r="G14" s="8">
        <v>0.13172300000000001</v>
      </c>
      <c r="J14" s="25">
        <v>7.7857999999999997E-2</v>
      </c>
      <c r="M14" s="26">
        <v>0.11715200000000001</v>
      </c>
      <c r="P14" s="27">
        <v>0.15148400000000001</v>
      </c>
      <c r="S14">
        <v>9.4829999999999998E-2</v>
      </c>
    </row>
    <row r="15" spans="1:22" x14ac:dyDescent="0.3">
      <c r="F15" t="s">
        <v>52</v>
      </c>
      <c r="G15" s="8">
        <v>0</v>
      </c>
      <c r="J15" s="25">
        <v>0</v>
      </c>
    </row>
    <row r="16" spans="1:22" x14ac:dyDescent="0.3">
      <c r="F16" t="s">
        <v>53</v>
      </c>
    </row>
    <row r="17" spans="6:19" x14ac:dyDescent="0.3">
      <c r="F17" t="s">
        <v>54</v>
      </c>
    </row>
    <row r="18" spans="6:19" x14ac:dyDescent="0.3">
      <c r="F18" t="s">
        <v>55</v>
      </c>
    </row>
    <row r="19" spans="6:19" x14ac:dyDescent="0.3">
      <c r="F19" t="s">
        <v>56</v>
      </c>
      <c r="G19" s="8">
        <v>329.58</v>
      </c>
      <c r="J19" s="25">
        <v>156.75</v>
      </c>
      <c r="M19" s="26">
        <v>125.42</v>
      </c>
      <c r="P19" s="27">
        <v>903.83</v>
      </c>
      <c r="S19">
        <v>1024.5</v>
      </c>
    </row>
    <row r="20" spans="6:19" x14ac:dyDescent="0.3">
      <c r="F20" t="s">
        <v>61</v>
      </c>
      <c r="G20" s="8">
        <v>231.5</v>
      </c>
      <c r="J20" s="25">
        <v>78.42</v>
      </c>
      <c r="M20" s="26">
        <v>60.5</v>
      </c>
      <c r="P20" s="27">
        <v>522.75</v>
      </c>
      <c r="S20">
        <v>557.41999999999996</v>
      </c>
    </row>
    <row r="21" spans="6:19" x14ac:dyDescent="0.3">
      <c r="F21" t="s">
        <v>62</v>
      </c>
      <c r="G21" s="8">
        <v>98.08</v>
      </c>
      <c r="J21" s="25">
        <v>78.33</v>
      </c>
      <c r="M21" s="26">
        <v>64.92</v>
      </c>
      <c r="P21" s="27">
        <v>381.08</v>
      </c>
      <c r="S21">
        <v>467.08</v>
      </c>
    </row>
    <row r="22" spans="6:19" x14ac:dyDescent="0.3">
      <c r="F22" t="s">
        <v>57</v>
      </c>
      <c r="G22" s="8">
        <v>287.17</v>
      </c>
      <c r="J22" s="25">
        <v>134.91999999999999</v>
      </c>
      <c r="M22" s="26">
        <v>202.42</v>
      </c>
      <c r="P22" s="27">
        <v>1055.17</v>
      </c>
      <c r="S22">
        <v>1003.67</v>
      </c>
    </row>
    <row r="23" spans="6:19" x14ac:dyDescent="0.3">
      <c r="F23" t="s">
        <v>60</v>
      </c>
      <c r="G23" s="8">
        <f>G19-G25</f>
        <v>15.829999999999984</v>
      </c>
      <c r="J23" s="25">
        <f>J19-J25</f>
        <v>15.669999999999987</v>
      </c>
      <c r="M23" s="26">
        <f>M19-M25</f>
        <v>2.5900000000000034</v>
      </c>
      <c r="P23" s="27">
        <f>P19-P25</f>
        <v>18.910000000000082</v>
      </c>
      <c r="S23">
        <f>S19-S25</f>
        <v>63</v>
      </c>
    </row>
    <row r="24" spans="6:19" x14ac:dyDescent="0.3">
      <c r="F24" t="s">
        <v>59</v>
      </c>
      <c r="G24" s="8">
        <f>G22-G26</f>
        <v>11.090000000000032</v>
      </c>
      <c r="J24" s="25">
        <f>J22-J26</f>
        <v>0.33999999999997499</v>
      </c>
      <c r="M24" s="26">
        <f>M22-M26</f>
        <v>18.919999999999987</v>
      </c>
      <c r="P24" s="27">
        <f>P22-P26</f>
        <v>97.250000000000114</v>
      </c>
      <c r="S24">
        <f>S22-S26</f>
        <v>38.5</v>
      </c>
    </row>
    <row r="25" spans="6:19" x14ac:dyDescent="0.3">
      <c r="F25" t="s">
        <v>58</v>
      </c>
      <c r="G25" s="8">
        <v>313.75</v>
      </c>
      <c r="J25" s="25">
        <v>141.08000000000001</v>
      </c>
      <c r="M25" s="26">
        <v>122.83</v>
      </c>
      <c r="P25" s="27">
        <v>884.92</v>
      </c>
      <c r="S25">
        <v>961.5</v>
      </c>
    </row>
    <row r="26" spans="6:19" x14ac:dyDescent="0.3">
      <c r="F26" t="s">
        <v>59</v>
      </c>
      <c r="G26" s="8">
        <v>276.08</v>
      </c>
      <c r="J26" s="25">
        <v>134.58000000000001</v>
      </c>
      <c r="M26" s="26">
        <v>183.5</v>
      </c>
      <c r="P26" s="27">
        <v>957.92</v>
      </c>
      <c r="S26">
        <v>965.17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G A A B Q S w M E F A A C A A g A f b 3 y U r p E r 0 + o A A A A + Q A A A B I A H A B D b 2 5 m a W c v U G F j a 2 F n Z S 5 4 b W w g o h g A K K A U A A A A A A A A A A A A A A A A A A A A A A A A A A A A h Y + 9 D o I w G E V f h X S n f 0 S j 5 K M M J k 6 S G E 2 M K 8 E C j V B M W y z v 5 u A j + Q q S K O r m e E / O c O 7 j d o d 0 a J v g K o 1 V n U 4 Q w x Q F U h f d S e k q Q b 0 r w w V K B W z z 4 p x X M h h l b e P B n h J U O 3 e J C f H e Y x / h z l S E U 8 r I M d v s i 1 q 2 O f r I 6 r 8 c K m 1 d r g u J B B x e M Y L j O c M z t u S Y R Z Q B m T h k S n 8 d P i Z j C u Q H w q p v X G + k K E 2 4 3 g G Z J p D 3 D f E E U E s D B B Q A A g A I A H 2 9 8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v f J S A n e D u / M D A A A 2 F g A A E w A c A E Z v c m 1 1 b G F z L 1 N l Y 3 R p b 2 4 x L m 0 g o h g A K K A U A A A A A A A A A A A A A A A A A A A A A A A A A A A A x d f d b u J G F A f w + 0 h 5 B 4 v e J B K L P P 5 2 K y 4 o s J t I m 4 9 i q k q 7 V J W B S R j F z K D x m C 6 N 9 o H a 1 9 g X 6 3 G c a k P C 3 x h u y k 3 C c G Z 8 f m f G 5 p D z m R F K W k n 1 l / 1 0 e n J 6 k i 9 S z e f W t b r q J Y n V t T J u T k 8 s e i W q 0 D N O I / 1 8 3 R m o W b H k 0 p y 9 F x n v 9 J U 0 9 C Y / a / V / n P y a c 5 1 P e P a w S I 3 J J w O e P x i 1 m h i d y v y O a z 5 R K y O W I k / L a 0 6 u k w 8 9 I S Z L N e d Z d c 3 J 8 H Y 8 v L p 9 Z 1 c v N q m G O 6 o w r f P 2 5 w H P a L b h u t t q t 9 p W X 2 X F U u Z d L 2 5 b Q z l T c y H v u 8 z x n b b 1 S 6 E M T 8 w m 4 9 3 v / 3 a u l e S / n 7 c r 0 w + t o X x n v v 1 j e G 6 t t F o W e Y u A 4 3 R K g b f 0 n m Z d 8 H R O o L O K 3 7 Y + P 4 / 3 s i y Z p V m q 8 6 7 R x c s l x 5 s V t w g k 7 s S 3 v 7 + v N 3 4 q g N L L K u U y K j / b k U D 7 8 b G V G 7 7 q q 0 I a E l 5 K E 3 i d M v x r 2 3 p s f U r m 0 0 9 k u O K p 7 A k 9 5 s s V 1 6 k p N K d Y U 1 7 a 8 C + m C u 0 v n I / i f m E S k 5 q d H 7 v X x X L K 9 c 3 d z W x W r F L a w j d R Q 7 k W W s l y s x M q + / A L l V 4 o f a G 0 + I u 2 P c 2 S h 8 1 l R i I h U z l 7 e 5 V X 8 2 8 K M 1 d K U + Y D v Z k W 2 b Q O 8 G r u K B W y p B R v s y y p z a v C y l A K G / G M T u G a X 1 D 2 c 2 E 2 M L b B s q N B f 7 z g e p l m 5 Y R B u s n K y t N p H P H y 1 F N p b p W Q h t X V a n u N 5 h 7 3 q B y b F m F 7 1 v 4 T U + 7 F c f 7 / z n b D r X E O i H U P W f f n T M j 5 e 5 0 + P R Y b 7 t I o n Q s q R 5 O T 1 z T 8 x Z 3 e I H w 7 r f r 7 3 j k s a + c 3 q o f 6 8 2 k 5 u / Y A N q z C 8 c f j y J m U 4 t E z W Y M j T 5 k 1 u z H 2 R 2 3 v 4 7 7 K s / o A y m v v 3 t U G b G f T W 9 O u 3 v M P 9 C D e y W N 1 x 4 5 y q b + x y o g 9 3 1 f 1 H 7 P 6 / G j 5 f Q B n X 4 C 7 N + C Q h 8 e e e p A I R 3 w 9 P z 0 R c n f T 8 b K T u x x c / U H t h V k r a u V y u n 4 y / F / a u h 1 5 d G b 5 u q a n Y 8 w 9 r q k 7 p A N 7 7 u u o 6 a p G 2 Z t t q M Y d M O 6 C c Q + M + 2 A 8 A O M h G I / A e A z G 2 d t 7 + / k D J G a I z J C Z I T R D a o b Y D L k Z g j M k d 5 D c g X u N 5 A 6 S O 0 j u I L m D 5 A 6 S O 0 j u I L m L 5 C 6 S u / C Y I 7 m L 5 C 6 S u 0 j u I r m L 5 C 6 S e 0 j u I b m H 5 B 6 8 w 5 H c Q 3 I P y T 0 k 9 5 D c Q 3 I f y X 0 k 9 5 H c R 3 I f P t y Q 3 E d y H 8 l 9 J P e R P E D y A M k D J A + Q P E D y A D 7 X k T x A 8 g D J A y Q P k T x E 8 h D J Q y Q P k T x E 8 h B + p S F 5 i O Q h k k d I H i F 5 h O Q R k k d I H i F 5 h O Q R / D Z H 8 g j J Y y S P k T x G 8 h j J Y y S P k T x G 8 h j J Y 9 j I 4 E 4 G t j I 2 7 G V s 2 M z Y s J u x Y T t j w 3 7 G h g 2 N D T s a G 7 Y 0 N q x B T T s H a 4 A b u l c d X e 1 P i 3 8 B U E s B A i 0 A F A A C A A g A f b 3 y U r p E r 0 + o A A A A + Q A A A B I A A A A A A A A A A A A A A A A A A A A A A E N v b m Z p Z y 9 Q Y W N r Y W d l L n h t b F B L A Q I t A B Q A A g A I A H 2 9 8 l I P y u m r p A A A A O k A A A A T A A A A A A A A A A A A A A A A A P Q A A A B b Q 2 9 u d G V u d F 9 U e X B l c 1 0 u e G 1 s U E s B A i 0 A F A A C A A g A f b 3 y U g J 3 g 7 v z A w A A N h Y A A B M A A A A A A A A A A A A A A A A A 5 Q E A A E Z v c m 1 1 b G F z L 1 N l Y 3 R p b 2 4 x L m 1 Q S w U G A A A A A A M A A w D C A A A A J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g A A A A A A A A a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T U F T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F Q y M T o z N z o z N y 4 1 N T Q z M j I 4 W i I g L z 4 8 R W 5 0 c n k g V H l w Z T 0 i R m l s b E N v b H V t b l R 5 c G V z I i B W Y W x 1 Z T 0 i c 0 F 3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3 N 0 Z X B D b 3 V u d C Z x d W 9 0 O y w m c X V v d D t a U 2 R i W m 9 u Z U 1 l Y W 5 B a X J U Z W 1 w Z X J h d H V y Z S Z x d W 9 0 O y w m c X V v d D t a Q 2 g y T G l n a H R T d G F 0 Z S Z x d W 9 0 O y w m c X V v d D t a Q 2 g z T n V t Y m V y T 2 Z P Y 2 N 1 c G F u d H M m c X V v d D s s J n F 1 b 3 Q 7 R W 5 2 a X J v b m 1 l b n R T a X R l R X h 0 Z X J p b 3 J I b 3 J p e m 9 u d G F s U 2 t 5 S W x s d W 1 p b m F u Y 2 U m c X V v d D s s J n F 1 b 3 Q 7 R W 5 2 a X J v b m 1 l b n R T a X R l T 3 V 0 Z G 9 v c k F p c k R y e W J 1 b G J U Z W 1 w Z X J h d H V y Z S Z x d W 9 0 O y w m c X V v d D t F b n Z p c m 9 u b W V u d F N p d G V S Y W l u U 3 R h d H V z J n F 1 b 3 Q 7 L C Z x d W 9 0 O 1 p D a D J a b 2 5 l T W V h b k F p c l R l b X B l c m F 0 d X J l J n F 1 b 3 Q 7 L C Z x d W 9 0 O 1 p D a D F a b 2 5 l Q W l y U m V s Y X R p d m V I d W 1 p Z G l 0 e S Z x d W 9 0 O y w m c X V v d D t a Q 2 g x W m 9 u Z U 1 l Y W 5 B a X J U Z W 1 w Z X J h d H V y Z S Z x d W 9 0 O y w m c X V v d D t S R E N U a G V y b W F s W m 9 u Z U R h e W x p Z 2 h 0 a W 5 n U m V m Z X J l b m N l U G 9 p b n Q x S W x s d W 1 p b m F u Y 2 U m c X V v d D s s J n F 1 b 3 Q 7 U k R D V G h l c m 1 h b F p v b m V a b 2 5 l T W V h b k F p c l R l b X B l c m F 0 d X J l J n F 1 b 3 Q 7 L C Z x d W 9 0 O 1 p D a D N a b 2 5 l T W V h b k F p c l R l b X B l c m F 0 d X J l J n F 1 b 3 Q 7 L C Z x d W 9 0 O 1 J E Q 1 R o Z X J t Y W x a b 2 5 l W m 9 u Z U F p c l J l b G F 0 a X Z l S H V t a W R p d H k m c X V v d D s s J n F 1 b 3 Q 7 U k R D V G h l c m 1 h b F p v b m V O d W 1 i Z X J P Z k 9 j Y 3 V w Y W 5 0 c y Z x d W 9 0 O y w m c X V v d D t a Q 2 g y R G F 5 b G l n a H R p b m d S Z W Z l c m V u Y 2 V Q b 2 l u d D F J b G x 1 b W l u Y W 5 j Z S Z x d W 9 0 O y w m c X V v d D t a U 2 R i W m 9 u Z U F p c l J l b G F 0 a X Z l S H V t a W R p d H k m c X V v d D s s J n F 1 b 3 Q 7 W k N o M l p v b m V B a X J S Z W x h d G l 2 Z U h 1 b W l k a X R 5 J n F 1 b 3 Q 7 L C Z x d W 9 0 O 1 p D a D N a b 2 5 l Q W l y U m V s Y X R p d m V I d W 1 p Z G l 0 e S Z x d W 9 0 O y w m c X V v d D t a Q 2 g y Q m x p b m R G c m F j d G l v b i Z x d W 9 0 O y w m c X V v d D t S R E N U a G V y b W F s W m 9 u Z V p v b m V N Z W F u U m F k a W F u d F R l b X B l c m F 0 d X J l J n F 1 b 3 Q 7 L C Z x d W 9 0 O 1 p D a D F a b 2 5 l T W V h b l J h Z G l h b n R U Z W 1 w Z X J h d H V y Z S Z x d W 9 0 O y w m c X V v d D t a U 2 R i W m 9 u Z U 1 l Y W 5 S Y W R p Y W 5 0 V G V t c G V y Y X R 1 c m U m c X V v d D s s J n F 1 b 3 Q 7 U k R D V G h l c m 1 h b F p v b m V M a W d o d F N 0 Y X R l J n F 1 b 3 Q 7 L C Z x d W 9 0 O 1 p D a D J a b 2 5 l T W V h b l J h Z G l h b n R U Z W 1 w Z X J h d H V y Z S Z x d W 9 0 O y w m c X V v d D t a Q 2 g y V 2 l u Z G 9 3 U 3 R h d G U w J n F 1 b 3 Q 7 L C Z x d W 9 0 O 1 p D a D N a b 2 5 l T W V h b l J h Z G l h b n R U Z W 1 w Z X J h d H V y Z S Z x d W 9 0 O y w m c X V v d D t a Q 2 g x R G F 5 b G l n a H R p b m d S Z W Z l c m V u Y 2 V Q b 2 l u d D F J b G x 1 b W l u Y W 5 j Z S Z x d W 9 0 O y w m c X V v d D t a U 2 R i R G F 5 b G l n a H R p b m d S Z W Z l c m V u Y 2 V Q b 2 l u d D F J b G x 1 b W l u Y W 5 j Z S Z x d W 9 0 O y w m c X V v d D t a Q 2 g z R G F 5 b G l n a H R p b m d S Z W Z l c m V u Y 2 V Q b 2 l u d D F J b G x 1 b W l u Y W 5 j Z S Z x d W 9 0 O y w m c X V v d D t a Q 2 g x T n V t Y m V y T 2 Z P Y 2 N 1 c G F u d H M m c X V v d D s s J n F 1 b 3 Q 7 W l N k Y k 5 1 b W J l c k 9 m T 2 N j d X B h b n R z J n F 1 b 3 Q 7 L C Z x d W 9 0 O 1 p D a D J O d W 1 i Z X J P Z k 9 j Y 3 V w Y W 5 0 c y Z x d W 9 0 O y w m c X V v d D t S R E N U a G V y b W F s W m 9 u Z V d p b m R v d 1 N 0 Y X R l M C Z x d W 9 0 O y w m c X V v d D t a Q 2 g x V 2 l u Z G 9 3 U 3 R h d G U w J n F 1 b 3 Q 7 L C Z x d W 9 0 O 1 p T Z G J X a W 5 k b 3 d T d G F 0 Z T A m c X V v d D s s J n F 1 b 3 Q 7 W k N o M 1 d p b m R v d 1 N 0 Y X R l M C Z x d W 9 0 O y w m c X V v d D t S R E N U a G V y b W F s W m 9 u Z U F 2 Z X J h Z 2 V H Y W l u c y Z x d W 9 0 O y w m c X V v d D t a Q 2 g x T G l n a H R T d G F 0 Z S Z x d W 9 0 O y w m c X V v d D t a U 2 R i Q m x p b m R G c m F j d G l v b i Z x d W 9 0 O y w m c X V v d D t a U 2 R i T G l n a H R T d G F 0 Z S Z x d W 9 0 O y w m c X V v d D t a Q 2 g z T G l n a H R T d G F 0 Z S Z x d W 9 0 O y w m c X V v d D t a Q 2 g x Q X Z l c m F n Z U d h a W 5 z J n F 1 b 3 Q 7 L C Z x d W 9 0 O 1 p T Z G J B d m V y Y W d l R 2 F p b n M m c X V v d D s s J n F 1 b 3 Q 7 W k N o M k F 2 Z X J h Z 2 V H Y W l u c y Z x d W 9 0 O y w m c X V v d D t a Q 2 g z Q X Z l c m F n Z U d h a W 5 z J n F 1 b 3 Q 7 L C Z x d W 9 0 O 1 p D a D N C b G l u Z E Z y Y W N 0 a W 9 u J n F 1 b 3 Q 7 L C Z x d W 9 0 O 1 J E Q 1 R o Z X J t Y W x a b 2 5 l Q m x p b m R G c m F j d G l v b i Z x d W 9 0 O y w m c X V v d D t a Q 2 g x Q m x p b m R G c m F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0 1 B U 1 M v V H l w Z S B t b 2 R p Z m n D q S 5 7 c 3 R l c E N v d W 5 0 L D B 9 J n F 1 b 3 Q 7 L C Z x d W 9 0 O 1 N l Y 3 R p b 2 4 x L 0 5 v T U F T U y 9 U e X B l I G 1 v Z G l m a c O p L n t a U 2 R i W m 9 u Z U 1 l Y W 5 B a X J U Z W 1 w Z X J h d H V y Z S w x f S Z x d W 9 0 O y w m c X V v d D t T Z W N 0 a W 9 u M S 9 O b 0 1 B U 1 M v V H l w Z S B t b 2 R p Z m n D q S 5 7 W k N o M k x p Z 2 h 0 U 3 R h d G U s M n 0 m c X V v d D s s J n F 1 b 3 Q 7 U 2 V j d G l v b j E v T m 9 N Q V N T L 1 R 5 c G U g b W 9 k a W Z p w 6 k u e 1 p D a D N O d W 1 i Z X J P Z k 9 j Y 3 V w Y W 5 0 c y w z f S Z x d W 9 0 O y w m c X V v d D t T Z W N 0 a W 9 u M S 9 O b 0 1 B U 1 M v V H l w Z S B t b 2 R p Z m n D q S 5 7 R W 5 2 a X J v b m 1 l b n R T a X R l R X h 0 Z X J p b 3 J I b 3 J p e m 9 u d G F s U 2 t 5 S W x s d W 1 p b m F u Y 2 U s N H 0 m c X V v d D s s J n F 1 b 3 Q 7 U 2 V j d G l v b j E v T m 9 N Q V N T L 1 R 5 c G U g b W 9 k a W Z p w 6 k u e 0 V u d m l y b 2 5 t Z W 5 0 U 2 l 0 Z U 9 1 d G R v b 3 J B a X J E c n l i d W x i V G V t c G V y Y X R 1 c m U s N X 0 m c X V v d D s s J n F 1 b 3 Q 7 U 2 V j d G l v b j E v T m 9 N Q V N T L 1 R 5 c G U g b W 9 k a W Z p w 6 k u e 0 V u d m l y b 2 5 t Z W 5 0 U 2 l 0 Z V J h a W 5 T d G F 0 d X M s N n 0 m c X V v d D s s J n F 1 b 3 Q 7 U 2 V j d G l v b j E v T m 9 N Q V N T L 1 R 5 c G U g b W 9 k a W Z p w 6 k u e 1 p D a D J a b 2 5 l T W V h b k F p c l R l b X B l c m F 0 d X J l L D d 9 J n F 1 b 3 Q 7 L C Z x d W 9 0 O 1 N l Y 3 R p b 2 4 x L 0 5 v T U F T U y 9 U e X B l I G 1 v Z G l m a c O p L n t a Q 2 g x W m 9 u Z U F p c l J l b G F 0 a X Z l S H V t a W R p d H k s O H 0 m c X V v d D s s J n F 1 b 3 Q 7 U 2 V j d G l v b j E v T m 9 N Q V N T L 1 R 5 c G U g b W 9 k a W Z p w 6 k u e 1 p D a D F a b 2 5 l T W V h b k F p c l R l b X B l c m F 0 d X J l L D l 9 J n F 1 b 3 Q 7 L C Z x d W 9 0 O 1 N l Y 3 R p b 2 4 x L 0 5 v T U F T U y 9 U e X B l I G 1 v Z G l m a c O p L n t S R E N U a G V y b W F s W m 9 u Z U R h e W x p Z 2 h 0 a W 5 n U m V m Z X J l b m N l U G 9 p b n Q x S W x s d W 1 p b m F u Y 2 U s M T B 9 J n F 1 b 3 Q 7 L C Z x d W 9 0 O 1 N l Y 3 R p b 2 4 x L 0 5 v T U F T U y 9 U e X B l I G 1 v Z G l m a c O p L n t S R E N U a G V y b W F s W m 9 u Z V p v b m V N Z W F u Q W l y V G V t c G V y Y X R 1 c m U s M T F 9 J n F 1 b 3 Q 7 L C Z x d W 9 0 O 1 N l Y 3 R p b 2 4 x L 0 5 v T U F T U y 9 U e X B l I G 1 v Z G l m a c O p L n t a Q 2 g z W m 9 u Z U 1 l Y W 5 B a X J U Z W 1 w Z X J h d H V y Z S w x M n 0 m c X V v d D s s J n F 1 b 3 Q 7 U 2 V j d G l v b j E v T m 9 N Q V N T L 1 R 5 c G U g b W 9 k a W Z p w 6 k u e 1 J E Q 1 R o Z X J t Y W x a b 2 5 l W m 9 u Z U F p c l J l b G F 0 a X Z l S H V t a W R p d H k s M T N 9 J n F 1 b 3 Q 7 L C Z x d W 9 0 O 1 N l Y 3 R p b 2 4 x L 0 5 v T U F T U y 9 U e X B l I G 1 v Z G l m a c O p L n t S R E N U a G V y b W F s W m 9 u Z U 5 1 b W J l c k 9 m T 2 N j d X B h b n R z L D E 0 f S Z x d W 9 0 O y w m c X V v d D t T Z W N 0 a W 9 u M S 9 O b 0 1 B U 1 M v V H l w Z S B t b 2 R p Z m n D q S 5 7 W k N o M k R h e W x p Z 2 h 0 a W 5 n U m V m Z X J l b m N l U G 9 p b n Q x S W x s d W 1 p b m F u Y 2 U s M T V 9 J n F 1 b 3 Q 7 L C Z x d W 9 0 O 1 N l Y 3 R p b 2 4 x L 0 5 v T U F T U y 9 U e X B l I G 1 v Z G l m a c O p L n t a U 2 R i W m 9 u Z U F p c l J l b G F 0 a X Z l S H V t a W R p d H k s M T Z 9 J n F 1 b 3 Q 7 L C Z x d W 9 0 O 1 N l Y 3 R p b 2 4 x L 0 5 v T U F T U y 9 U e X B l I G 1 v Z G l m a c O p L n t a Q 2 g y W m 9 u Z U F p c l J l b G F 0 a X Z l S H V t a W R p d H k s M T d 9 J n F 1 b 3 Q 7 L C Z x d W 9 0 O 1 N l Y 3 R p b 2 4 x L 0 5 v T U F T U y 9 U e X B l I G 1 v Z G l m a c O p L n t a Q 2 g z W m 9 u Z U F p c l J l b G F 0 a X Z l S H V t a W R p d H k s M T h 9 J n F 1 b 3 Q 7 L C Z x d W 9 0 O 1 N l Y 3 R p b 2 4 x L 0 5 v T U F T U y 9 U e X B l I G 1 v Z G l m a c O p L n t a Q 2 g y Q m x p b m R G c m F j d G l v b i w x O X 0 m c X V v d D s s J n F 1 b 3 Q 7 U 2 V j d G l v b j E v T m 9 N Q V N T L 1 R 5 c G U g b W 9 k a W Z p w 6 k u e 1 J E Q 1 R o Z X J t Y W x a b 2 5 l W m 9 u Z U 1 l Y W 5 S Y W R p Y W 5 0 V G V t c G V y Y X R 1 c m U s M j B 9 J n F 1 b 3 Q 7 L C Z x d W 9 0 O 1 N l Y 3 R p b 2 4 x L 0 5 v T U F T U y 9 U e X B l I G 1 v Z G l m a c O p L n t a Q 2 g x W m 9 u Z U 1 l Y W 5 S Y W R p Y W 5 0 V G V t c G V y Y X R 1 c m U s M j F 9 J n F 1 b 3 Q 7 L C Z x d W 9 0 O 1 N l Y 3 R p b 2 4 x L 0 5 v T U F T U y 9 U e X B l I G 1 v Z G l m a c O p L n t a U 2 R i W m 9 u Z U 1 l Y W 5 S Y W R p Y W 5 0 V G V t c G V y Y X R 1 c m U s M j J 9 J n F 1 b 3 Q 7 L C Z x d W 9 0 O 1 N l Y 3 R p b 2 4 x L 0 5 v T U F T U y 9 U e X B l I G 1 v Z G l m a c O p L n t S R E N U a G V y b W F s W m 9 u Z U x p Z 2 h 0 U 3 R h d G U s M j N 9 J n F 1 b 3 Q 7 L C Z x d W 9 0 O 1 N l Y 3 R p b 2 4 x L 0 5 v T U F T U y 9 U e X B l I G 1 v Z G l m a c O p L n t a Q 2 g y W m 9 u Z U 1 l Y W 5 S Y W R p Y W 5 0 V G V t c G V y Y X R 1 c m U s M j R 9 J n F 1 b 3 Q 7 L C Z x d W 9 0 O 1 N l Y 3 R p b 2 4 x L 0 5 v T U F T U y 9 U e X B l I G 1 v Z G l m a c O p L n t a Q 2 g y V 2 l u Z G 9 3 U 3 R h d G U w L D I 1 f S Z x d W 9 0 O y w m c X V v d D t T Z W N 0 a W 9 u M S 9 O b 0 1 B U 1 M v V H l w Z S B t b 2 R p Z m n D q S 5 7 W k N o M 1 p v b m V N Z W F u U m F k a W F u d F R l b X B l c m F 0 d X J l L D I 2 f S Z x d W 9 0 O y w m c X V v d D t T Z W N 0 a W 9 u M S 9 O b 0 1 B U 1 M v V H l w Z S B t b 2 R p Z m n D q S 5 7 W k N o M U R h e W x p Z 2 h 0 a W 5 n U m V m Z X J l b m N l U G 9 p b n Q x S W x s d W 1 p b m F u Y 2 U s M j d 9 J n F 1 b 3 Q 7 L C Z x d W 9 0 O 1 N l Y 3 R p b 2 4 x L 0 5 v T U F T U y 9 U e X B l I G 1 v Z G l m a c O p L n t a U 2 R i R G F 5 b G l n a H R p b m d S Z W Z l c m V u Y 2 V Q b 2 l u d D F J b G x 1 b W l u Y W 5 j Z S w y O H 0 m c X V v d D s s J n F 1 b 3 Q 7 U 2 V j d G l v b j E v T m 9 N Q V N T L 1 R 5 c G U g b W 9 k a W Z p w 6 k u e 1 p D a D N E Y X l s a W d o d G l u Z 1 J l Z m V y Z W 5 j Z V B v a W 5 0 M U l s b H V t a W 5 h b m N l L D I 5 f S Z x d W 9 0 O y w m c X V v d D t T Z W N 0 a W 9 u M S 9 O b 0 1 B U 1 M v V H l w Z S B t b 2 R p Z m n D q S 5 7 W k N o M U 5 1 b W J l c k 9 m T 2 N j d X B h b n R z L D M w f S Z x d W 9 0 O y w m c X V v d D t T Z W N 0 a W 9 u M S 9 O b 0 1 B U 1 M v V H l w Z S B t b 2 R p Z m n D q S 5 7 W l N k Y k 5 1 b W J l c k 9 m T 2 N j d X B h b n R z L D M x f S Z x d W 9 0 O y w m c X V v d D t T Z W N 0 a W 9 u M S 9 O b 0 1 B U 1 M v V H l w Z S B t b 2 R p Z m n D q S 5 7 W k N o M k 5 1 b W J l c k 9 m T 2 N j d X B h b n R z L D M y f S Z x d W 9 0 O y w m c X V v d D t T Z W N 0 a W 9 u M S 9 O b 0 1 B U 1 M v V H l w Z S B t b 2 R p Z m n D q S 5 7 U k R D V G h l c m 1 h b F p v b m V X a W 5 k b 3 d T d G F 0 Z T A s M z N 9 J n F 1 b 3 Q 7 L C Z x d W 9 0 O 1 N l Y 3 R p b 2 4 x L 0 5 v T U F T U y 9 U e X B l I G 1 v Z G l m a c O p L n t a Q 2 g x V 2 l u Z G 9 3 U 3 R h d G U w L D M 0 f S Z x d W 9 0 O y w m c X V v d D t T Z W N 0 a W 9 u M S 9 O b 0 1 B U 1 M v V H l w Z S B t b 2 R p Z m n D q S 5 7 W l N k Y l d p b m R v d 1 N 0 Y X R l M C w z N X 0 m c X V v d D s s J n F 1 b 3 Q 7 U 2 V j d G l v b j E v T m 9 N Q V N T L 1 R 5 c G U g b W 9 k a W Z p w 6 k u e 1 p D a D N X a W 5 k b 3 d T d G F 0 Z T A s M z Z 9 J n F 1 b 3 Q 7 L C Z x d W 9 0 O 1 N l Y 3 R p b 2 4 x L 0 5 v T U F T U y 9 U e X B l I G 1 v Z G l m a c O p L n t S R E N U a G V y b W F s W m 9 u Z U F 2 Z X J h Z 2 V H Y W l u c y w z N 3 0 m c X V v d D s s J n F 1 b 3 Q 7 U 2 V j d G l v b j E v T m 9 N Q V N T L 1 R 5 c G U g b W 9 k a W Z p w 6 k u e 1 p D a D F M a W d o d F N 0 Y X R l L D M 4 f S Z x d W 9 0 O y w m c X V v d D t T Z W N 0 a W 9 u M S 9 O b 0 1 B U 1 M v V H l w Z S B t b 2 R p Z m n D q S 5 7 W l N k Y k J s a W 5 k R n J h Y 3 R p b 2 4 s M z l 9 J n F 1 b 3 Q 7 L C Z x d W 9 0 O 1 N l Y 3 R p b 2 4 x L 0 5 v T U F T U y 9 U e X B l I G 1 v Z G l m a c O p L n t a U 2 R i T G l n a H R T d G F 0 Z S w 0 M H 0 m c X V v d D s s J n F 1 b 3 Q 7 U 2 V j d G l v b j E v T m 9 N Q V N T L 1 R 5 c G U g b W 9 k a W Z p w 6 k u e 1 p D a D N M a W d o d F N 0 Y X R l L D Q x f S Z x d W 9 0 O y w m c X V v d D t T Z W N 0 a W 9 u M S 9 O b 0 1 B U 1 M v V H l w Z S B t b 2 R p Z m n D q S 5 7 W k N o M U F 2 Z X J h Z 2 V H Y W l u c y w 0 M n 0 m c X V v d D s s J n F 1 b 3 Q 7 U 2 V j d G l v b j E v T m 9 N Q V N T L 1 R 5 c G U g b W 9 k a W Z p w 6 k u e 1 p T Z G J B d m V y Y W d l R 2 F p b n M s N D N 9 J n F 1 b 3 Q 7 L C Z x d W 9 0 O 1 N l Y 3 R p b 2 4 x L 0 5 v T U F T U y 9 U e X B l I G 1 v Z G l m a c O p L n t a Q 2 g y Q X Z l c m F n Z U d h a W 5 z L D Q 0 f S Z x d W 9 0 O y w m c X V v d D t T Z W N 0 a W 9 u M S 9 O b 0 1 B U 1 M v V H l w Z S B t b 2 R p Z m n D q S 5 7 W k N o M 0 F 2 Z X J h Z 2 V H Y W l u c y w 0 N X 0 m c X V v d D s s J n F 1 b 3 Q 7 U 2 V j d G l v b j E v T m 9 N Q V N T L 1 R 5 c G U g b W 9 k a W Z p w 6 k u e 1 p D a D N C b G l u Z E Z y Y W N 0 a W 9 u L D Q 2 f S Z x d W 9 0 O y w m c X V v d D t T Z W N 0 a W 9 u M S 9 O b 0 1 B U 1 M v V H l w Z S B t b 2 R p Z m n D q S 5 7 U k R D V G h l c m 1 h b F p v b m V C b G l u Z E Z y Y W N 0 a W 9 u L D Q 3 f S Z x d W 9 0 O y w m c X V v d D t T Z W N 0 a W 9 u M S 9 O b 0 1 B U 1 M v V H l w Z S B t b 2 R p Z m n D q S 5 7 W k N o M U J s a W 5 k R n J h Y 3 R p b 2 4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O b 0 1 B U 1 M v V H l w Z S B t b 2 R p Z m n D q S 5 7 c 3 R l c E N v d W 5 0 L D B 9 J n F 1 b 3 Q 7 L C Z x d W 9 0 O 1 N l Y 3 R p b 2 4 x L 0 5 v T U F T U y 9 U e X B l I G 1 v Z G l m a c O p L n t a U 2 R i W m 9 u Z U 1 l Y W 5 B a X J U Z W 1 w Z X J h d H V y Z S w x f S Z x d W 9 0 O y w m c X V v d D t T Z W N 0 a W 9 u M S 9 O b 0 1 B U 1 M v V H l w Z S B t b 2 R p Z m n D q S 5 7 W k N o M k x p Z 2 h 0 U 3 R h d G U s M n 0 m c X V v d D s s J n F 1 b 3 Q 7 U 2 V j d G l v b j E v T m 9 N Q V N T L 1 R 5 c G U g b W 9 k a W Z p w 6 k u e 1 p D a D N O d W 1 i Z X J P Z k 9 j Y 3 V w Y W 5 0 c y w z f S Z x d W 9 0 O y w m c X V v d D t T Z W N 0 a W 9 u M S 9 O b 0 1 B U 1 M v V H l w Z S B t b 2 R p Z m n D q S 5 7 R W 5 2 a X J v b m 1 l b n R T a X R l R X h 0 Z X J p b 3 J I b 3 J p e m 9 u d G F s U 2 t 5 S W x s d W 1 p b m F u Y 2 U s N H 0 m c X V v d D s s J n F 1 b 3 Q 7 U 2 V j d G l v b j E v T m 9 N Q V N T L 1 R 5 c G U g b W 9 k a W Z p w 6 k u e 0 V u d m l y b 2 5 t Z W 5 0 U 2 l 0 Z U 9 1 d G R v b 3 J B a X J E c n l i d W x i V G V t c G V y Y X R 1 c m U s N X 0 m c X V v d D s s J n F 1 b 3 Q 7 U 2 V j d G l v b j E v T m 9 N Q V N T L 1 R 5 c G U g b W 9 k a W Z p w 6 k u e 0 V u d m l y b 2 5 t Z W 5 0 U 2 l 0 Z V J h a W 5 T d G F 0 d X M s N n 0 m c X V v d D s s J n F 1 b 3 Q 7 U 2 V j d G l v b j E v T m 9 N Q V N T L 1 R 5 c G U g b W 9 k a W Z p w 6 k u e 1 p D a D J a b 2 5 l T W V h b k F p c l R l b X B l c m F 0 d X J l L D d 9 J n F 1 b 3 Q 7 L C Z x d W 9 0 O 1 N l Y 3 R p b 2 4 x L 0 5 v T U F T U y 9 U e X B l I G 1 v Z G l m a c O p L n t a Q 2 g x W m 9 u Z U F p c l J l b G F 0 a X Z l S H V t a W R p d H k s O H 0 m c X V v d D s s J n F 1 b 3 Q 7 U 2 V j d G l v b j E v T m 9 N Q V N T L 1 R 5 c G U g b W 9 k a W Z p w 6 k u e 1 p D a D F a b 2 5 l T W V h b k F p c l R l b X B l c m F 0 d X J l L D l 9 J n F 1 b 3 Q 7 L C Z x d W 9 0 O 1 N l Y 3 R p b 2 4 x L 0 5 v T U F T U y 9 U e X B l I G 1 v Z G l m a c O p L n t S R E N U a G V y b W F s W m 9 u Z U R h e W x p Z 2 h 0 a W 5 n U m V m Z X J l b m N l U G 9 p b n Q x S W x s d W 1 p b m F u Y 2 U s M T B 9 J n F 1 b 3 Q 7 L C Z x d W 9 0 O 1 N l Y 3 R p b 2 4 x L 0 5 v T U F T U y 9 U e X B l I G 1 v Z G l m a c O p L n t S R E N U a G V y b W F s W m 9 u Z V p v b m V N Z W F u Q W l y V G V t c G V y Y X R 1 c m U s M T F 9 J n F 1 b 3 Q 7 L C Z x d W 9 0 O 1 N l Y 3 R p b 2 4 x L 0 5 v T U F T U y 9 U e X B l I G 1 v Z G l m a c O p L n t a Q 2 g z W m 9 u Z U 1 l Y W 5 B a X J U Z W 1 w Z X J h d H V y Z S w x M n 0 m c X V v d D s s J n F 1 b 3 Q 7 U 2 V j d G l v b j E v T m 9 N Q V N T L 1 R 5 c G U g b W 9 k a W Z p w 6 k u e 1 J E Q 1 R o Z X J t Y W x a b 2 5 l W m 9 u Z U F p c l J l b G F 0 a X Z l S H V t a W R p d H k s M T N 9 J n F 1 b 3 Q 7 L C Z x d W 9 0 O 1 N l Y 3 R p b 2 4 x L 0 5 v T U F T U y 9 U e X B l I G 1 v Z G l m a c O p L n t S R E N U a G V y b W F s W m 9 u Z U 5 1 b W J l c k 9 m T 2 N j d X B h b n R z L D E 0 f S Z x d W 9 0 O y w m c X V v d D t T Z W N 0 a W 9 u M S 9 O b 0 1 B U 1 M v V H l w Z S B t b 2 R p Z m n D q S 5 7 W k N o M k R h e W x p Z 2 h 0 a W 5 n U m V m Z X J l b m N l U G 9 p b n Q x S W x s d W 1 p b m F u Y 2 U s M T V 9 J n F 1 b 3 Q 7 L C Z x d W 9 0 O 1 N l Y 3 R p b 2 4 x L 0 5 v T U F T U y 9 U e X B l I G 1 v Z G l m a c O p L n t a U 2 R i W m 9 u Z U F p c l J l b G F 0 a X Z l S H V t a W R p d H k s M T Z 9 J n F 1 b 3 Q 7 L C Z x d W 9 0 O 1 N l Y 3 R p b 2 4 x L 0 5 v T U F T U y 9 U e X B l I G 1 v Z G l m a c O p L n t a Q 2 g y W m 9 u Z U F p c l J l b G F 0 a X Z l S H V t a W R p d H k s M T d 9 J n F 1 b 3 Q 7 L C Z x d W 9 0 O 1 N l Y 3 R p b 2 4 x L 0 5 v T U F T U y 9 U e X B l I G 1 v Z G l m a c O p L n t a Q 2 g z W m 9 u Z U F p c l J l b G F 0 a X Z l S H V t a W R p d H k s M T h 9 J n F 1 b 3 Q 7 L C Z x d W 9 0 O 1 N l Y 3 R p b 2 4 x L 0 5 v T U F T U y 9 U e X B l I G 1 v Z G l m a c O p L n t a Q 2 g y Q m x p b m R G c m F j d G l v b i w x O X 0 m c X V v d D s s J n F 1 b 3 Q 7 U 2 V j d G l v b j E v T m 9 N Q V N T L 1 R 5 c G U g b W 9 k a W Z p w 6 k u e 1 J E Q 1 R o Z X J t Y W x a b 2 5 l W m 9 u Z U 1 l Y W 5 S Y W R p Y W 5 0 V G V t c G V y Y X R 1 c m U s M j B 9 J n F 1 b 3 Q 7 L C Z x d W 9 0 O 1 N l Y 3 R p b 2 4 x L 0 5 v T U F T U y 9 U e X B l I G 1 v Z G l m a c O p L n t a Q 2 g x W m 9 u Z U 1 l Y W 5 S Y W R p Y W 5 0 V G V t c G V y Y X R 1 c m U s M j F 9 J n F 1 b 3 Q 7 L C Z x d W 9 0 O 1 N l Y 3 R p b 2 4 x L 0 5 v T U F T U y 9 U e X B l I G 1 v Z G l m a c O p L n t a U 2 R i W m 9 u Z U 1 l Y W 5 S Y W R p Y W 5 0 V G V t c G V y Y X R 1 c m U s M j J 9 J n F 1 b 3 Q 7 L C Z x d W 9 0 O 1 N l Y 3 R p b 2 4 x L 0 5 v T U F T U y 9 U e X B l I G 1 v Z G l m a c O p L n t S R E N U a G V y b W F s W m 9 u Z U x p Z 2 h 0 U 3 R h d G U s M j N 9 J n F 1 b 3 Q 7 L C Z x d W 9 0 O 1 N l Y 3 R p b 2 4 x L 0 5 v T U F T U y 9 U e X B l I G 1 v Z G l m a c O p L n t a Q 2 g y W m 9 u Z U 1 l Y W 5 S Y W R p Y W 5 0 V G V t c G V y Y X R 1 c m U s M j R 9 J n F 1 b 3 Q 7 L C Z x d W 9 0 O 1 N l Y 3 R p b 2 4 x L 0 5 v T U F T U y 9 U e X B l I G 1 v Z G l m a c O p L n t a Q 2 g y V 2 l u Z G 9 3 U 3 R h d G U w L D I 1 f S Z x d W 9 0 O y w m c X V v d D t T Z W N 0 a W 9 u M S 9 O b 0 1 B U 1 M v V H l w Z S B t b 2 R p Z m n D q S 5 7 W k N o M 1 p v b m V N Z W F u U m F k a W F u d F R l b X B l c m F 0 d X J l L D I 2 f S Z x d W 9 0 O y w m c X V v d D t T Z W N 0 a W 9 u M S 9 O b 0 1 B U 1 M v V H l w Z S B t b 2 R p Z m n D q S 5 7 W k N o M U R h e W x p Z 2 h 0 a W 5 n U m V m Z X J l b m N l U G 9 p b n Q x S W x s d W 1 p b m F u Y 2 U s M j d 9 J n F 1 b 3 Q 7 L C Z x d W 9 0 O 1 N l Y 3 R p b 2 4 x L 0 5 v T U F T U y 9 U e X B l I G 1 v Z G l m a c O p L n t a U 2 R i R G F 5 b G l n a H R p b m d S Z W Z l c m V u Y 2 V Q b 2 l u d D F J b G x 1 b W l u Y W 5 j Z S w y O H 0 m c X V v d D s s J n F 1 b 3 Q 7 U 2 V j d G l v b j E v T m 9 N Q V N T L 1 R 5 c G U g b W 9 k a W Z p w 6 k u e 1 p D a D N E Y X l s a W d o d G l u Z 1 J l Z m V y Z W 5 j Z V B v a W 5 0 M U l s b H V t a W 5 h b m N l L D I 5 f S Z x d W 9 0 O y w m c X V v d D t T Z W N 0 a W 9 u M S 9 O b 0 1 B U 1 M v V H l w Z S B t b 2 R p Z m n D q S 5 7 W k N o M U 5 1 b W J l c k 9 m T 2 N j d X B h b n R z L D M w f S Z x d W 9 0 O y w m c X V v d D t T Z W N 0 a W 9 u M S 9 O b 0 1 B U 1 M v V H l w Z S B t b 2 R p Z m n D q S 5 7 W l N k Y k 5 1 b W J l c k 9 m T 2 N j d X B h b n R z L D M x f S Z x d W 9 0 O y w m c X V v d D t T Z W N 0 a W 9 u M S 9 O b 0 1 B U 1 M v V H l w Z S B t b 2 R p Z m n D q S 5 7 W k N o M k 5 1 b W J l c k 9 m T 2 N j d X B h b n R z L D M y f S Z x d W 9 0 O y w m c X V v d D t T Z W N 0 a W 9 u M S 9 O b 0 1 B U 1 M v V H l w Z S B t b 2 R p Z m n D q S 5 7 U k R D V G h l c m 1 h b F p v b m V X a W 5 k b 3 d T d G F 0 Z T A s M z N 9 J n F 1 b 3 Q 7 L C Z x d W 9 0 O 1 N l Y 3 R p b 2 4 x L 0 5 v T U F T U y 9 U e X B l I G 1 v Z G l m a c O p L n t a Q 2 g x V 2 l u Z G 9 3 U 3 R h d G U w L D M 0 f S Z x d W 9 0 O y w m c X V v d D t T Z W N 0 a W 9 u M S 9 O b 0 1 B U 1 M v V H l w Z S B t b 2 R p Z m n D q S 5 7 W l N k Y l d p b m R v d 1 N 0 Y X R l M C w z N X 0 m c X V v d D s s J n F 1 b 3 Q 7 U 2 V j d G l v b j E v T m 9 N Q V N T L 1 R 5 c G U g b W 9 k a W Z p w 6 k u e 1 p D a D N X a W 5 k b 3 d T d G F 0 Z T A s M z Z 9 J n F 1 b 3 Q 7 L C Z x d W 9 0 O 1 N l Y 3 R p b 2 4 x L 0 5 v T U F T U y 9 U e X B l I G 1 v Z G l m a c O p L n t S R E N U a G V y b W F s W m 9 u Z U F 2 Z X J h Z 2 V H Y W l u c y w z N 3 0 m c X V v d D s s J n F 1 b 3 Q 7 U 2 V j d G l v b j E v T m 9 N Q V N T L 1 R 5 c G U g b W 9 k a W Z p w 6 k u e 1 p D a D F M a W d o d F N 0 Y X R l L D M 4 f S Z x d W 9 0 O y w m c X V v d D t T Z W N 0 a W 9 u M S 9 O b 0 1 B U 1 M v V H l w Z S B t b 2 R p Z m n D q S 5 7 W l N k Y k J s a W 5 k R n J h Y 3 R p b 2 4 s M z l 9 J n F 1 b 3 Q 7 L C Z x d W 9 0 O 1 N l Y 3 R p b 2 4 x L 0 5 v T U F T U y 9 U e X B l I G 1 v Z G l m a c O p L n t a U 2 R i T G l n a H R T d G F 0 Z S w 0 M H 0 m c X V v d D s s J n F 1 b 3 Q 7 U 2 V j d G l v b j E v T m 9 N Q V N T L 1 R 5 c G U g b W 9 k a W Z p w 6 k u e 1 p D a D N M a W d o d F N 0 Y X R l L D Q x f S Z x d W 9 0 O y w m c X V v d D t T Z W N 0 a W 9 u M S 9 O b 0 1 B U 1 M v V H l w Z S B t b 2 R p Z m n D q S 5 7 W k N o M U F 2 Z X J h Z 2 V H Y W l u c y w 0 M n 0 m c X V v d D s s J n F 1 b 3 Q 7 U 2 V j d G l v b j E v T m 9 N Q V N T L 1 R 5 c G U g b W 9 k a W Z p w 6 k u e 1 p T Z G J B d m V y Y W d l R 2 F p b n M s N D N 9 J n F 1 b 3 Q 7 L C Z x d W 9 0 O 1 N l Y 3 R p b 2 4 x L 0 5 v T U F T U y 9 U e X B l I G 1 v Z G l m a c O p L n t a Q 2 g y Q X Z l c m F n Z U d h a W 5 z L D Q 0 f S Z x d W 9 0 O y w m c X V v d D t T Z W N 0 a W 9 u M S 9 O b 0 1 B U 1 M v V H l w Z S B t b 2 R p Z m n D q S 5 7 W k N o M 0 F 2 Z X J h Z 2 V H Y W l u c y w 0 N X 0 m c X V v d D s s J n F 1 b 3 Q 7 U 2 V j d G l v b j E v T m 9 N Q V N T L 1 R 5 c G U g b W 9 k a W Z p w 6 k u e 1 p D a D N C b G l u Z E Z y Y W N 0 a W 9 u L D Q 2 f S Z x d W 9 0 O y w m c X V v d D t T Z W N 0 a W 9 u M S 9 O b 0 1 B U 1 M v V H l w Z S B t b 2 R p Z m n D q S 5 7 U k R D V G h l c m 1 h b F p v b m V C b G l u Z E Z y Y W N 0 a W 9 u L D Q 3 f S Z x d W 9 0 O y w m c X V v d D t T Z W N 0 a W 9 u M S 9 O b 0 1 B U 1 M v V H l w Z S B t b 2 R p Z m n D q S 5 7 W k N o M U J s a W 5 k R n J h Y 3 R p b 2 4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1 B U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N Q V N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1 B U 1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T V 9 0 Z X N 0 d m 9 s Z X R z U k R D U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R E 1 f d G V z d H Z v b G V 0 c 1 J E Q 1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F Q y M T o 0 M z o 1 O C 4 x M j U 4 M T g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T V 9 0 Z X N 0 d m 9 s Z X R z U k R D U 0 U v V H l w Z S B t b 2 R p Z m n D q S 5 7 Q 2 9 s d W 1 u M S w w f S Z x d W 9 0 O y w m c X V v d D t T Z W N 0 a W 9 u M S 9 J R E 1 f d G V z d H Z v b G V 0 c 1 J E Q 1 N F L 1 R 5 c G U g b W 9 k a W Z p w 6 k u e 0 N v b H V t b j I s M X 0 m c X V v d D s s J n F 1 b 3 Q 7 U 2 V j d G l v b j E v S U R N X 3 R l c 3 R 2 b 2 x l d H N S R E N T R S 9 U e X B l I G 1 v Z G l m a c O p L n t D b 2 x 1 b W 4 z L D J 9 J n F 1 b 3 Q 7 L C Z x d W 9 0 O 1 N l Y 3 R p b 2 4 x L 0 l E T V 9 0 Z X N 0 d m 9 s Z X R z U k R D U 0 U v V H l w Z S B t b 2 R p Z m n D q S 5 7 Q 2 9 s d W 1 u N C w z f S Z x d W 9 0 O y w m c X V v d D t T Z W N 0 a W 9 u M S 9 J R E 1 f d G V z d H Z v b G V 0 c 1 J E Q 1 N F L 1 R 5 c G U g b W 9 k a W Z p w 6 k u e 0 N v b H V t b j U s N H 0 m c X V v d D s s J n F 1 b 3 Q 7 U 2 V j d G l v b j E v S U R N X 3 R l c 3 R 2 b 2 x l d H N S R E N T R S 9 U e X B l I G 1 v Z G l m a c O p L n t D b 2 x 1 b W 4 2 L D V 9 J n F 1 b 3 Q 7 L C Z x d W 9 0 O 1 N l Y 3 R p b 2 4 x L 0 l E T V 9 0 Z X N 0 d m 9 s Z X R z U k R D U 0 U v V H l w Z S B t b 2 R p Z m n D q S 5 7 Q 2 9 s d W 1 u N y w 2 f S Z x d W 9 0 O y w m c X V v d D t T Z W N 0 a W 9 u M S 9 J R E 1 f d G V z d H Z v b G V 0 c 1 J E Q 1 N F L 1 R 5 c G U g b W 9 k a W Z p w 6 k u e 0 N v b H V t b j g s N 3 0 m c X V v d D s s J n F 1 b 3 Q 7 U 2 V j d G l v b j E v S U R N X 3 R l c 3 R 2 b 2 x l d H N S R E N T R S 9 U e X B l I G 1 v Z G l m a c O p L n t D b 2 x 1 b W 4 5 L D h 9 J n F 1 b 3 Q 7 L C Z x d W 9 0 O 1 N l Y 3 R p b 2 4 x L 0 l E T V 9 0 Z X N 0 d m 9 s Z X R z U k R D U 0 U v V H l w Z S B t b 2 R p Z m n D q S 5 7 Q 2 9 s d W 1 u M T A s O X 0 m c X V v d D s s J n F 1 b 3 Q 7 U 2 V j d G l v b j E v S U R N X 3 R l c 3 R 2 b 2 x l d H N S R E N T R S 9 U e X B l I G 1 v Z G l m a c O p L n t D b 2 x 1 b W 4 x M S w x M H 0 m c X V v d D s s J n F 1 b 3 Q 7 U 2 V j d G l v b j E v S U R N X 3 R l c 3 R 2 b 2 x l d H N S R E N T R S 9 U e X B l I G 1 v Z G l m a c O p L n t D b 2 x 1 b W 4 x M i w x M X 0 m c X V v d D s s J n F 1 b 3 Q 7 U 2 V j d G l v b j E v S U R N X 3 R l c 3 R 2 b 2 x l d H N S R E N T R S 9 U e X B l I G 1 v Z G l m a c O p L n t D b 2 x 1 b W 4 x M y w x M n 0 m c X V v d D s s J n F 1 b 3 Q 7 U 2 V j d G l v b j E v S U R N X 3 R l c 3 R 2 b 2 x l d H N S R E N T R S 9 U e X B l I G 1 v Z G l m a c O p L n t D b 2 x 1 b W 4 x N C w x M 3 0 m c X V v d D s s J n F 1 b 3 Q 7 U 2 V j d G l v b j E v S U R N X 3 R l c 3 R 2 b 2 x l d H N S R E N T R S 9 U e X B l I G 1 v Z G l m a c O p L n t D b 2 x 1 b W 4 x N S w x N H 0 m c X V v d D s s J n F 1 b 3 Q 7 U 2 V j d G l v b j E v S U R N X 3 R l c 3 R 2 b 2 x l d H N S R E N T R S 9 U e X B l I G 1 v Z G l m a c O p L n t D b 2 x 1 b W 4 x N i w x N X 0 m c X V v d D s s J n F 1 b 3 Q 7 U 2 V j d G l v b j E v S U R N X 3 R l c 3 R 2 b 2 x l d H N S R E N T R S 9 U e X B l I G 1 v Z G l m a c O p L n t D b 2 x 1 b W 4 x N y w x N n 0 m c X V v d D s s J n F 1 b 3 Q 7 U 2 V j d G l v b j E v S U R N X 3 R l c 3 R 2 b 2 x l d H N S R E N T R S 9 U e X B l I G 1 v Z G l m a c O p L n t D b 2 x 1 b W 4 x O C w x N 3 0 m c X V v d D s s J n F 1 b 3 Q 7 U 2 V j d G l v b j E v S U R N X 3 R l c 3 R 2 b 2 x l d H N S R E N T R S 9 U e X B l I G 1 v Z G l m a c O p L n t D b 2 x 1 b W 4 x O S w x O H 0 m c X V v d D s s J n F 1 b 3 Q 7 U 2 V j d G l v b j E v S U R N X 3 R l c 3 R 2 b 2 x l d H N S R E N T R S 9 U e X B l I G 1 v Z G l m a c O p L n t D b 2 x 1 b W 4 y M C w x O X 0 m c X V v d D s s J n F 1 b 3 Q 7 U 2 V j d G l v b j E v S U R N X 3 R l c 3 R 2 b 2 x l d H N S R E N T R S 9 U e X B l I G 1 v Z G l m a c O p L n t D b 2 x 1 b W 4 y M S w y M H 0 m c X V v d D s s J n F 1 b 3 Q 7 U 2 V j d G l v b j E v S U R N X 3 R l c 3 R 2 b 2 x l d H N S R E N T R S 9 U e X B l I G 1 v Z G l m a c O p L n t D b 2 x 1 b W 4 y M i w y M X 0 m c X V v d D s s J n F 1 b 3 Q 7 U 2 V j d G l v b j E v S U R N X 3 R l c 3 R 2 b 2 x l d H N S R E N T R S 9 U e X B l I G 1 v Z G l m a c O p L n t D b 2 x 1 b W 4 y M y w y M n 0 m c X V v d D s s J n F 1 b 3 Q 7 U 2 V j d G l v b j E v S U R N X 3 R l c 3 R 2 b 2 x l d H N S R E N T R S 9 U e X B l I G 1 v Z G l m a c O p L n t D b 2 x 1 b W 4 y N C w y M 3 0 m c X V v d D s s J n F 1 b 3 Q 7 U 2 V j d G l v b j E v S U R N X 3 R l c 3 R 2 b 2 x l d H N S R E N T R S 9 U e X B l I G 1 v Z G l m a c O p L n t D b 2 x 1 b W 4 y N S w y N H 0 m c X V v d D s s J n F 1 b 3 Q 7 U 2 V j d G l v b j E v S U R N X 3 R l c 3 R 2 b 2 x l d H N S R E N T R S 9 U e X B l I G 1 v Z G l m a c O p L n t D b 2 x 1 b W 4 y N i w y N X 0 m c X V v d D s s J n F 1 b 3 Q 7 U 2 V j d G l v b j E v S U R N X 3 R l c 3 R 2 b 2 x l d H N S R E N T R S 9 U e X B l I G 1 v Z G l m a c O p L n t D b 2 x 1 b W 4 y N y w y N n 0 m c X V v d D s s J n F 1 b 3 Q 7 U 2 V j d G l v b j E v S U R N X 3 R l c 3 R 2 b 2 x l d H N S R E N T R S 9 U e X B l I G 1 v Z G l m a c O p L n t D b 2 x 1 b W 4 y O C w y N 3 0 m c X V v d D s s J n F 1 b 3 Q 7 U 2 V j d G l v b j E v S U R N X 3 R l c 3 R 2 b 2 x l d H N S R E N T R S 9 U e X B l I G 1 v Z G l m a c O p L n t D b 2 x 1 b W 4 y O S w y O H 0 m c X V v d D s s J n F 1 b 3 Q 7 U 2 V j d G l v b j E v S U R N X 3 R l c 3 R 2 b 2 x l d H N S R E N T R S 9 U e X B l I G 1 v Z G l m a c O p L n t D b 2 x 1 b W 4 z M C w y O X 0 m c X V v d D s s J n F 1 b 3 Q 7 U 2 V j d G l v b j E v S U R N X 3 R l c 3 R 2 b 2 x l d H N S R E N T R S 9 U e X B l I G 1 v Z G l m a c O p L n t D b 2 x 1 b W 4 z M S w z M H 0 m c X V v d D s s J n F 1 b 3 Q 7 U 2 V j d G l v b j E v S U R N X 3 R l c 3 R 2 b 2 x l d H N S R E N T R S 9 U e X B l I G 1 v Z G l m a c O p L n t D b 2 x 1 b W 4 z M i w z M X 0 m c X V v d D s s J n F 1 b 3 Q 7 U 2 V j d G l v b j E v S U R N X 3 R l c 3 R 2 b 2 x l d H N S R E N T R S 9 U e X B l I G 1 v Z G l m a c O p L n t D b 2 x 1 b W 4 z M y w z M n 0 m c X V v d D s s J n F 1 b 3 Q 7 U 2 V j d G l v b j E v S U R N X 3 R l c 3 R 2 b 2 x l d H N S R E N T R S 9 U e X B l I G 1 v Z G l m a c O p L n t D b 2 x 1 b W 4 z N C w z M 3 0 m c X V v d D s s J n F 1 b 3 Q 7 U 2 V j d G l v b j E v S U R N X 3 R l c 3 R 2 b 2 x l d H N S R E N T R S 9 U e X B l I G 1 v Z G l m a c O p L n t D b 2 x 1 b W 4 z N S w z N H 0 m c X V v d D s s J n F 1 b 3 Q 7 U 2 V j d G l v b j E v S U R N X 3 R l c 3 R 2 b 2 x l d H N S R E N T R S 9 U e X B l I G 1 v Z G l m a c O p L n t D b 2 x 1 b W 4 z N i w z N X 0 m c X V v d D s s J n F 1 b 3 Q 7 U 2 V j d G l v b j E v S U R N X 3 R l c 3 R 2 b 2 x l d H N S R E N T R S 9 U e X B l I G 1 v Z G l m a c O p L n t D b 2 x 1 b W 4 z N y w z N n 0 m c X V v d D s s J n F 1 b 3 Q 7 U 2 V j d G l v b j E v S U R N X 3 R l c 3 R 2 b 2 x l d H N S R E N T R S 9 U e X B l I G 1 v Z G l m a c O p L n t D b 2 x 1 b W 4 z O C w z N 3 0 m c X V v d D s s J n F 1 b 3 Q 7 U 2 V j d G l v b j E v S U R N X 3 R l c 3 R 2 b 2 x l d H N S R E N T R S 9 U e X B l I G 1 v Z G l m a c O p L n t D b 2 x 1 b W 4 z O S w z O H 0 m c X V v d D s s J n F 1 b 3 Q 7 U 2 V j d G l v b j E v S U R N X 3 R l c 3 R 2 b 2 x l d H N S R E N T R S 9 U e X B l I G 1 v Z G l m a c O p L n t D b 2 x 1 b W 4 0 M C w z O X 0 m c X V v d D s s J n F 1 b 3 Q 7 U 2 V j d G l v b j E v S U R N X 3 R l c 3 R 2 b 2 x l d H N S R E N T R S 9 U e X B l I G 1 v Z G l m a c O p L n t D b 2 x 1 b W 4 0 M S w 0 M H 0 m c X V v d D s s J n F 1 b 3 Q 7 U 2 V j d G l v b j E v S U R N X 3 R l c 3 R 2 b 2 x l d H N S R E N T R S 9 U e X B l I G 1 v Z G l m a c O p L n t D b 2 x 1 b W 4 0 M i w 0 M X 0 m c X V v d D s s J n F 1 b 3 Q 7 U 2 V j d G l v b j E v S U R N X 3 R l c 3 R 2 b 2 x l d H N S R E N T R S 9 U e X B l I G 1 v Z G l m a c O p L n t D b 2 x 1 b W 4 0 M y w 0 M n 0 m c X V v d D s s J n F 1 b 3 Q 7 U 2 V j d G l v b j E v S U R N X 3 R l c 3 R 2 b 2 x l d H N S R E N T R S 9 U e X B l I G 1 v Z G l m a c O p L n t D b 2 x 1 b W 4 0 N C w 0 M 3 0 m c X V v d D s s J n F 1 b 3 Q 7 U 2 V j d G l v b j E v S U R N X 3 R l c 3 R 2 b 2 x l d H N S R E N T R S 9 U e X B l I G 1 v Z G l m a c O p L n t D b 2 x 1 b W 4 0 N S w 0 N H 0 m c X V v d D s s J n F 1 b 3 Q 7 U 2 V j d G l v b j E v S U R N X 3 R l c 3 R 2 b 2 x l d H N S R E N T R S 9 U e X B l I G 1 v Z G l m a c O p L n t D b 2 x 1 b W 4 0 N i w 0 N X 0 m c X V v d D s s J n F 1 b 3 Q 7 U 2 V j d G l v b j E v S U R N X 3 R l c 3 R 2 b 2 x l d H N S R E N T R S 9 U e X B l I G 1 v Z G l m a c O p L n t D b 2 x 1 b W 4 0 N y w 0 N n 0 m c X V v d D s s J n F 1 b 3 Q 7 U 2 V j d G l v b j E v S U R N X 3 R l c 3 R 2 b 2 x l d H N S R E N T R S 9 U e X B l I G 1 v Z G l m a c O p L n t D b 2 x 1 b W 4 0 O C w 0 N 3 0 m c X V v d D s s J n F 1 b 3 Q 7 U 2 V j d G l v b j E v S U R N X 3 R l c 3 R 2 b 2 x l d H N S R E N T R S 9 U e X B l I G 1 v Z G l m a c O p L n t D b 2 x 1 b W 4 0 O S w 0 O H 0 m c X V v d D s s J n F 1 b 3 Q 7 U 2 V j d G l v b j E v S U R N X 3 R l c 3 R 2 b 2 x l d H N S R E N T R S 9 U e X B l I G 1 v Z G l m a c O p L n t D b 2 x 1 b W 4 1 M C w 0 O X 0 m c X V v d D s s J n F 1 b 3 Q 7 U 2 V j d G l v b j E v S U R N X 3 R l c 3 R 2 b 2 x l d H N S R E N T R S 9 U e X B l I G 1 v Z G l m a c O p L n t D b 2 x 1 b W 4 1 M S w 1 M H 0 m c X V v d D s s J n F 1 b 3 Q 7 U 2 V j d G l v b j E v S U R N X 3 R l c 3 R 2 b 2 x l d H N S R E N T R S 9 U e X B l I G 1 v Z G l m a c O p L n t D b 2 x 1 b W 4 1 M i w 1 M X 0 m c X V v d D s s J n F 1 b 3 Q 7 U 2 V j d G l v b j E v S U R N X 3 R l c 3 R 2 b 2 x l d H N S R E N T R S 9 U e X B l I G 1 v Z G l m a c O p L n t D b 2 x 1 b W 4 1 M y w 1 M n 0 m c X V v d D s s J n F 1 b 3 Q 7 U 2 V j d G l v b j E v S U R N X 3 R l c 3 R 2 b 2 x l d H N S R E N T R S 9 U e X B l I G 1 v Z G l m a c O p L n t D b 2 x 1 b W 4 1 N C w 1 M 3 0 m c X V v d D s s J n F 1 b 3 Q 7 U 2 V j d G l v b j E v S U R N X 3 R l c 3 R 2 b 2 x l d H N S R E N T R S 9 U e X B l I G 1 v Z G l m a c O p L n t D b 2 x 1 b W 4 1 N S w 1 N H 0 m c X V v d D s s J n F 1 b 3 Q 7 U 2 V j d G l v b j E v S U R N X 3 R l c 3 R 2 b 2 x l d H N S R E N T R S 9 U e X B l I G 1 v Z G l m a c O p L n t D b 2 x 1 b W 4 1 N i w 1 N X 0 m c X V v d D s s J n F 1 b 3 Q 7 U 2 V j d G l v b j E v S U R N X 3 R l c 3 R 2 b 2 x l d H N S R E N T R S 9 U e X B l I G 1 v Z G l m a c O p L n t D b 2 x 1 b W 4 1 N y w 1 N n 0 m c X V v d D s s J n F 1 b 3 Q 7 U 2 V j d G l v b j E v S U R N X 3 R l c 3 R 2 b 2 x l d H N S R E N T R S 9 U e X B l I G 1 v Z G l m a c O p L n t D b 2 x 1 b W 4 1 O C w 1 N 3 0 m c X V v d D s s J n F 1 b 3 Q 7 U 2 V j d G l v b j E v S U R N X 3 R l c 3 R 2 b 2 x l d H N S R E N T R S 9 U e X B l I G 1 v Z G l m a c O p L n t D b 2 x 1 b W 4 1 O S w 1 O H 0 m c X V v d D s s J n F 1 b 3 Q 7 U 2 V j d G l v b j E v S U R N X 3 R l c 3 R 2 b 2 x l d H N S R E N T R S 9 U e X B l I G 1 v Z G l m a c O p L n t D b 2 x 1 b W 4 2 M C w 1 O X 0 m c X V v d D s s J n F 1 b 3 Q 7 U 2 V j d G l v b j E v S U R N X 3 R l c 3 R 2 b 2 x l d H N S R E N T R S 9 U e X B l I G 1 v Z G l m a c O p L n t D b 2 x 1 b W 4 2 M S w 2 M H 0 m c X V v d D s s J n F 1 b 3 Q 7 U 2 V j d G l v b j E v S U R N X 3 R l c 3 R 2 b 2 x l d H N S R E N T R S 9 U e X B l I G 1 v Z G l m a c O p L n t D b 2 x 1 b W 4 2 M i w 2 M X 0 m c X V v d D s s J n F 1 b 3 Q 7 U 2 V j d G l v b j E v S U R N X 3 R l c 3 R 2 b 2 x l d H N S R E N T R S 9 U e X B l I G 1 v Z G l m a c O p L n t D b 2 x 1 b W 4 2 M y w 2 M n 0 m c X V v d D s s J n F 1 b 3 Q 7 U 2 V j d G l v b j E v S U R N X 3 R l c 3 R 2 b 2 x l d H N S R E N T R S 9 U e X B l I G 1 v Z G l m a c O p L n t D b 2 x 1 b W 4 2 N C w 2 M 3 0 m c X V v d D s s J n F 1 b 3 Q 7 U 2 V j d G l v b j E v S U R N X 3 R l c 3 R 2 b 2 x l d H N S R E N T R S 9 U e X B l I G 1 v Z G l m a c O p L n t D b 2 x 1 b W 4 2 N S w 2 N H 0 m c X V v d D s s J n F 1 b 3 Q 7 U 2 V j d G l v b j E v S U R N X 3 R l c 3 R 2 b 2 x l d H N S R E N T R S 9 U e X B l I G 1 v Z G l m a c O p L n t D b 2 x 1 b W 4 2 N i w 2 N X 0 m c X V v d D s s J n F 1 b 3 Q 7 U 2 V j d G l v b j E v S U R N X 3 R l c 3 R 2 b 2 x l d H N S R E N T R S 9 U e X B l I G 1 v Z G l m a c O p L n t D b 2 x 1 b W 4 2 N y w 2 N n 0 m c X V v d D s s J n F 1 b 3 Q 7 U 2 V j d G l v b j E v S U R N X 3 R l c 3 R 2 b 2 x l d H N S R E N T R S 9 U e X B l I G 1 v Z G l m a c O p L n t D b 2 x 1 b W 4 2 O C w 2 N 3 0 m c X V v d D s s J n F 1 b 3 Q 7 U 2 V j d G l v b j E v S U R N X 3 R l c 3 R 2 b 2 x l d H N S R E N T R S 9 U e X B l I G 1 v Z G l m a c O p L n t D b 2 x 1 b W 4 2 O S w 2 O H 0 m c X V v d D s s J n F 1 b 3 Q 7 U 2 V j d G l v b j E v S U R N X 3 R l c 3 R 2 b 2 x l d H N S R E N T R S 9 U e X B l I G 1 v Z G l m a c O p L n t D b 2 x 1 b W 4 3 M C w 2 O X 0 m c X V v d D s s J n F 1 b 3 Q 7 U 2 V j d G l v b j E v S U R N X 3 R l c 3 R 2 b 2 x l d H N S R E N T R S 9 U e X B l I G 1 v Z G l m a c O p L n t D b 2 x 1 b W 4 3 M S w 3 M H 0 m c X V v d D s s J n F 1 b 3 Q 7 U 2 V j d G l v b j E v S U R N X 3 R l c 3 R 2 b 2 x l d H N S R E N T R S 9 U e X B l I G 1 v Z G l m a c O p L n t D b 2 x 1 b W 4 3 M i w 3 M X 0 m c X V v d D s s J n F 1 b 3 Q 7 U 2 V j d G l v b j E v S U R N X 3 R l c 3 R 2 b 2 x l d H N S R E N T R S 9 U e X B l I G 1 v Z G l m a c O p L n t D b 2 x 1 b W 4 3 M y w 3 M n 0 m c X V v d D s s J n F 1 b 3 Q 7 U 2 V j d G l v b j E v S U R N X 3 R l c 3 R 2 b 2 x l d H N S R E N T R S 9 U e X B l I G 1 v Z G l m a c O p L n t D b 2 x 1 b W 4 3 N C w 3 M 3 0 m c X V v d D s s J n F 1 b 3 Q 7 U 2 V j d G l v b j E v S U R N X 3 R l c 3 R 2 b 2 x l d H N S R E N T R S 9 U e X B l I G 1 v Z G l m a c O p L n t D b 2 x 1 b W 4 3 N S w 3 N H 0 m c X V v d D s s J n F 1 b 3 Q 7 U 2 V j d G l v b j E v S U R N X 3 R l c 3 R 2 b 2 x l d H N S R E N T R S 9 U e X B l I G 1 v Z G l m a c O p L n t D b 2 x 1 b W 4 3 N i w 3 N X 0 m c X V v d D s s J n F 1 b 3 Q 7 U 2 V j d G l v b j E v S U R N X 3 R l c 3 R 2 b 2 x l d H N S R E N T R S 9 U e X B l I G 1 v Z G l m a c O p L n t D b 2 x 1 b W 4 3 N y w 3 N n 0 m c X V v d D s s J n F 1 b 3 Q 7 U 2 V j d G l v b j E v S U R N X 3 R l c 3 R 2 b 2 x l d H N S R E N T R S 9 U e X B l I G 1 v Z G l m a c O p L n t D b 2 x 1 b W 4 3 O C w 3 N 3 0 m c X V v d D s s J n F 1 b 3 Q 7 U 2 V j d G l v b j E v S U R N X 3 R l c 3 R 2 b 2 x l d H N S R E N T R S 9 U e X B l I G 1 v Z G l m a c O p L n t D b 2 x 1 b W 4 3 O S w 3 O H 0 m c X V v d D s s J n F 1 b 3 Q 7 U 2 V j d G l v b j E v S U R N X 3 R l c 3 R 2 b 2 x l d H N S R E N T R S 9 U e X B l I G 1 v Z G l m a c O p L n t D b 2 x 1 b W 4 4 M C w 3 O X 0 m c X V v d D s s J n F 1 b 3 Q 7 U 2 V j d G l v b j E v S U R N X 3 R l c 3 R 2 b 2 x l d H N S R E N T R S 9 U e X B l I G 1 v Z G l m a c O p L n t D b 2 x 1 b W 4 4 M S w 4 M H 0 m c X V v d D s s J n F 1 b 3 Q 7 U 2 V j d G l v b j E v S U R N X 3 R l c 3 R 2 b 2 x l d H N S R E N T R S 9 U e X B l I G 1 v Z G l m a c O p L n t D b 2 x 1 b W 4 4 M i w 4 M X 0 m c X V v d D s s J n F 1 b 3 Q 7 U 2 V j d G l v b j E v S U R N X 3 R l c 3 R 2 b 2 x l d H N S R E N T R S 9 U e X B l I G 1 v Z G l m a c O p L n t D b 2 x 1 b W 4 4 M y w 4 M n 0 m c X V v d D s s J n F 1 b 3 Q 7 U 2 V j d G l v b j E v S U R N X 3 R l c 3 R 2 b 2 x l d H N S R E N T R S 9 U e X B l I G 1 v Z G l m a c O p L n t D b 2 x 1 b W 4 4 N C w 4 M 3 0 m c X V v d D s s J n F 1 b 3 Q 7 U 2 V j d G l v b j E v S U R N X 3 R l c 3 R 2 b 2 x l d H N S R E N T R S 9 U e X B l I G 1 v Z G l m a c O p L n t D b 2 x 1 b W 4 4 N S w 4 N H 0 m c X V v d D s s J n F 1 b 3 Q 7 U 2 V j d G l v b j E v S U R N X 3 R l c 3 R 2 b 2 x l d H N S R E N T R S 9 U e X B l I G 1 v Z G l m a c O p L n t D b 2 x 1 b W 4 4 N i w 4 N X 0 m c X V v d D s s J n F 1 b 3 Q 7 U 2 V j d G l v b j E v S U R N X 3 R l c 3 R 2 b 2 x l d H N S R E N T R S 9 U e X B l I G 1 v Z G l m a c O p L n t D b 2 x 1 b W 4 4 N y w 4 N n 0 m c X V v d D s s J n F 1 b 3 Q 7 U 2 V j d G l v b j E v S U R N X 3 R l c 3 R 2 b 2 x l d H N S R E N T R S 9 U e X B l I G 1 v Z G l m a c O p L n t D b 2 x 1 b W 4 4 O C w 4 N 3 0 m c X V v d D s s J n F 1 b 3 Q 7 U 2 V j d G l v b j E v S U R N X 3 R l c 3 R 2 b 2 x l d H N S R E N T R S 9 U e X B l I G 1 v Z G l m a c O p L n t D b 2 x 1 b W 4 4 O S w 4 O H 0 m c X V v d D s s J n F 1 b 3 Q 7 U 2 V j d G l v b j E v S U R N X 3 R l c 3 R 2 b 2 x l d H N S R E N T R S 9 U e X B l I G 1 v Z G l m a c O p L n t D b 2 x 1 b W 4 5 M C w 4 O X 0 m c X V v d D s s J n F 1 b 3 Q 7 U 2 V j d G l v b j E v S U R N X 3 R l c 3 R 2 b 2 x l d H N S R E N T R S 9 U e X B l I G 1 v Z G l m a c O p L n t D b 2 x 1 b W 4 5 M S w 5 M H 0 m c X V v d D s s J n F 1 b 3 Q 7 U 2 V j d G l v b j E v S U R N X 3 R l c 3 R 2 b 2 x l d H N S R E N T R S 9 U e X B l I G 1 v Z G l m a c O p L n t D b 2 x 1 b W 4 5 M i w 5 M X 0 m c X V v d D s s J n F 1 b 3 Q 7 U 2 V j d G l v b j E v S U R N X 3 R l c 3 R 2 b 2 x l d H N S R E N T R S 9 U e X B l I G 1 v Z G l m a c O p L n t D b 2 x 1 b W 4 5 M y w 5 M n 0 m c X V v d D s s J n F 1 b 3 Q 7 U 2 V j d G l v b j E v S U R N X 3 R l c 3 R 2 b 2 x l d H N S R E N T R S 9 U e X B l I G 1 v Z G l m a c O p L n t D b 2 x 1 b W 4 5 N C w 5 M 3 0 m c X V v d D s s J n F 1 b 3 Q 7 U 2 V j d G l v b j E v S U R N X 3 R l c 3 R 2 b 2 x l d H N S R E N T R S 9 U e X B l I G 1 v Z G l m a c O p L n t D b 2 x 1 b W 4 5 N S w 5 N H 0 m c X V v d D s s J n F 1 b 3 Q 7 U 2 V j d G l v b j E v S U R N X 3 R l c 3 R 2 b 2 x l d H N S R E N T R S 9 U e X B l I G 1 v Z G l m a c O p L n t D b 2 x 1 b W 4 5 N i w 5 N X 0 m c X V v d D s s J n F 1 b 3 Q 7 U 2 V j d G l v b j E v S U R N X 3 R l c 3 R 2 b 2 x l d H N S R E N T R S 9 U e X B l I G 1 v Z G l m a c O p L n t D b 2 x 1 b W 4 5 N y w 5 N n 0 m c X V v d D s s J n F 1 b 3 Q 7 U 2 V j d G l v b j E v S U R N X 3 R l c 3 R 2 b 2 x l d H N S R E N T R S 9 U e X B l I G 1 v Z G l m a c O p L n t D b 2 x 1 b W 4 5 O C w 5 N 3 0 m c X V v d D s s J n F 1 b 3 Q 7 U 2 V j d G l v b j E v S U R N X 3 R l c 3 R 2 b 2 x l d H N S R E N T R S 9 U e X B l I G 1 v Z G l m a c O p L n t D b 2 x 1 b W 4 5 O S w 5 O H 0 m c X V v d D s s J n F 1 b 3 Q 7 U 2 V j d G l v b j E v S U R N X 3 R l c 3 R 2 b 2 x l d H N S R E N T R S 9 U e X B l I G 1 v Z G l m a c O p L n t D b 2 x 1 b W 4 x M D A s O T l 9 J n F 1 b 3 Q 7 L C Z x d W 9 0 O 1 N l Y 3 R p b 2 4 x L 0 l E T V 9 0 Z X N 0 d m 9 s Z X R z U k R D U 0 U v V H l w Z S B t b 2 R p Z m n D q S 5 7 Q 2 9 s d W 1 u M T A x L D E w M H 0 m c X V v d D s s J n F 1 b 3 Q 7 U 2 V j d G l v b j E v S U R N X 3 R l c 3 R 2 b 2 x l d H N S R E N T R S 9 U e X B l I G 1 v Z G l m a c O p L n t D b 2 x 1 b W 4 x M D I s M T A x f S Z x d W 9 0 O y w m c X V v d D t T Z W N 0 a W 9 u M S 9 J R E 1 f d G V z d H Z v b G V 0 c 1 J E Q 1 N F L 1 R 5 c G U g b W 9 k a W Z p w 6 k u e 0 N v b H V t b j E w M y w x M D J 9 J n F 1 b 3 Q 7 L C Z x d W 9 0 O 1 N l Y 3 R p b 2 4 x L 0 l E T V 9 0 Z X N 0 d m 9 s Z X R z U k R D U 0 U v V H l w Z S B t b 2 R p Z m n D q S 5 7 Q 2 9 s d W 1 u M T A 0 L D E w M 3 0 m c X V v d D s s J n F 1 b 3 Q 7 U 2 V j d G l v b j E v S U R N X 3 R l c 3 R 2 b 2 x l d H N S R E N T R S 9 U e X B l I G 1 v Z G l m a c O p L n t D b 2 x 1 b W 4 x M D U s M T A 0 f S Z x d W 9 0 O y w m c X V v d D t T Z W N 0 a W 9 u M S 9 J R E 1 f d G V z d H Z v b G V 0 c 1 J E Q 1 N F L 1 R 5 c G U g b W 9 k a W Z p w 6 k u e 0 N v b H V t b j E w N i w x M D V 9 J n F 1 b 3 Q 7 L C Z x d W 9 0 O 1 N l Y 3 R p b 2 4 x L 0 l E T V 9 0 Z X N 0 d m 9 s Z X R z U k R D U 0 U v V H l w Z S B t b 2 R p Z m n D q S 5 7 Q 2 9 s d W 1 u M T A 3 L D E w N n 0 m c X V v d D s s J n F 1 b 3 Q 7 U 2 V j d G l v b j E v S U R N X 3 R l c 3 R 2 b 2 x l d H N S R E N T R S 9 U e X B l I G 1 v Z G l m a c O p L n t D b 2 x 1 b W 4 x M D g s M T A 3 f S Z x d W 9 0 O y w m c X V v d D t T Z W N 0 a W 9 u M S 9 J R E 1 f d G V z d H Z v b G V 0 c 1 J E Q 1 N F L 1 R 5 c G U g b W 9 k a W Z p w 6 k u e 0 N v b H V t b j E w O S w x M D h 9 J n F 1 b 3 Q 7 L C Z x d W 9 0 O 1 N l Y 3 R p b 2 4 x L 0 l E T V 9 0 Z X N 0 d m 9 s Z X R z U k R D U 0 U v V H l w Z S B t b 2 R p Z m n D q S 5 7 Q 2 9 s d W 1 u M T E w L D E w O X 0 m c X V v d D s s J n F 1 b 3 Q 7 U 2 V j d G l v b j E v S U R N X 3 R l c 3 R 2 b 2 x l d H N S R E N T R S 9 U e X B l I G 1 v Z G l m a c O p L n t D b 2 x 1 b W 4 x M T E s M T E w f S Z x d W 9 0 O y w m c X V v d D t T Z W N 0 a W 9 u M S 9 J R E 1 f d G V z d H Z v b G V 0 c 1 J E Q 1 N F L 1 R 5 c G U g b W 9 k a W Z p w 6 k u e 0 N v b H V t b j E x M i w x M T F 9 J n F 1 b 3 Q 7 L C Z x d W 9 0 O 1 N l Y 3 R p b 2 4 x L 0 l E T V 9 0 Z X N 0 d m 9 s Z X R z U k R D U 0 U v V H l w Z S B t b 2 R p Z m n D q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J R E 1 f d G V z d H Z v b G V 0 c 1 J E Q 1 N F L 1 R 5 c G U g b W 9 k a W Z p w 6 k u e 0 N v b H V t b j E s M H 0 m c X V v d D s s J n F 1 b 3 Q 7 U 2 V j d G l v b j E v S U R N X 3 R l c 3 R 2 b 2 x l d H N S R E N T R S 9 U e X B l I G 1 v Z G l m a c O p L n t D b 2 x 1 b W 4 y L D F 9 J n F 1 b 3 Q 7 L C Z x d W 9 0 O 1 N l Y 3 R p b 2 4 x L 0 l E T V 9 0 Z X N 0 d m 9 s Z X R z U k R D U 0 U v V H l w Z S B t b 2 R p Z m n D q S 5 7 Q 2 9 s d W 1 u M y w y f S Z x d W 9 0 O y w m c X V v d D t T Z W N 0 a W 9 u M S 9 J R E 1 f d G V z d H Z v b G V 0 c 1 J E Q 1 N F L 1 R 5 c G U g b W 9 k a W Z p w 6 k u e 0 N v b H V t b j Q s M 3 0 m c X V v d D s s J n F 1 b 3 Q 7 U 2 V j d G l v b j E v S U R N X 3 R l c 3 R 2 b 2 x l d H N S R E N T R S 9 U e X B l I G 1 v Z G l m a c O p L n t D b 2 x 1 b W 4 1 L D R 9 J n F 1 b 3 Q 7 L C Z x d W 9 0 O 1 N l Y 3 R p b 2 4 x L 0 l E T V 9 0 Z X N 0 d m 9 s Z X R z U k R D U 0 U v V H l w Z S B t b 2 R p Z m n D q S 5 7 Q 2 9 s d W 1 u N i w 1 f S Z x d W 9 0 O y w m c X V v d D t T Z W N 0 a W 9 u M S 9 J R E 1 f d G V z d H Z v b G V 0 c 1 J E Q 1 N F L 1 R 5 c G U g b W 9 k a W Z p w 6 k u e 0 N v b H V t b j c s N n 0 m c X V v d D s s J n F 1 b 3 Q 7 U 2 V j d G l v b j E v S U R N X 3 R l c 3 R 2 b 2 x l d H N S R E N T R S 9 U e X B l I G 1 v Z G l m a c O p L n t D b 2 x 1 b W 4 4 L D d 9 J n F 1 b 3 Q 7 L C Z x d W 9 0 O 1 N l Y 3 R p b 2 4 x L 0 l E T V 9 0 Z X N 0 d m 9 s Z X R z U k R D U 0 U v V H l w Z S B t b 2 R p Z m n D q S 5 7 Q 2 9 s d W 1 u O S w 4 f S Z x d W 9 0 O y w m c X V v d D t T Z W N 0 a W 9 u M S 9 J R E 1 f d G V z d H Z v b G V 0 c 1 J E Q 1 N F L 1 R 5 c G U g b W 9 k a W Z p w 6 k u e 0 N v b H V t b j E w L D l 9 J n F 1 b 3 Q 7 L C Z x d W 9 0 O 1 N l Y 3 R p b 2 4 x L 0 l E T V 9 0 Z X N 0 d m 9 s Z X R z U k R D U 0 U v V H l w Z S B t b 2 R p Z m n D q S 5 7 Q 2 9 s d W 1 u M T E s M T B 9 J n F 1 b 3 Q 7 L C Z x d W 9 0 O 1 N l Y 3 R p b 2 4 x L 0 l E T V 9 0 Z X N 0 d m 9 s Z X R z U k R D U 0 U v V H l w Z S B t b 2 R p Z m n D q S 5 7 Q 2 9 s d W 1 u M T I s M T F 9 J n F 1 b 3 Q 7 L C Z x d W 9 0 O 1 N l Y 3 R p b 2 4 x L 0 l E T V 9 0 Z X N 0 d m 9 s Z X R z U k R D U 0 U v V H l w Z S B t b 2 R p Z m n D q S 5 7 Q 2 9 s d W 1 u M T M s M T J 9 J n F 1 b 3 Q 7 L C Z x d W 9 0 O 1 N l Y 3 R p b 2 4 x L 0 l E T V 9 0 Z X N 0 d m 9 s Z X R z U k R D U 0 U v V H l w Z S B t b 2 R p Z m n D q S 5 7 Q 2 9 s d W 1 u M T Q s M T N 9 J n F 1 b 3 Q 7 L C Z x d W 9 0 O 1 N l Y 3 R p b 2 4 x L 0 l E T V 9 0 Z X N 0 d m 9 s Z X R z U k R D U 0 U v V H l w Z S B t b 2 R p Z m n D q S 5 7 Q 2 9 s d W 1 u M T U s M T R 9 J n F 1 b 3 Q 7 L C Z x d W 9 0 O 1 N l Y 3 R p b 2 4 x L 0 l E T V 9 0 Z X N 0 d m 9 s Z X R z U k R D U 0 U v V H l w Z S B t b 2 R p Z m n D q S 5 7 Q 2 9 s d W 1 u M T Y s M T V 9 J n F 1 b 3 Q 7 L C Z x d W 9 0 O 1 N l Y 3 R p b 2 4 x L 0 l E T V 9 0 Z X N 0 d m 9 s Z X R z U k R D U 0 U v V H l w Z S B t b 2 R p Z m n D q S 5 7 Q 2 9 s d W 1 u M T c s M T Z 9 J n F 1 b 3 Q 7 L C Z x d W 9 0 O 1 N l Y 3 R p b 2 4 x L 0 l E T V 9 0 Z X N 0 d m 9 s Z X R z U k R D U 0 U v V H l w Z S B t b 2 R p Z m n D q S 5 7 Q 2 9 s d W 1 u M T g s M T d 9 J n F 1 b 3 Q 7 L C Z x d W 9 0 O 1 N l Y 3 R p b 2 4 x L 0 l E T V 9 0 Z X N 0 d m 9 s Z X R z U k R D U 0 U v V H l w Z S B t b 2 R p Z m n D q S 5 7 Q 2 9 s d W 1 u M T k s M T h 9 J n F 1 b 3 Q 7 L C Z x d W 9 0 O 1 N l Y 3 R p b 2 4 x L 0 l E T V 9 0 Z X N 0 d m 9 s Z X R z U k R D U 0 U v V H l w Z S B t b 2 R p Z m n D q S 5 7 Q 2 9 s d W 1 u M j A s M T l 9 J n F 1 b 3 Q 7 L C Z x d W 9 0 O 1 N l Y 3 R p b 2 4 x L 0 l E T V 9 0 Z X N 0 d m 9 s Z X R z U k R D U 0 U v V H l w Z S B t b 2 R p Z m n D q S 5 7 Q 2 9 s d W 1 u M j E s M j B 9 J n F 1 b 3 Q 7 L C Z x d W 9 0 O 1 N l Y 3 R p b 2 4 x L 0 l E T V 9 0 Z X N 0 d m 9 s Z X R z U k R D U 0 U v V H l w Z S B t b 2 R p Z m n D q S 5 7 Q 2 9 s d W 1 u M j I s M j F 9 J n F 1 b 3 Q 7 L C Z x d W 9 0 O 1 N l Y 3 R p b 2 4 x L 0 l E T V 9 0 Z X N 0 d m 9 s Z X R z U k R D U 0 U v V H l w Z S B t b 2 R p Z m n D q S 5 7 Q 2 9 s d W 1 u M j M s M j J 9 J n F 1 b 3 Q 7 L C Z x d W 9 0 O 1 N l Y 3 R p b 2 4 x L 0 l E T V 9 0 Z X N 0 d m 9 s Z X R z U k R D U 0 U v V H l w Z S B t b 2 R p Z m n D q S 5 7 Q 2 9 s d W 1 u M j Q s M j N 9 J n F 1 b 3 Q 7 L C Z x d W 9 0 O 1 N l Y 3 R p b 2 4 x L 0 l E T V 9 0 Z X N 0 d m 9 s Z X R z U k R D U 0 U v V H l w Z S B t b 2 R p Z m n D q S 5 7 Q 2 9 s d W 1 u M j U s M j R 9 J n F 1 b 3 Q 7 L C Z x d W 9 0 O 1 N l Y 3 R p b 2 4 x L 0 l E T V 9 0 Z X N 0 d m 9 s Z X R z U k R D U 0 U v V H l w Z S B t b 2 R p Z m n D q S 5 7 Q 2 9 s d W 1 u M j Y s M j V 9 J n F 1 b 3 Q 7 L C Z x d W 9 0 O 1 N l Y 3 R p b 2 4 x L 0 l E T V 9 0 Z X N 0 d m 9 s Z X R z U k R D U 0 U v V H l w Z S B t b 2 R p Z m n D q S 5 7 Q 2 9 s d W 1 u M j c s M j Z 9 J n F 1 b 3 Q 7 L C Z x d W 9 0 O 1 N l Y 3 R p b 2 4 x L 0 l E T V 9 0 Z X N 0 d m 9 s Z X R z U k R D U 0 U v V H l w Z S B t b 2 R p Z m n D q S 5 7 Q 2 9 s d W 1 u M j g s M j d 9 J n F 1 b 3 Q 7 L C Z x d W 9 0 O 1 N l Y 3 R p b 2 4 x L 0 l E T V 9 0 Z X N 0 d m 9 s Z X R z U k R D U 0 U v V H l w Z S B t b 2 R p Z m n D q S 5 7 Q 2 9 s d W 1 u M j k s M j h 9 J n F 1 b 3 Q 7 L C Z x d W 9 0 O 1 N l Y 3 R p b 2 4 x L 0 l E T V 9 0 Z X N 0 d m 9 s Z X R z U k R D U 0 U v V H l w Z S B t b 2 R p Z m n D q S 5 7 Q 2 9 s d W 1 u M z A s M j l 9 J n F 1 b 3 Q 7 L C Z x d W 9 0 O 1 N l Y 3 R p b 2 4 x L 0 l E T V 9 0 Z X N 0 d m 9 s Z X R z U k R D U 0 U v V H l w Z S B t b 2 R p Z m n D q S 5 7 Q 2 9 s d W 1 u M z E s M z B 9 J n F 1 b 3 Q 7 L C Z x d W 9 0 O 1 N l Y 3 R p b 2 4 x L 0 l E T V 9 0 Z X N 0 d m 9 s Z X R z U k R D U 0 U v V H l w Z S B t b 2 R p Z m n D q S 5 7 Q 2 9 s d W 1 u M z I s M z F 9 J n F 1 b 3 Q 7 L C Z x d W 9 0 O 1 N l Y 3 R p b 2 4 x L 0 l E T V 9 0 Z X N 0 d m 9 s Z X R z U k R D U 0 U v V H l w Z S B t b 2 R p Z m n D q S 5 7 Q 2 9 s d W 1 u M z M s M z J 9 J n F 1 b 3 Q 7 L C Z x d W 9 0 O 1 N l Y 3 R p b 2 4 x L 0 l E T V 9 0 Z X N 0 d m 9 s Z X R z U k R D U 0 U v V H l w Z S B t b 2 R p Z m n D q S 5 7 Q 2 9 s d W 1 u M z Q s M z N 9 J n F 1 b 3 Q 7 L C Z x d W 9 0 O 1 N l Y 3 R p b 2 4 x L 0 l E T V 9 0 Z X N 0 d m 9 s Z X R z U k R D U 0 U v V H l w Z S B t b 2 R p Z m n D q S 5 7 Q 2 9 s d W 1 u M z U s M z R 9 J n F 1 b 3 Q 7 L C Z x d W 9 0 O 1 N l Y 3 R p b 2 4 x L 0 l E T V 9 0 Z X N 0 d m 9 s Z X R z U k R D U 0 U v V H l w Z S B t b 2 R p Z m n D q S 5 7 Q 2 9 s d W 1 u M z Y s M z V 9 J n F 1 b 3 Q 7 L C Z x d W 9 0 O 1 N l Y 3 R p b 2 4 x L 0 l E T V 9 0 Z X N 0 d m 9 s Z X R z U k R D U 0 U v V H l w Z S B t b 2 R p Z m n D q S 5 7 Q 2 9 s d W 1 u M z c s M z Z 9 J n F 1 b 3 Q 7 L C Z x d W 9 0 O 1 N l Y 3 R p b 2 4 x L 0 l E T V 9 0 Z X N 0 d m 9 s Z X R z U k R D U 0 U v V H l w Z S B t b 2 R p Z m n D q S 5 7 Q 2 9 s d W 1 u M z g s M z d 9 J n F 1 b 3 Q 7 L C Z x d W 9 0 O 1 N l Y 3 R p b 2 4 x L 0 l E T V 9 0 Z X N 0 d m 9 s Z X R z U k R D U 0 U v V H l w Z S B t b 2 R p Z m n D q S 5 7 Q 2 9 s d W 1 u M z k s M z h 9 J n F 1 b 3 Q 7 L C Z x d W 9 0 O 1 N l Y 3 R p b 2 4 x L 0 l E T V 9 0 Z X N 0 d m 9 s Z X R z U k R D U 0 U v V H l w Z S B t b 2 R p Z m n D q S 5 7 Q 2 9 s d W 1 u N D A s M z l 9 J n F 1 b 3 Q 7 L C Z x d W 9 0 O 1 N l Y 3 R p b 2 4 x L 0 l E T V 9 0 Z X N 0 d m 9 s Z X R z U k R D U 0 U v V H l w Z S B t b 2 R p Z m n D q S 5 7 Q 2 9 s d W 1 u N D E s N D B 9 J n F 1 b 3 Q 7 L C Z x d W 9 0 O 1 N l Y 3 R p b 2 4 x L 0 l E T V 9 0 Z X N 0 d m 9 s Z X R z U k R D U 0 U v V H l w Z S B t b 2 R p Z m n D q S 5 7 Q 2 9 s d W 1 u N D I s N D F 9 J n F 1 b 3 Q 7 L C Z x d W 9 0 O 1 N l Y 3 R p b 2 4 x L 0 l E T V 9 0 Z X N 0 d m 9 s Z X R z U k R D U 0 U v V H l w Z S B t b 2 R p Z m n D q S 5 7 Q 2 9 s d W 1 u N D M s N D J 9 J n F 1 b 3 Q 7 L C Z x d W 9 0 O 1 N l Y 3 R p b 2 4 x L 0 l E T V 9 0 Z X N 0 d m 9 s Z X R z U k R D U 0 U v V H l w Z S B t b 2 R p Z m n D q S 5 7 Q 2 9 s d W 1 u N D Q s N D N 9 J n F 1 b 3 Q 7 L C Z x d W 9 0 O 1 N l Y 3 R p b 2 4 x L 0 l E T V 9 0 Z X N 0 d m 9 s Z X R z U k R D U 0 U v V H l w Z S B t b 2 R p Z m n D q S 5 7 Q 2 9 s d W 1 u N D U s N D R 9 J n F 1 b 3 Q 7 L C Z x d W 9 0 O 1 N l Y 3 R p b 2 4 x L 0 l E T V 9 0 Z X N 0 d m 9 s Z X R z U k R D U 0 U v V H l w Z S B t b 2 R p Z m n D q S 5 7 Q 2 9 s d W 1 u N D Y s N D V 9 J n F 1 b 3 Q 7 L C Z x d W 9 0 O 1 N l Y 3 R p b 2 4 x L 0 l E T V 9 0 Z X N 0 d m 9 s Z X R z U k R D U 0 U v V H l w Z S B t b 2 R p Z m n D q S 5 7 Q 2 9 s d W 1 u N D c s N D Z 9 J n F 1 b 3 Q 7 L C Z x d W 9 0 O 1 N l Y 3 R p b 2 4 x L 0 l E T V 9 0 Z X N 0 d m 9 s Z X R z U k R D U 0 U v V H l w Z S B t b 2 R p Z m n D q S 5 7 Q 2 9 s d W 1 u N D g s N D d 9 J n F 1 b 3 Q 7 L C Z x d W 9 0 O 1 N l Y 3 R p b 2 4 x L 0 l E T V 9 0 Z X N 0 d m 9 s Z X R z U k R D U 0 U v V H l w Z S B t b 2 R p Z m n D q S 5 7 Q 2 9 s d W 1 u N D k s N D h 9 J n F 1 b 3 Q 7 L C Z x d W 9 0 O 1 N l Y 3 R p b 2 4 x L 0 l E T V 9 0 Z X N 0 d m 9 s Z X R z U k R D U 0 U v V H l w Z S B t b 2 R p Z m n D q S 5 7 Q 2 9 s d W 1 u N T A s N D l 9 J n F 1 b 3 Q 7 L C Z x d W 9 0 O 1 N l Y 3 R p b 2 4 x L 0 l E T V 9 0 Z X N 0 d m 9 s Z X R z U k R D U 0 U v V H l w Z S B t b 2 R p Z m n D q S 5 7 Q 2 9 s d W 1 u N T E s N T B 9 J n F 1 b 3 Q 7 L C Z x d W 9 0 O 1 N l Y 3 R p b 2 4 x L 0 l E T V 9 0 Z X N 0 d m 9 s Z X R z U k R D U 0 U v V H l w Z S B t b 2 R p Z m n D q S 5 7 Q 2 9 s d W 1 u N T I s N T F 9 J n F 1 b 3 Q 7 L C Z x d W 9 0 O 1 N l Y 3 R p b 2 4 x L 0 l E T V 9 0 Z X N 0 d m 9 s Z X R z U k R D U 0 U v V H l w Z S B t b 2 R p Z m n D q S 5 7 Q 2 9 s d W 1 u N T M s N T J 9 J n F 1 b 3 Q 7 L C Z x d W 9 0 O 1 N l Y 3 R p b 2 4 x L 0 l E T V 9 0 Z X N 0 d m 9 s Z X R z U k R D U 0 U v V H l w Z S B t b 2 R p Z m n D q S 5 7 Q 2 9 s d W 1 u N T Q s N T N 9 J n F 1 b 3 Q 7 L C Z x d W 9 0 O 1 N l Y 3 R p b 2 4 x L 0 l E T V 9 0 Z X N 0 d m 9 s Z X R z U k R D U 0 U v V H l w Z S B t b 2 R p Z m n D q S 5 7 Q 2 9 s d W 1 u N T U s N T R 9 J n F 1 b 3 Q 7 L C Z x d W 9 0 O 1 N l Y 3 R p b 2 4 x L 0 l E T V 9 0 Z X N 0 d m 9 s Z X R z U k R D U 0 U v V H l w Z S B t b 2 R p Z m n D q S 5 7 Q 2 9 s d W 1 u N T Y s N T V 9 J n F 1 b 3 Q 7 L C Z x d W 9 0 O 1 N l Y 3 R p b 2 4 x L 0 l E T V 9 0 Z X N 0 d m 9 s Z X R z U k R D U 0 U v V H l w Z S B t b 2 R p Z m n D q S 5 7 Q 2 9 s d W 1 u N T c s N T Z 9 J n F 1 b 3 Q 7 L C Z x d W 9 0 O 1 N l Y 3 R p b 2 4 x L 0 l E T V 9 0 Z X N 0 d m 9 s Z X R z U k R D U 0 U v V H l w Z S B t b 2 R p Z m n D q S 5 7 Q 2 9 s d W 1 u N T g s N T d 9 J n F 1 b 3 Q 7 L C Z x d W 9 0 O 1 N l Y 3 R p b 2 4 x L 0 l E T V 9 0 Z X N 0 d m 9 s Z X R z U k R D U 0 U v V H l w Z S B t b 2 R p Z m n D q S 5 7 Q 2 9 s d W 1 u N T k s N T h 9 J n F 1 b 3 Q 7 L C Z x d W 9 0 O 1 N l Y 3 R p b 2 4 x L 0 l E T V 9 0 Z X N 0 d m 9 s Z X R z U k R D U 0 U v V H l w Z S B t b 2 R p Z m n D q S 5 7 Q 2 9 s d W 1 u N j A s N T l 9 J n F 1 b 3 Q 7 L C Z x d W 9 0 O 1 N l Y 3 R p b 2 4 x L 0 l E T V 9 0 Z X N 0 d m 9 s Z X R z U k R D U 0 U v V H l w Z S B t b 2 R p Z m n D q S 5 7 Q 2 9 s d W 1 u N j E s N j B 9 J n F 1 b 3 Q 7 L C Z x d W 9 0 O 1 N l Y 3 R p b 2 4 x L 0 l E T V 9 0 Z X N 0 d m 9 s Z X R z U k R D U 0 U v V H l w Z S B t b 2 R p Z m n D q S 5 7 Q 2 9 s d W 1 u N j I s N j F 9 J n F 1 b 3 Q 7 L C Z x d W 9 0 O 1 N l Y 3 R p b 2 4 x L 0 l E T V 9 0 Z X N 0 d m 9 s Z X R z U k R D U 0 U v V H l w Z S B t b 2 R p Z m n D q S 5 7 Q 2 9 s d W 1 u N j M s N j J 9 J n F 1 b 3 Q 7 L C Z x d W 9 0 O 1 N l Y 3 R p b 2 4 x L 0 l E T V 9 0 Z X N 0 d m 9 s Z X R z U k R D U 0 U v V H l w Z S B t b 2 R p Z m n D q S 5 7 Q 2 9 s d W 1 u N j Q s N j N 9 J n F 1 b 3 Q 7 L C Z x d W 9 0 O 1 N l Y 3 R p b 2 4 x L 0 l E T V 9 0 Z X N 0 d m 9 s Z X R z U k R D U 0 U v V H l w Z S B t b 2 R p Z m n D q S 5 7 Q 2 9 s d W 1 u N j U s N j R 9 J n F 1 b 3 Q 7 L C Z x d W 9 0 O 1 N l Y 3 R p b 2 4 x L 0 l E T V 9 0 Z X N 0 d m 9 s Z X R z U k R D U 0 U v V H l w Z S B t b 2 R p Z m n D q S 5 7 Q 2 9 s d W 1 u N j Y s N j V 9 J n F 1 b 3 Q 7 L C Z x d W 9 0 O 1 N l Y 3 R p b 2 4 x L 0 l E T V 9 0 Z X N 0 d m 9 s Z X R z U k R D U 0 U v V H l w Z S B t b 2 R p Z m n D q S 5 7 Q 2 9 s d W 1 u N j c s N j Z 9 J n F 1 b 3 Q 7 L C Z x d W 9 0 O 1 N l Y 3 R p b 2 4 x L 0 l E T V 9 0 Z X N 0 d m 9 s Z X R z U k R D U 0 U v V H l w Z S B t b 2 R p Z m n D q S 5 7 Q 2 9 s d W 1 u N j g s N j d 9 J n F 1 b 3 Q 7 L C Z x d W 9 0 O 1 N l Y 3 R p b 2 4 x L 0 l E T V 9 0 Z X N 0 d m 9 s Z X R z U k R D U 0 U v V H l w Z S B t b 2 R p Z m n D q S 5 7 Q 2 9 s d W 1 u N j k s N j h 9 J n F 1 b 3 Q 7 L C Z x d W 9 0 O 1 N l Y 3 R p b 2 4 x L 0 l E T V 9 0 Z X N 0 d m 9 s Z X R z U k R D U 0 U v V H l w Z S B t b 2 R p Z m n D q S 5 7 Q 2 9 s d W 1 u N z A s N j l 9 J n F 1 b 3 Q 7 L C Z x d W 9 0 O 1 N l Y 3 R p b 2 4 x L 0 l E T V 9 0 Z X N 0 d m 9 s Z X R z U k R D U 0 U v V H l w Z S B t b 2 R p Z m n D q S 5 7 Q 2 9 s d W 1 u N z E s N z B 9 J n F 1 b 3 Q 7 L C Z x d W 9 0 O 1 N l Y 3 R p b 2 4 x L 0 l E T V 9 0 Z X N 0 d m 9 s Z X R z U k R D U 0 U v V H l w Z S B t b 2 R p Z m n D q S 5 7 Q 2 9 s d W 1 u N z I s N z F 9 J n F 1 b 3 Q 7 L C Z x d W 9 0 O 1 N l Y 3 R p b 2 4 x L 0 l E T V 9 0 Z X N 0 d m 9 s Z X R z U k R D U 0 U v V H l w Z S B t b 2 R p Z m n D q S 5 7 Q 2 9 s d W 1 u N z M s N z J 9 J n F 1 b 3 Q 7 L C Z x d W 9 0 O 1 N l Y 3 R p b 2 4 x L 0 l E T V 9 0 Z X N 0 d m 9 s Z X R z U k R D U 0 U v V H l w Z S B t b 2 R p Z m n D q S 5 7 Q 2 9 s d W 1 u N z Q s N z N 9 J n F 1 b 3 Q 7 L C Z x d W 9 0 O 1 N l Y 3 R p b 2 4 x L 0 l E T V 9 0 Z X N 0 d m 9 s Z X R z U k R D U 0 U v V H l w Z S B t b 2 R p Z m n D q S 5 7 Q 2 9 s d W 1 u N z U s N z R 9 J n F 1 b 3 Q 7 L C Z x d W 9 0 O 1 N l Y 3 R p b 2 4 x L 0 l E T V 9 0 Z X N 0 d m 9 s Z X R z U k R D U 0 U v V H l w Z S B t b 2 R p Z m n D q S 5 7 Q 2 9 s d W 1 u N z Y s N z V 9 J n F 1 b 3 Q 7 L C Z x d W 9 0 O 1 N l Y 3 R p b 2 4 x L 0 l E T V 9 0 Z X N 0 d m 9 s Z X R z U k R D U 0 U v V H l w Z S B t b 2 R p Z m n D q S 5 7 Q 2 9 s d W 1 u N z c s N z Z 9 J n F 1 b 3 Q 7 L C Z x d W 9 0 O 1 N l Y 3 R p b 2 4 x L 0 l E T V 9 0 Z X N 0 d m 9 s Z X R z U k R D U 0 U v V H l w Z S B t b 2 R p Z m n D q S 5 7 Q 2 9 s d W 1 u N z g s N z d 9 J n F 1 b 3 Q 7 L C Z x d W 9 0 O 1 N l Y 3 R p b 2 4 x L 0 l E T V 9 0 Z X N 0 d m 9 s Z X R z U k R D U 0 U v V H l w Z S B t b 2 R p Z m n D q S 5 7 Q 2 9 s d W 1 u N z k s N z h 9 J n F 1 b 3 Q 7 L C Z x d W 9 0 O 1 N l Y 3 R p b 2 4 x L 0 l E T V 9 0 Z X N 0 d m 9 s Z X R z U k R D U 0 U v V H l w Z S B t b 2 R p Z m n D q S 5 7 Q 2 9 s d W 1 u O D A s N z l 9 J n F 1 b 3 Q 7 L C Z x d W 9 0 O 1 N l Y 3 R p b 2 4 x L 0 l E T V 9 0 Z X N 0 d m 9 s Z X R z U k R D U 0 U v V H l w Z S B t b 2 R p Z m n D q S 5 7 Q 2 9 s d W 1 u O D E s O D B 9 J n F 1 b 3 Q 7 L C Z x d W 9 0 O 1 N l Y 3 R p b 2 4 x L 0 l E T V 9 0 Z X N 0 d m 9 s Z X R z U k R D U 0 U v V H l w Z S B t b 2 R p Z m n D q S 5 7 Q 2 9 s d W 1 u O D I s O D F 9 J n F 1 b 3 Q 7 L C Z x d W 9 0 O 1 N l Y 3 R p b 2 4 x L 0 l E T V 9 0 Z X N 0 d m 9 s Z X R z U k R D U 0 U v V H l w Z S B t b 2 R p Z m n D q S 5 7 Q 2 9 s d W 1 u O D M s O D J 9 J n F 1 b 3 Q 7 L C Z x d W 9 0 O 1 N l Y 3 R p b 2 4 x L 0 l E T V 9 0 Z X N 0 d m 9 s Z X R z U k R D U 0 U v V H l w Z S B t b 2 R p Z m n D q S 5 7 Q 2 9 s d W 1 u O D Q s O D N 9 J n F 1 b 3 Q 7 L C Z x d W 9 0 O 1 N l Y 3 R p b 2 4 x L 0 l E T V 9 0 Z X N 0 d m 9 s Z X R z U k R D U 0 U v V H l w Z S B t b 2 R p Z m n D q S 5 7 Q 2 9 s d W 1 u O D U s O D R 9 J n F 1 b 3 Q 7 L C Z x d W 9 0 O 1 N l Y 3 R p b 2 4 x L 0 l E T V 9 0 Z X N 0 d m 9 s Z X R z U k R D U 0 U v V H l w Z S B t b 2 R p Z m n D q S 5 7 Q 2 9 s d W 1 u O D Y s O D V 9 J n F 1 b 3 Q 7 L C Z x d W 9 0 O 1 N l Y 3 R p b 2 4 x L 0 l E T V 9 0 Z X N 0 d m 9 s Z X R z U k R D U 0 U v V H l w Z S B t b 2 R p Z m n D q S 5 7 Q 2 9 s d W 1 u O D c s O D Z 9 J n F 1 b 3 Q 7 L C Z x d W 9 0 O 1 N l Y 3 R p b 2 4 x L 0 l E T V 9 0 Z X N 0 d m 9 s Z X R z U k R D U 0 U v V H l w Z S B t b 2 R p Z m n D q S 5 7 Q 2 9 s d W 1 u O D g s O D d 9 J n F 1 b 3 Q 7 L C Z x d W 9 0 O 1 N l Y 3 R p b 2 4 x L 0 l E T V 9 0 Z X N 0 d m 9 s Z X R z U k R D U 0 U v V H l w Z S B t b 2 R p Z m n D q S 5 7 Q 2 9 s d W 1 u O D k s O D h 9 J n F 1 b 3 Q 7 L C Z x d W 9 0 O 1 N l Y 3 R p b 2 4 x L 0 l E T V 9 0 Z X N 0 d m 9 s Z X R z U k R D U 0 U v V H l w Z S B t b 2 R p Z m n D q S 5 7 Q 2 9 s d W 1 u O T A s O D l 9 J n F 1 b 3 Q 7 L C Z x d W 9 0 O 1 N l Y 3 R p b 2 4 x L 0 l E T V 9 0 Z X N 0 d m 9 s Z X R z U k R D U 0 U v V H l w Z S B t b 2 R p Z m n D q S 5 7 Q 2 9 s d W 1 u O T E s O T B 9 J n F 1 b 3 Q 7 L C Z x d W 9 0 O 1 N l Y 3 R p b 2 4 x L 0 l E T V 9 0 Z X N 0 d m 9 s Z X R z U k R D U 0 U v V H l w Z S B t b 2 R p Z m n D q S 5 7 Q 2 9 s d W 1 u O T I s O T F 9 J n F 1 b 3 Q 7 L C Z x d W 9 0 O 1 N l Y 3 R p b 2 4 x L 0 l E T V 9 0 Z X N 0 d m 9 s Z X R z U k R D U 0 U v V H l w Z S B t b 2 R p Z m n D q S 5 7 Q 2 9 s d W 1 u O T M s O T J 9 J n F 1 b 3 Q 7 L C Z x d W 9 0 O 1 N l Y 3 R p b 2 4 x L 0 l E T V 9 0 Z X N 0 d m 9 s Z X R z U k R D U 0 U v V H l w Z S B t b 2 R p Z m n D q S 5 7 Q 2 9 s d W 1 u O T Q s O T N 9 J n F 1 b 3 Q 7 L C Z x d W 9 0 O 1 N l Y 3 R p b 2 4 x L 0 l E T V 9 0 Z X N 0 d m 9 s Z X R z U k R D U 0 U v V H l w Z S B t b 2 R p Z m n D q S 5 7 Q 2 9 s d W 1 u O T U s O T R 9 J n F 1 b 3 Q 7 L C Z x d W 9 0 O 1 N l Y 3 R p b 2 4 x L 0 l E T V 9 0 Z X N 0 d m 9 s Z X R z U k R D U 0 U v V H l w Z S B t b 2 R p Z m n D q S 5 7 Q 2 9 s d W 1 u O T Y s O T V 9 J n F 1 b 3 Q 7 L C Z x d W 9 0 O 1 N l Y 3 R p b 2 4 x L 0 l E T V 9 0 Z X N 0 d m 9 s Z X R z U k R D U 0 U v V H l w Z S B t b 2 R p Z m n D q S 5 7 Q 2 9 s d W 1 u O T c s O T Z 9 J n F 1 b 3 Q 7 L C Z x d W 9 0 O 1 N l Y 3 R p b 2 4 x L 0 l E T V 9 0 Z X N 0 d m 9 s Z X R z U k R D U 0 U v V H l w Z S B t b 2 R p Z m n D q S 5 7 Q 2 9 s d W 1 u O T g s O T d 9 J n F 1 b 3 Q 7 L C Z x d W 9 0 O 1 N l Y 3 R p b 2 4 x L 0 l E T V 9 0 Z X N 0 d m 9 s Z X R z U k R D U 0 U v V H l w Z S B t b 2 R p Z m n D q S 5 7 Q 2 9 s d W 1 u O T k s O T h 9 J n F 1 b 3 Q 7 L C Z x d W 9 0 O 1 N l Y 3 R p b 2 4 x L 0 l E T V 9 0 Z X N 0 d m 9 s Z X R z U k R D U 0 U v V H l w Z S B t b 2 R p Z m n D q S 5 7 Q 2 9 s d W 1 u M T A w L D k 5 f S Z x d W 9 0 O y w m c X V v d D t T Z W N 0 a W 9 u M S 9 J R E 1 f d G V z d H Z v b G V 0 c 1 J E Q 1 N F L 1 R 5 c G U g b W 9 k a W Z p w 6 k u e 0 N v b H V t b j E w M S w x M D B 9 J n F 1 b 3 Q 7 L C Z x d W 9 0 O 1 N l Y 3 R p b 2 4 x L 0 l E T V 9 0 Z X N 0 d m 9 s Z X R z U k R D U 0 U v V H l w Z S B t b 2 R p Z m n D q S 5 7 Q 2 9 s d W 1 u M T A y L D E w M X 0 m c X V v d D s s J n F 1 b 3 Q 7 U 2 V j d G l v b j E v S U R N X 3 R l c 3 R 2 b 2 x l d H N S R E N T R S 9 U e X B l I G 1 v Z G l m a c O p L n t D b 2 x 1 b W 4 x M D M s M T A y f S Z x d W 9 0 O y w m c X V v d D t T Z W N 0 a W 9 u M S 9 J R E 1 f d G V z d H Z v b G V 0 c 1 J E Q 1 N F L 1 R 5 c G U g b W 9 k a W Z p w 6 k u e 0 N v b H V t b j E w N C w x M D N 9 J n F 1 b 3 Q 7 L C Z x d W 9 0 O 1 N l Y 3 R p b 2 4 x L 0 l E T V 9 0 Z X N 0 d m 9 s Z X R z U k R D U 0 U v V H l w Z S B t b 2 R p Z m n D q S 5 7 Q 2 9 s d W 1 u M T A 1 L D E w N H 0 m c X V v d D s s J n F 1 b 3 Q 7 U 2 V j d G l v b j E v S U R N X 3 R l c 3 R 2 b 2 x l d H N S R E N T R S 9 U e X B l I G 1 v Z G l m a c O p L n t D b 2 x 1 b W 4 x M D Y s M T A 1 f S Z x d W 9 0 O y w m c X V v d D t T Z W N 0 a W 9 u M S 9 J R E 1 f d G V z d H Z v b G V 0 c 1 J E Q 1 N F L 1 R 5 c G U g b W 9 k a W Z p w 6 k u e 0 N v b H V t b j E w N y w x M D Z 9 J n F 1 b 3 Q 7 L C Z x d W 9 0 O 1 N l Y 3 R p b 2 4 x L 0 l E T V 9 0 Z X N 0 d m 9 s Z X R z U k R D U 0 U v V H l w Z S B t b 2 R p Z m n D q S 5 7 Q 2 9 s d W 1 u M T A 4 L D E w N 3 0 m c X V v d D s s J n F 1 b 3 Q 7 U 2 V j d G l v b j E v S U R N X 3 R l c 3 R 2 b 2 x l d H N S R E N T R S 9 U e X B l I G 1 v Z G l m a c O p L n t D b 2 x 1 b W 4 x M D k s M T A 4 f S Z x d W 9 0 O y w m c X V v d D t T Z W N 0 a W 9 u M S 9 J R E 1 f d G V z d H Z v b G V 0 c 1 J E Q 1 N F L 1 R 5 c G U g b W 9 k a W Z p w 6 k u e 0 N v b H V t b j E x M C w x M D l 9 J n F 1 b 3 Q 7 L C Z x d W 9 0 O 1 N l Y 3 R p b 2 4 x L 0 l E T V 9 0 Z X N 0 d m 9 s Z X R z U k R D U 0 U v V H l w Z S B t b 2 R p Z m n D q S 5 7 Q 2 9 s d W 1 u M T E x L D E x M H 0 m c X V v d D s s J n F 1 b 3 Q 7 U 2 V j d G l v b j E v S U R N X 3 R l c 3 R 2 b 2 x l d H N S R E N T R S 9 U e X B l I G 1 v Z G l m a c O p L n t D b 2 x 1 b W 4 x M T I s M T E x f S Z x d W 9 0 O y w m c X V v d D t T Z W N 0 a W 9 u M S 9 J R E 1 f d G V z d H Z v b G V 0 c 1 J E Q 1 N F L 1 R 5 c G U g b W 9 k a W Z p w 6 k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E 1 f d G V z d H Z v b G V 0 c 1 J E Q 1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T V 9 0 Z X N 0 d m 9 s Z X R z U k R D U 0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/ b E n Q k m F T o L x C j j z C X v j A A A A A A I A A A A A A A N m A A D A A A A A E A A A A H Q Z H w H h i C m e y L w A l G Z S V C c A A A A A B I A A A K A A A A A Q A A A A p a 4 8 f 1 D e B g h r M E 7 2 a g b d H l A A A A A b N P V w 3 P q 9 Y e r / / R M A Q s A w g w Z K C J b 0 M o J q b 7 C o g A X h y C h a g L E N 9 X p F K b Q V C f 4 u 2 t K y 1 X G G Y 7 z X T e a g C E y S W R 1 F Z 5 I B K C 9 x B v D l u a Q t T m v k y h Q A A A C t 0 i G + P c p e P W j 5 b 0 J C + Y q f Q h g L F w = = < / D a t a M a s h u p > 
</file>

<file path=customXml/itemProps1.xml><?xml version="1.0" encoding="utf-8"?>
<ds:datastoreItem xmlns:ds="http://schemas.openxmlformats.org/officeDocument/2006/customXml" ds:itemID="{D6571675-768E-40B6-8389-32E367ECE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moyenne_glissante</vt:lpstr>
      <vt:lpstr>comparaison</vt:lpstr>
      <vt:lpstr>Feuil1</vt:lpstr>
      <vt:lpstr>inconfort</vt:lpstr>
    </vt:vector>
  </TitlesOfParts>
  <Company>USMB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Sekaina El-Khattabi</dc:creator>
  <cp:lastModifiedBy>Sekaina El-Khattabi</cp:lastModifiedBy>
  <dcterms:created xsi:type="dcterms:W3CDTF">2021-07-18T13:40:04Z</dcterms:created>
  <dcterms:modified xsi:type="dcterms:W3CDTF">2021-12-16T08:08:56Z</dcterms:modified>
</cp:coreProperties>
</file>