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endu.s.kar\Confidential\Study Mats\"/>
    </mc:Choice>
  </mc:AlternateContent>
  <bookViews>
    <workbookView xWindow="0" yWindow="0" windowWidth="24000" windowHeight="98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6" i="2" s="1"/>
  <c r="H27" i="2" s="1"/>
  <c r="H28" i="2" s="1"/>
  <c r="K28" i="2" s="1"/>
  <c r="K29" i="2" s="1"/>
  <c r="H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6" i="2"/>
  <c r="E5" i="2"/>
  <c r="D4" i="2"/>
  <c r="L6" i="2"/>
  <c r="E4" i="2" s="1"/>
  <c r="E3" i="2"/>
  <c r="L2" i="2"/>
  <c r="L5" i="2"/>
  <c r="D25" i="2" s="1"/>
  <c r="E2" i="2"/>
  <c r="D5" i="2" l="1"/>
  <c r="E6" i="2"/>
  <c r="E27" i="2" s="1"/>
  <c r="E28" i="2" s="1"/>
  <c r="L9" i="2" s="1"/>
  <c r="D8" i="2"/>
  <c r="D10" i="2"/>
  <c r="D12" i="2"/>
  <c r="D14" i="2"/>
  <c r="D16" i="2"/>
  <c r="D18" i="2"/>
  <c r="D20" i="2"/>
  <c r="D22" i="2"/>
  <c r="D24" i="2"/>
  <c r="D2" i="2"/>
  <c r="D3" i="2"/>
  <c r="D7" i="2"/>
  <c r="D9" i="2"/>
  <c r="D11" i="2"/>
  <c r="D13" i="2"/>
  <c r="D15" i="2"/>
  <c r="D17" i="2"/>
  <c r="D19" i="2"/>
  <c r="D21" i="2"/>
  <c r="D23" i="2"/>
  <c r="H29" i="1"/>
  <c r="D12" i="1"/>
  <c r="K4" i="1"/>
  <c r="E4" i="1"/>
  <c r="G3" i="1"/>
  <c r="E24" i="1" s="1"/>
  <c r="D3" i="1"/>
  <c r="G2" i="1"/>
  <c r="D4" i="1" s="1"/>
  <c r="D2" i="1"/>
  <c r="D27" i="2" l="1"/>
  <c r="D28" i="2" s="1"/>
  <c r="D7" i="1"/>
  <c r="D9" i="1"/>
  <c r="D11" i="1"/>
  <c r="D13" i="1"/>
  <c r="D15" i="1"/>
  <c r="D17" i="1"/>
  <c r="D19" i="1"/>
  <c r="D21" i="1"/>
  <c r="D23" i="1"/>
  <c r="D25" i="1"/>
  <c r="E2" i="1"/>
  <c r="E3" i="1"/>
  <c r="D6" i="1"/>
  <c r="E7" i="1"/>
  <c r="E9" i="1"/>
  <c r="E11" i="1"/>
  <c r="E13" i="1"/>
  <c r="E15" i="1"/>
  <c r="E17" i="1"/>
  <c r="E19" i="1"/>
  <c r="E21" i="1"/>
  <c r="E23" i="1"/>
  <c r="E25" i="1"/>
  <c r="D18" i="1"/>
  <c r="D5" i="1"/>
  <c r="D27" i="1" s="1"/>
  <c r="D28" i="1" s="1"/>
  <c r="E6" i="1"/>
  <c r="D8" i="1"/>
  <c r="D10" i="1"/>
  <c r="D14" i="1"/>
  <c r="D16" i="1"/>
  <c r="D20" i="1"/>
  <c r="D22" i="1"/>
  <c r="D24" i="1"/>
  <c r="K2" i="1"/>
  <c r="E5" i="1"/>
  <c r="E8" i="1"/>
  <c r="E10" i="1"/>
  <c r="E12" i="1"/>
  <c r="E14" i="1"/>
  <c r="E16" i="1"/>
  <c r="E18" i="1"/>
  <c r="E20" i="1"/>
  <c r="E22" i="1"/>
  <c r="L8" i="2" l="1"/>
  <c r="G5" i="1"/>
  <c r="E27" i="1"/>
  <c r="E28" i="1" s="1"/>
  <c r="G6" i="1" s="1"/>
  <c r="G28" i="1" l="1"/>
  <c r="H28" i="1" s="1"/>
</calcChain>
</file>

<file path=xl/sharedStrings.xml><?xml version="1.0" encoding="utf-8"?>
<sst xmlns="http://schemas.openxmlformats.org/spreadsheetml/2006/main" count="31" uniqueCount="20">
  <si>
    <t>Congruent</t>
  </si>
  <si>
    <t>Incongruent</t>
  </si>
  <si>
    <t>Congruent Sq Diff</t>
  </si>
  <si>
    <t xml:space="preserve">Incongruent Sq Diff </t>
  </si>
  <si>
    <t>Congruent Mean</t>
  </si>
  <si>
    <t>difference of mean</t>
  </si>
  <si>
    <t>Incongruent Mean</t>
  </si>
  <si>
    <t>t statistic</t>
  </si>
  <si>
    <t>Congruent SD</t>
  </si>
  <si>
    <t>Incongruent SD</t>
  </si>
  <si>
    <t>sum of squared Dev</t>
  </si>
  <si>
    <t>Standard Deviations</t>
  </si>
  <si>
    <t>SD of difference</t>
  </si>
  <si>
    <t>Standard Error (Standard Deviation of squared difference/square root of 'n')</t>
  </si>
  <si>
    <t>Sum of Var(x) + Var(y)</t>
  </si>
  <si>
    <t>Xd</t>
  </si>
  <si>
    <t>Xd^2</t>
  </si>
  <si>
    <t>Standard Error</t>
  </si>
  <si>
    <t>T statistic</t>
  </si>
  <si>
    <t>Sd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</si>
</sst>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workbookViewId="0">
      <selection activeCell="H29" sqref="A1:XFD1048576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18.7109375" bestFit="1" customWidth="1"/>
    <col min="4" max="4" width="16.7109375" bestFit="1" customWidth="1"/>
    <col min="5" max="5" width="18.7109375" bestFit="1" customWidth="1"/>
    <col min="6" max="6" width="27.5703125" customWidth="1"/>
    <col min="8" max="8" width="17.42578125" bestFit="1" customWidth="1"/>
    <col min="9" max="9" width="14.28515625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</row>
    <row r="2" spans="1:12" x14ac:dyDescent="0.25">
      <c r="A2">
        <v>12.079000000000001</v>
      </c>
      <c r="B2">
        <v>19.277999999999999</v>
      </c>
      <c r="D2">
        <f>(A2-G$2)^2</f>
        <v>3.8892770156250007</v>
      </c>
      <c r="E2">
        <f>(B2-G$3)^2</f>
        <v>7.4961876736111321</v>
      </c>
      <c r="G2">
        <f>AVERAGE(A2:A25)</f>
        <v>14.051125000000001</v>
      </c>
      <c r="H2" t="s">
        <v>4</v>
      </c>
      <c r="K2">
        <f>G2-G3</f>
        <v>-7.9647916666666685</v>
      </c>
      <c r="L2" t="s">
        <v>5</v>
      </c>
    </row>
    <row r="3" spans="1:12" x14ac:dyDescent="0.25">
      <c r="A3">
        <v>16.791</v>
      </c>
      <c r="B3">
        <v>18.741</v>
      </c>
      <c r="D3">
        <f t="shared" ref="D3:D25" si="0">(A3-G$2)^2</f>
        <v>7.5069150156249975</v>
      </c>
      <c r="E3">
        <f t="shared" ref="E3:E25" si="1">(B3-G$3)^2</f>
        <v>10.72507917361113</v>
      </c>
      <c r="G3">
        <f>AVERAGE(B2:B25)</f>
        <v>22.015916666666669</v>
      </c>
      <c r="H3" t="s">
        <v>6</v>
      </c>
    </row>
    <row r="4" spans="1:12" x14ac:dyDescent="0.25">
      <c r="A4">
        <v>9.5640000000000001</v>
      </c>
      <c r="B4">
        <v>21.213999999999999</v>
      </c>
      <c r="D4">
        <f t="shared" si="0"/>
        <v>20.134290765625007</v>
      </c>
      <c r="E4">
        <f t="shared" si="1"/>
        <v>0.64307034027778409</v>
      </c>
      <c r="K4">
        <f>-7.96/1.22</f>
        <v>-6.5245901639344259</v>
      </c>
      <c r="L4" t="s">
        <v>7</v>
      </c>
    </row>
    <row r="5" spans="1:12" x14ac:dyDescent="0.25">
      <c r="A5">
        <v>8.6300000000000008</v>
      </c>
      <c r="B5">
        <v>15.686999999999999</v>
      </c>
      <c r="D5">
        <f t="shared" si="0"/>
        <v>29.388596265625001</v>
      </c>
      <c r="E5">
        <f t="shared" si="1"/>
        <v>40.055186173611155</v>
      </c>
      <c r="G5">
        <f>SQRT(D28)</f>
        <v>3.5593579576451955</v>
      </c>
      <c r="H5" t="s">
        <v>8</v>
      </c>
    </row>
    <row r="6" spans="1:12" x14ac:dyDescent="0.25">
      <c r="A6">
        <v>14.669</v>
      </c>
      <c r="B6">
        <v>22.803000000000001</v>
      </c>
      <c r="D6">
        <f t="shared" si="0"/>
        <v>0.38176951562499967</v>
      </c>
      <c r="E6">
        <f t="shared" si="1"/>
        <v>0.61950017361110832</v>
      </c>
      <c r="G6">
        <f>SQRT(E28)</f>
        <v>4.7970571224691376</v>
      </c>
      <c r="H6" t="s">
        <v>9</v>
      </c>
    </row>
    <row r="7" spans="1:12" x14ac:dyDescent="0.25">
      <c r="A7">
        <v>12.238</v>
      </c>
      <c r="B7">
        <v>20.878</v>
      </c>
      <c r="D7">
        <f t="shared" si="0"/>
        <v>3.2874222656250045</v>
      </c>
      <c r="E7">
        <f t="shared" si="1"/>
        <v>1.2948543402777835</v>
      </c>
    </row>
    <row r="8" spans="1:12" x14ac:dyDescent="0.25">
      <c r="A8">
        <v>14.692</v>
      </c>
      <c r="B8">
        <v>24.571999999999999</v>
      </c>
      <c r="D8">
        <f t="shared" si="0"/>
        <v>0.41072076562499926</v>
      </c>
      <c r="E8">
        <f t="shared" si="1"/>
        <v>6.5335620069444271</v>
      </c>
    </row>
    <row r="9" spans="1:12" x14ac:dyDescent="0.25">
      <c r="A9">
        <v>8.9870000000000001</v>
      </c>
      <c r="B9">
        <v>17.393999999999998</v>
      </c>
      <c r="D9">
        <f t="shared" si="0"/>
        <v>25.645362015625008</v>
      </c>
      <c r="E9">
        <f t="shared" si="1"/>
        <v>21.362113673611152</v>
      </c>
    </row>
    <row r="10" spans="1:12" x14ac:dyDescent="0.25">
      <c r="A10">
        <v>9.4009999999999998</v>
      </c>
      <c r="B10">
        <v>20.762</v>
      </c>
      <c r="D10">
        <f t="shared" si="0"/>
        <v>21.623662515625011</v>
      </c>
      <c r="E10">
        <f t="shared" si="1"/>
        <v>1.5723070069444498</v>
      </c>
    </row>
    <row r="11" spans="1:12" x14ac:dyDescent="0.25">
      <c r="A11">
        <v>14.48</v>
      </c>
      <c r="B11">
        <v>26.282</v>
      </c>
      <c r="D11">
        <f t="shared" si="0"/>
        <v>0.18393376562499972</v>
      </c>
      <c r="E11">
        <f t="shared" si="1"/>
        <v>18.199467006944424</v>
      </c>
    </row>
    <row r="12" spans="1:12" x14ac:dyDescent="0.25">
      <c r="A12">
        <v>22.327999999999999</v>
      </c>
      <c r="B12">
        <v>24.524000000000001</v>
      </c>
      <c r="D12">
        <f t="shared" si="0"/>
        <v>68.506659765624974</v>
      </c>
      <c r="E12">
        <f t="shared" si="1"/>
        <v>6.290482006944436</v>
      </c>
    </row>
    <row r="13" spans="1:12" x14ac:dyDescent="0.25">
      <c r="A13">
        <v>15.298</v>
      </c>
      <c r="B13">
        <v>18.643999999999998</v>
      </c>
      <c r="D13">
        <f t="shared" si="0"/>
        <v>1.5546972656249982</v>
      </c>
      <c r="E13">
        <f t="shared" si="1"/>
        <v>11.369822006944473</v>
      </c>
    </row>
    <row r="14" spans="1:12" x14ac:dyDescent="0.25">
      <c r="A14">
        <v>15.073</v>
      </c>
      <c r="B14">
        <v>17.510000000000002</v>
      </c>
      <c r="D14">
        <f t="shared" si="0"/>
        <v>1.0442285156249993</v>
      </c>
      <c r="E14">
        <f t="shared" si="1"/>
        <v>20.303285006944453</v>
      </c>
    </row>
    <row r="15" spans="1:12" x14ac:dyDescent="0.25">
      <c r="A15">
        <v>16.928999999999998</v>
      </c>
      <c r="B15">
        <v>20.329999999999998</v>
      </c>
      <c r="D15">
        <f t="shared" si="0"/>
        <v>8.2821645156249861</v>
      </c>
      <c r="E15">
        <f t="shared" si="1"/>
        <v>2.8423150069444589</v>
      </c>
    </row>
    <row r="16" spans="1:12" x14ac:dyDescent="0.25">
      <c r="A16">
        <v>18.2</v>
      </c>
      <c r="B16">
        <v>35.255000000000003</v>
      </c>
      <c r="D16">
        <f t="shared" si="0"/>
        <v>17.213163765624987</v>
      </c>
      <c r="E16">
        <f t="shared" si="1"/>
        <v>175.27332750694444</v>
      </c>
    </row>
    <row r="17" spans="1:9" x14ac:dyDescent="0.25">
      <c r="A17">
        <v>12.13</v>
      </c>
      <c r="B17">
        <v>22.158000000000001</v>
      </c>
      <c r="D17">
        <f t="shared" si="0"/>
        <v>3.6907212656249997</v>
      </c>
      <c r="E17">
        <f t="shared" si="1"/>
        <v>2.0187673611110735E-2</v>
      </c>
    </row>
    <row r="18" spans="1:9" x14ac:dyDescent="0.25">
      <c r="A18">
        <v>18.495000000000001</v>
      </c>
      <c r="B18">
        <v>25.138999999999999</v>
      </c>
      <c r="D18">
        <f t="shared" si="0"/>
        <v>19.748025015625004</v>
      </c>
      <c r="E18">
        <f t="shared" si="1"/>
        <v>9.7536495069444236</v>
      </c>
    </row>
    <row r="19" spans="1:9" x14ac:dyDescent="0.25">
      <c r="A19">
        <v>10.638999999999999</v>
      </c>
      <c r="B19">
        <v>20.428999999999998</v>
      </c>
      <c r="D19">
        <f t="shared" si="0"/>
        <v>11.642597015625009</v>
      </c>
      <c r="E19">
        <f t="shared" si="1"/>
        <v>2.5183045069444576</v>
      </c>
    </row>
    <row r="20" spans="1:9" x14ac:dyDescent="0.25">
      <c r="A20">
        <v>11.343999999999999</v>
      </c>
      <c r="B20">
        <v>17.425000000000001</v>
      </c>
      <c r="D20">
        <f t="shared" si="0"/>
        <v>7.3285257656250069</v>
      </c>
      <c r="E20">
        <f t="shared" si="1"/>
        <v>21.076515840277796</v>
      </c>
    </row>
    <row r="21" spans="1:9" x14ac:dyDescent="0.25">
      <c r="A21">
        <v>12.369</v>
      </c>
      <c r="B21">
        <v>34.287999999999997</v>
      </c>
      <c r="D21">
        <f t="shared" si="0"/>
        <v>2.8295445156250034</v>
      </c>
      <c r="E21">
        <f t="shared" si="1"/>
        <v>150.60402934027763</v>
      </c>
    </row>
    <row r="22" spans="1:9" x14ac:dyDescent="0.25">
      <c r="A22">
        <v>12.944000000000001</v>
      </c>
      <c r="B22">
        <v>23.893999999999998</v>
      </c>
      <c r="D22">
        <f t="shared" si="0"/>
        <v>1.2257257656249998</v>
      </c>
      <c r="E22">
        <f t="shared" si="1"/>
        <v>3.5271970069444287</v>
      </c>
    </row>
    <row r="23" spans="1:9" x14ac:dyDescent="0.25">
      <c r="A23">
        <v>14.233000000000001</v>
      </c>
      <c r="B23">
        <v>17.96</v>
      </c>
      <c r="D23">
        <f t="shared" si="0"/>
        <v>3.3078515624999923E-2</v>
      </c>
      <c r="E23">
        <f t="shared" si="1"/>
        <v>16.450460006944457</v>
      </c>
    </row>
    <row r="24" spans="1:9" x14ac:dyDescent="0.25">
      <c r="A24">
        <v>19.71</v>
      </c>
      <c r="B24">
        <v>22.058</v>
      </c>
      <c r="D24">
        <f t="shared" si="0"/>
        <v>32.022866265624998</v>
      </c>
      <c r="E24">
        <f t="shared" si="1"/>
        <v>1.7710069444442133E-3</v>
      </c>
    </row>
    <row r="25" spans="1:9" x14ac:dyDescent="0.25">
      <c r="A25">
        <v>16.004000000000001</v>
      </c>
      <c r="B25">
        <v>21.157</v>
      </c>
      <c r="D25">
        <f t="shared" si="0"/>
        <v>3.8137207656250021</v>
      </c>
      <c r="E25">
        <f t="shared" si="1"/>
        <v>0.73773784027778211</v>
      </c>
    </row>
    <row r="27" spans="1:9" x14ac:dyDescent="0.25">
      <c r="C27" t="s">
        <v>10</v>
      </c>
      <c r="D27">
        <f>SUM(D2:D25)</f>
        <v>291.38766862500006</v>
      </c>
      <c r="E27">
        <f>SUM(E2:E25)</f>
        <v>529.27041183333336</v>
      </c>
    </row>
    <row r="28" spans="1:9" x14ac:dyDescent="0.25">
      <c r="C28" t="s">
        <v>11</v>
      </c>
      <c r="D28">
        <f>D27/23</f>
        <v>12.669029070652176</v>
      </c>
      <c r="E28">
        <f>E27/23</f>
        <v>23.011757036231884</v>
      </c>
      <c r="F28" s="1" t="s">
        <v>14</v>
      </c>
      <c r="G28">
        <f>D28+E28</f>
        <v>35.680786106884057</v>
      </c>
      <c r="H28">
        <f>SQRT(G28)</f>
        <v>5.9733396108779937</v>
      </c>
      <c r="I28" t="s">
        <v>12</v>
      </c>
    </row>
    <row r="29" spans="1:9" x14ac:dyDescent="0.25">
      <c r="H29">
        <f>5.97/SQRT(24)</f>
        <v>1.2186211470346311</v>
      </c>
      <c r="I2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abSelected="1" workbookViewId="0">
      <selection activeCell="I29" sqref="I29"/>
    </sheetView>
  </sheetViews>
  <sheetFormatPr defaultRowHeight="15" x14ac:dyDescent="0.25"/>
  <cols>
    <col min="1" max="1" width="10.28515625" bestFit="1" customWidth="1"/>
    <col min="2" max="2" width="11.7109375" bestFit="1" customWidth="1"/>
    <col min="3" max="3" width="18.7109375" bestFit="1" customWidth="1"/>
    <col min="4" max="4" width="16.7109375" bestFit="1" customWidth="1"/>
    <col min="5" max="5" width="18.7109375" bestFit="1" customWidth="1"/>
    <col min="6" max="6" width="12.140625" customWidth="1"/>
    <col min="7" max="7" width="13.5703125" style="2" customWidth="1"/>
    <col min="8" max="8" width="13" style="2" customWidth="1"/>
    <col min="9" max="9" width="14.28515625" customWidth="1"/>
    <col min="10" max="10" width="4.42578125" customWidth="1"/>
  </cols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G1" s="2" t="s">
        <v>15</v>
      </c>
      <c r="H1" s="2" t="s">
        <v>16</v>
      </c>
    </row>
    <row r="2" spans="1:13" x14ac:dyDescent="0.25">
      <c r="A2">
        <v>12.079000000000001</v>
      </c>
      <c r="B2">
        <v>19.277999999999999</v>
      </c>
      <c r="D2">
        <f>(A2-L$5)^2</f>
        <v>3.8892770156250007</v>
      </c>
      <c r="E2">
        <f>(B2-L$6)^2</f>
        <v>7.4961876736111321</v>
      </c>
      <c r="G2" s="2">
        <f>A2-B2</f>
        <v>-7.1989999999999981</v>
      </c>
      <c r="H2" s="2">
        <f>G2^2</f>
        <v>51.82560099999997</v>
      </c>
      <c r="L2">
        <f>L5-L6</f>
        <v>-7.9647916666666685</v>
      </c>
      <c r="M2" t="s">
        <v>5</v>
      </c>
    </row>
    <row r="3" spans="1:13" x14ac:dyDescent="0.25">
      <c r="A3">
        <v>16.791</v>
      </c>
      <c r="B3">
        <v>18.741</v>
      </c>
      <c r="D3">
        <f>(A3-L$5)^2</f>
        <v>7.5069150156249975</v>
      </c>
      <c r="E3">
        <f>(B3-L$6)^2</f>
        <v>10.72507917361113</v>
      </c>
      <c r="G3" s="2">
        <f t="shared" ref="G3:G25" si="0">A3-B3</f>
        <v>-1.9499999999999993</v>
      </c>
      <c r="H3" s="2">
        <f t="shared" ref="H3:H25" si="1">G3^2</f>
        <v>3.8024999999999971</v>
      </c>
    </row>
    <row r="4" spans="1:13" x14ac:dyDescent="0.25">
      <c r="A4">
        <v>9.5640000000000001</v>
      </c>
      <c r="B4">
        <v>21.213999999999999</v>
      </c>
      <c r="D4">
        <f>(A4-L$5)^2</f>
        <v>20.134290765625007</v>
      </c>
      <c r="E4">
        <f>(B4-L$6)^2</f>
        <v>0.64307034027778409</v>
      </c>
      <c r="G4" s="2">
        <f t="shared" si="0"/>
        <v>-11.649999999999999</v>
      </c>
      <c r="H4" s="2">
        <f t="shared" si="1"/>
        <v>135.72249999999997</v>
      </c>
    </row>
    <row r="5" spans="1:13" x14ac:dyDescent="0.25">
      <c r="A5">
        <v>8.6300000000000008</v>
      </c>
      <c r="B5">
        <v>15.686999999999999</v>
      </c>
      <c r="D5">
        <f>(A5-L$5)^2</f>
        <v>29.388596265625001</v>
      </c>
      <c r="E5">
        <f>(B5-L$6)^2</f>
        <v>40.055186173611155</v>
      </c>
      <c r="G5" s="2">
        <f t="shared" si="0"/>
        <v>-7.0569999999999986</v>
      </c>
      <c r="H5" s="2">
        <f t="shared" si="1"/>
        <v>49.801248999999977</v>
      </c>
      <c r="L5">
        <f>AVERAGE(A2:A25)</f>
        <v>14.051125000000001</v>
      </c>
      <c r="M5" t="s">
        <v>4</v>
      </c>
    </row>
    <row r="6" spans="1:13" x14ac:dyDescent="0.25">
      <c r="A6">
        <v>14.669</v>
      </c>
      <c r="B6">
        <v>22.803000000000001</v>
      </c>
      <c r="D6">
        <f>(A6-L$5)^2</f>
        <v>0.38176951562499967</v>
      </c>
      <c r="E6">
        <f>(B6-L$6)^2</f>
        <v>0.61950017361110832</v>
      </c>
      <c r="G6" s="2">
        <f t="shared" si="0"/>
        <v>-8.1340000000000003</v>
      </c>
      <c r="H6" s="2">
        <f t="shared" si="1"/>
        <v>66.161956000000004</v>
      </c>
      <c r="L6">
        <f>AVERAGE(B2:B25)</f>
        <v>22.015916666666669</v>
      </c>
      <c r="M6" t="s">
        <v>6</v>
      </c>
    </row>
    <row r="7" spans="1:13" x14ac:dyDescent="0.25">
      <c r="A7">
        <v>12.238</v>
      </c>
      <c r="B7">
        <v>20.878</v>
      </c>
      <c r="D7">
        <f>(A7-L$5)^2</f>
        <v>3.2874222656250045</v>
      </c>
      <c r="E7">
        <f>(B7-L$6)^2</f>
        <v>1.2948543402777835</v>
      </c>
      <c r="G7" s="2">
        <f t="shared" si="0"/>
        <v>-8.64</v>
      </c>
      <c r="H7" s="2">
        <f t="shared" si="1"/>
        <v>74.649600000000007</v>
      </c>
    </row>
    <row r="8" spans="1:13" x14ac:dyDescent="0.25">
      <c r="A8">
        <v>14.692</v>
      </c>
      <c r="B8">
        <v>24.571999999999999</v>
      </c>
      <c r="D8">
        <f>(A8-L$5)^2</f>
        <v>0.41072076562499926</v>
      </c>
      <c r="E8">
        <f>(B8-L$6)^2</f>
        <v>6.5335620069444271</v>
      </c>
      <c r="G8" s="2">
        <f t="shared" si="0"/>
        <v>-9.879999999999999</v>
      </c>
      <c r="H8" s="2">
        <f t="shared" si="1"/>
        <v>97.614399999999975</v>
      </c>
      <c r="L8">
        <f>SQRT(D28)</f>
        <v>3.5593579576451955</v>
      </c>
      <c r="M8" t="s">
        <v>8</v>
      </c>
    </row>
    <row r="9" spans="1:13" x14ac:dyDescent="0.25">
      <c r="A9">
        <v>8.9870000000000001</v>
      </c>
      <c r="B9">
        <v>17.393999999999998</v>
      </c>
      <c r="D9">
        <f>(A9-L$5)^2</f>
        <v>25.645362015625008</v>
      </c>
      <c r="E9">
        <f>(B9-L$6)^2</f>
        <v>21.362113673611152</v>
      </c>
      <c r="G9" s="2">
        <f t="shared" si="0"/>
        <v>-8.4069999999999983</v>
      </c>
      <c r="H9" s="2">
        <f t="shared" si="1"/>
        <v>70.677648999999974</v>
      </c>
      <c r="L9">
        <f>SQRT(E28)</f>
        <v>4.7970571224691376</v>
      </c>
      <c r="M9" t="s">
        <v>9</v>
      </c>
    </row>
    <row r="10" spans="1:13" x14ac:dyDescent="0.25">
      <c r="A10">
        <v>9.4009999999999998</v>
      </c>
      <c r="B10">
        <v>20.762</v>
      </c>
      <c r="D10">
        <f>(A10-L$5)^2</f>
        <v>21.623662515625011</v>
      </c>
      <c r="E10">
        <f>(B10-L$6)^2</f>
        <v>1.5723070069444498</v>
      </c>
      <c r="G10" s="2">
        <f t="shared" si="0"/>
        <v>-11.361000000000001</v>
      </c>
      <c r="H10" s="2">
        <f t="shared" si="1"/>
        <v>129.07232100000002</v>
      </c>
      <c r="L10" s="1"/>
    </row>
    <row r="11" spans="1:13" x14ac:dyDescent="0.25">
      <c r="A11">
        <v>14.48</v>
      </c>
      <c r="B11">
        <v>26.282</v>
      </c>
      <c r="D11">
        <f>(A11-L$5)^2</f>
        <v>0.18393376562499972</v>
      </c>
      <c r="E11">
        <f>(B11-L$6)^2</f>
        <v>18.199467006944424</v>
      </c>
      <c r="G11" s="2">
        <f t="shared" si="0"/>
        <v>-11.802</v>
      </c>
      <c r="H11" s="2">
        <f t="shared" si="1"/>
        <v>139.287204</v>
      </c>
    </row>
    <row r="12" spans="1:13" x14ac:dyDescent="0.25">
      <c r="A12">
        <v>22.327999999999999</v>
      </c>
      <c r="B12">
        <v>24.524000000000001</v>
      </c>
      <c r="D12">
        <f>(A12-L$5)^2</f>
        <v>68.506659765624974</v>
      </c>
      <c r="E12">
        <f>(B12-L$6)^2</f>
        <v>6.290482006944436</v>
      </c>
      <c r="G12" s="2">
        <f t="shared" si="0"/>
        <v>-2.1960000000000015</v>
      </c>
      <c r="H12" s="2">
        <f t="shared" si="1"/>
        <v>4.8224160000000067</v>
      </c>
    </row>
    <row r="13" spans="1:13" x14ac:dyDescent="0.25">
      <c r="A13">
        <v>15.298</v>
      </c>
      <c r="B13">
        <v>18.643999999999998</v>
      </c>
      <c r="D13">
        <f>(A13-L$5)^2</f>
        <v>1.5546972656249982</v>
      </c>
      <c r="E13">
        <f>(B13-L$6)^2</f>
        <v>11.369822006944473</v>
      </c>
      <c r="G13" s="2">
        <f t="shared" si="0"/>
        <v>-3.3459999999999983</v>
      </c>
      <c r="H13" s="2">
        <f t="shared" si="1"/>
        <v>11.195715999999988</v>
      </c>
    </row>
    <row r="14" spans="1:13" x14ac:dyDescent="0.25">
      <c r="A14">
        <v>15.073</v>
      </c>
      <c r="B14">
        <v>17.510000000000002</v>
      </c>
      <c r="D14">
        <f>(A14-L$5)^2</f>
        <v>1.0442285156249993</v>
      </c>
      <c r="E14">
        <f>(B14-L$6)^2</f>
        <v>20.303285006944453</v>
      </c>
      <c r="G14" s="2">
        <f t="shared" si="0"/>
        <v>-2.4370000000000012</v>
      </c>
      <c r="H14" s="2">
        <f t="shared" si="1"/>
        <v>5.9389690000000055</v>
      </c>
    </row>
    <row r="15" spans="1:13" x14ac:dyDescent="0.25">
      <c r="A15">
        <v>16.928999999999998</v>
      </c>
      <c r="B15">
        <v>20.329999999999998</v>
      </c>
      <c r="D15">
        <f>(A15-L$5)^2</f>
        <v>8.2821645156249861</v>
      </c>
      <c r="E15">
        <f>(B15-L$6)^2</f>
        <v>2.8423150069444589</v>
      </c>
      <c r="G15" s="2">
        <f t="shared" si="0"/>
        <v>-3.4009999999999998</v>
      </c>
      <c r="H15" s="2">
        <f t="shared" si="1"/>
        <v>11.566800999999998</v>
      </c>
    </row>
    <row r="16" spans="1:13" x14ac:dyDescent="0.25">
      <c r="A16">
        <v>18.2</v>
      </c>
      <c r="B16">
        <v>35.255000000000003</v>
      </c>
      <c r="D16">
        <f>(A16-L$5)^2</f>
        <v>17.213163765624987</v>
      </c>
      <c r="E16">
        <f>(B16-L$6)^2</f>
        <v>175.27332750694444</v>
      </c>
      <c r="G16" s="2">
        <f t="shared" si="0"/>
        <v>-17.055000000000003</v>
      </c>
      <c r="H16" s="2">
        <f t="shared" si="1"/>
        <v>290.8730250000001</v>
      </c>
    </row>
    <row r="17" spans="1:12" x14ac:dyDescent="0.25">
      <c r="A17">
        <v>12.13</v>
      </c>
      <c r="B17">
        <v>22.158000000000001</v>
      </c>
      <c r="D17">
        <f>(A17-L$5)^2</f>
        <v>3.6907212656249997</v>
      </c>
      <c r="E17">
        <f>(B17-L$6)^2</f>
        <v>2.0187673611110735E-2</v>
      </c>
      <c r="G17" s="2">
        <f t="shared" si="0"/>
        <v>-10.028</v>
      </c>
      <c r="H17" s="2">
        <f t="shared" si="1"/>
        <v>100.56078400000001</v>
      </c>
    </row>
    <row r="18" spans="1:12" x14ac:dyDescent="0.25">
      <c r="A18">
        <v>18.495000000000001</v>
      </c>
      <c r="B18">
        <v>25.138999999999999</v>
      </c>
      <c r="D18">
        <f>(A18-L$5)^2</f>
        <v>19.748025015625004</v>
      </c>
      <c r="E18">
        <f>(B18-L$6)^2</f>
        <v>9.7536495069444236</v>
      </c>
      <c r="G18" s="2">
        <f t="shared" si="0"/>
        <v>-6.6439999999999984</v>
      </c>
      <c r="H18" s="2">
        <f t="shared" si="1"/>
        <v>44.142735999999978</v>
      </c>
    </row>
    <row r="19" spans="1:12" x14ac:dyDescent="0.25">
      <c r="A19">
        <v>10.638999999999999</v>
      </c>
      <c r="B19">
        <v>20.428999999999998</v>
      </c>
      <c r="D19">
        <f>(A19-L$5)^2</f>
        <v>11.642597015625009</v>
      </c>
      <c r="E19">
        <f>(B19-L$6)^2</f>
        <v>2.5183045069444576</v>
      </c>
      <c r="G19" s="2">
        <f t="shared" si="0"/>
        <v>-9.7899999999999991</v>
      </c>
      <c r="H19" s="2">
        <f t="shared" si="1"/>
        <v>95.844099999999983</v>
      </c>
    </row>
    <row r="20" spans="1:12" x14ac:dyDescent="0.25">
      <c r="A20">
        <v>11.343999999999999</v>
      </c>
      <c r="B20">
        <v>17.425000000000001</v>
      </c>
      <c r="D20">
        <f>(A20-L$5)^2</f>
        <v>7.3285257656250069</v>
      </c>
      <c r="E20">
        <f>(B20-L$6)^2</f>
        <v>21.076515840277796</v>
      </c>
      <c r="G20" s="2">
        <f t="shared" si="0"/>
        <v>-6.0810000000000013</v>
      </c>
      <c r="H20" s="2">
        <f t="shared" si="1"/>
        <v>36.978561000000013</v>
      </c>
    </row>
    <row r="21" spans="1:12" x14ac:dyDescent="0.25">
      <c r="A21">
        <v>12.369</v>
      </c>
      <c r="B21">
        <v>34.287999999999997</v>
      </c>
      <c r="D21">
        <f>(A21-L$5)^2</f>
        <v>2.8295445156250034</v>
      </c>
      <c r="E21">
        <f>(B21-L$6)^2</f>
        <v>150.60402934027763</v>
      </c>
      <c r="G21" s="2">
        <f t="shared" si="0"/>
        <v>-21.918999999999997</v>
      </c>
      <c r="H21" s="2">
        <f t="shared" si="1"/>
        <v>480.44256099999984</v>
      </c>
    </row>
    <row r="22" spans="1:12" x14ac:dyDescent="0.25">
      <c r="A22">
        <v>12.944000000000001</v>
      </c>
      <c r="B22">
        <v>23.893999999999998</v>
      </c>
      <c r="D22">
        <f>(A22-L$5)^2</f>
        <v>1.2257257656249998</v>
      </c>
      <c r="E22">
        <f>(B22-L$6)^2</f>
        <v>3.5271970069444287</v>
      </c>
      <c r="G22" s="2">
        <f t="shared" si="0"/>
        <v>-10.949999999999998</v>
      </c>
      <c r="H22" s="2">
        <f t="shared" si="1"/>
        <v>119.90249999999995</v>
      </c>
    </row>
    <row r="23" spans="1:12" x14ac:dyDescent="0.25">
      <c r="A23">
        <v>14.233000000000001</v>
      </c>
      <c r="B23">
        <v>17.96</v>
      </c>
      <c r="D23">
        <f>(A23-L$5)^2</f>
        <v>3.3078515624999923E-2</v>
      </c>
      <c r="E23">
        <f>(B23-L$6)^2</f>
        <v>16.450460006944457</v>
      </c>
      <c r="G23" s="2">
        <f t="shared" si="0"/>
        <v>-3.7270000000000003</v>
      </c>
      <c r="H23" s="2">
        <f t="shared" si="1"/>
        <v>13.890529000000003</v>
      </c>
    </row>
    <row r="24" spans="1:12" x14ac:dyDescent="0.25">
      <c r="A24">
        <v>19.71</v>
      </c>
      <c r="B24">
        <v>22.058</v>
      </c>
      <c r="D24">
        <f>(A24-L$5)^2</f>
        <v>32.022866265624998</v>
      </c>
      <c r="E24">
        <f>(B24-L$6)^2</f>
        <v>1.7710069444442133E-3</v>
      </c>
      <c r="G24" s="2">
        <f t="shared" si="0"/>
        <v>-2.347999999999999</v>
      </c>
      <c r="H24" s="2">
        <f t="shared" si="1"/>
        <v>5.5131039999999949</v>
      </c>
    </row>
    <row r="25" spans="1:12" x14ac:dyDescent="0.25">
      <c r="A25">
        <v>16.004000000000001</v>
      </c>
      <c r="B25">
        <v>21.157</v>
      </c>
      <c r="D25">
        <f>(A25-L$5)^2</f>
        <v>3.8137207656250021</v>
      </c>
      <c r="E25">
        <f>(B25-L$6)^2</f>
        <v>0.73773784027778211</v>
      </c>
      <c r="G25" s="2">
        <f t="shared" si="0"/>
        <v>-5.1529999999999987</v>
      </c>
      <c r="H25" s="2">
        <f t="shared" si="1"/>
        <v>26.553408999999988</v>
      </c>
    </row>
    <row r="26" spans="1:12" x14ac:dyDescent="0.25">
      <c r="G26" s="2">
        <f>AVERAGE(G2:G25)</f>
        <v>-7.964791666666664</v>
      </c>
      <c r="H26" s="2">
        <f>SUM(H2:H25)</f>
        <v>2066.8401909999993</v>
      </c>
    </row>
    <row r="27" spans="1:12" x14ac:dyDescent="0.25">
      <c r="C27" t="s">
        <v>10</v>
      </c>
      <c r="D27">
        <f>SUM(D2:D25)</f>
        <v>291.38766862500006</v>
      </c>
      <c r="E27">
        <f>SUM(E2:E25)</f>
        <v>529.27041183333336</v>
      </c>
      <c r="H27" s="2">
        <f>H26/23</f>
        <v>89.862616999999972</v>
      </c>
    </row>
    <row r="28" spans="1:12" x14ac:dyDescent="0.25">
      <c r="C28" t="s">
        <v>11</v>
      </c>
      <c r="D28">
        <f>D27/23</f>
        <v>12.669029070652176</v>
      </c>
      <c r="E28">
        <f>E27/23</f>
        <v>23.011757036231884</v>
      </c>
      <c r="H28" s="2">
        <f>SQRT(H27)</f>
        <v>9.4795894953315347</v>
      </c>
      <c r="I28" t="s">
        <v>19</v>
      </c>
      <c r="K28">
        <f>H28/SQRT(24)</f>
        <v>1.9350131028841466</v>
      </c>
      <c r="L28" t="s">
        <v>17</v>
      </c>
    </row>
    <row r="29" spans="1:12" x14ac:dyDescent="0.25">
      <c r="K29">
        <f>G26/K28</f>
        <v>-4.1161435314288584</v>
      </c>
      <c r="L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Krishnendu S.</dc:creator>
  <cp:lastModifiedBy>Kar, Krishnendu S.</cp:lastModifiedBy>
  <dcterms:created xsi:type="dcterms:W3CDTF">2016-08-30T11:01:53Z</dcterms:created>
  <dcterms:modified xsi:type="dcterms:W3CDTF">2016-09-01T05:49:11Z</dcterms:modified>
</cp:coreProperties>
</file>