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a4\AC\Temp\"/>
    </mc:Choice>
  </mc:AlternateContent>
  <xr:revisionPtr revIDLastSave="1448" documentId="11_FCB5F5468DDDD77ADEAFC084D8C4CC245D6993DA" xr6:coauthVersionLast="43" xr6:coauthVersionMax="43" xr10:uidLastSave="{0CAC7719-30CD-4173-9BD7-6E88E2630563}"/>
  <bookViews>
    <workbookView xWindow="0" yWindow="0" windowWidth="28800" windowHeight="12300" firstSheet="9" activeTab="10" xr2:uid="{00000000-000D-0000-FFFF-FFFF00000000}"/>
  </bookViews>
  <sheets>
    <sheet name="Yhteenveto" sheetId="1" r:id="rId1"/>
    <sheet name="Käynnistysvaihe" sheetId="2" r:id="rId2"/>
    <sheet name="Sprintti1" sheetId="3" r:id="rId3"/>
    <sheet name="Sprintti2" sheetId="4" r:id="rId4"/>
    <sheet name="Sprintti3" sheetId="5" r:id="rId5"/>
    <sheet name="Sprintti4" sheetId="6" r:id="rId6"/>
    <sheet name="Sprintti5" sheetId="7" r:id="rId7"/>
    <sheet name="Sprintti6" sheetId="8" r:id="rId8"/>
    <sheet name="Sprintti7" sheetId="9" r:id="rId9"/>
    <sheet name="Sprintti8" sheetId="10" r:id="rId10"/>
    <sheet name="Sprintti9" sheetId="11" r:id="rId11"/>
    <sheet name="Sprintti10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0" l="1"/>
  <c r="C11" i="1"/>
  <c r="K2" i="10"/>
  <c r="B11" i="1"/>
  <c r="K4" i="10"/>
  <c r="D11" i="1"/>
  <c r="K5" i="10"/>
  <c r="E11" i="1"/>
  <c r="K6" i="10"/>
  <c r="F11" i="1"/>
  <c r="H11" i="1"/>
  <c r="I11" i="1"/>
  <c r="B28" i="1"/>
  <c r="K4" i="7"/>
  <c r="D8" i="1"/>
  <c r="B8" i="1"/>
  <c r="C8" i="1"/>
  <c r="E8" i="1"/>
  <c r="F8" i="1"/>
  <c r="H8" i="1"/>
  <c r="I8" i="1"/>
  <c r="B25" i="1"/>
  <c r="K4" i="9"/>
  <c r="D10" i="1"/>
  <c r="B10" i="1"/>
  <c r="C10" i="1"/>
  <c r="E10" i="1"/>
  <c r="F10" i="1"/>
  <c r="H10" i="1"/>
  <c r="I10" i="1"/>
  <c r="B27" i="1"/>
  <c r="B3" i="1"/>
  <c r="C3" i="1"/>
  <c r="D3" i="1"/>
  <c r="E3" i="1"/>
  <c r="F3" i="1"/>
  <c r="I3" i="1"/>
  <c r="B20" i="1"/>
  <c r="B4" i="1"/>
  <c r="C4" i="1"/>
  <c r="D4" i="1"/>
  <c r="E4" i="1"/>
  <c r="F4" i="1"/>
  <c r="H4" i="1"/>
  <c r="I4" i="1"/>
  <c r="B21" i="1"/>
  <c r="B5" i="1"/>
  <c r="C5" i="1"/>
  <c r="D5" i="1"/>
  <c r="E5" i="1"/>
  <c r="F5" i="1"/>
  <c r="H5" i="1"/>
  <c r="I5" i="1"/>
  <c r="B22" i="1"/>
  <c r="B6" i="1"/>
  <c r="C6" i="1"/>
  <c r="D6" i="1"/>
  <c r="E6" i="1"/>
  <c r="F6" i="1"/>
  <c r="H6" i="1"/>
  <c r="I6" i="1"/>
  <c r="B23" i="1"/>
  <c r="B7" i="1"/>
  <c r="C7" i="1"/>
  <c r="D7" i="1"/>
  <c r="E7" i="1"/>
  <c r="F7" i="1"/>
  <c r="H7" i="1"/>
  <c r="I7" i="1"/>
  <c r="B24" i="1"/>
  <c r="B9" i="1"/>
  <c r="C9" i="1"/>
  <c r="D9" i="1"/>
  <c r="E9" i="1"/>
  <c r="F9" i="1"/>
  <c r="H9" i="1"/>
  <c r="I9" i="1"/>
  <c r="B26" i="1"/>
  <c r="B32" i="1"/>
  <c r="C32" i="1"/>
  <c r="D32" i="1"/>
  <c r="F38" i="1"/>
  <c r="K2" i="7"/>
  <c r="K2" i="8"/>
  <c r="K2" i="9"/>
  <c r="K2" i="2"/>
  <c r="K2" i="3"/>
  <c r="K2" i="4"/>
  <c r="K2" i="5"/>
  <c r="K2" i="6"/>
  <c r="K2" i="11"/>
  <c r="K2" i="12"/>
  <c r="B15" i="1"/>
  <c r="K5" i="7"/>
  <c r="K5" i="8"/>
  <c r="K5" i="9"/>
  <c r="K5" i="2"/>
  <c r="K5" i="3"/>
  <c r="K5" i="4"/>
  <c r="K5" i="5"/>
  <c r="K5" i="6"/>
  <c r="K5" i="11"/>
  <c r="K5" i="12"/>
  <c r="E15" i="1"/>
  <c r="K6" i="7"/>
  <c r="K6" i="8"/>
  <c r="K6" i="9"/>
  <c r="K6" i="2"/>
  <c r="K6" i="3"/>
  <c r="K6" i="4"/>
  <c r="K6" i="5"/>
  <c r="K6" i="6"/>
  <c r="K6" i="11"/>
  <c r="K6" i="12"/>
  <c r="F15" i="1"/>
  <c r="H15" i="1"/>
  <c r="K3" i="7"/>
  <c r="K3" i="8"/>
  <c r="K3" i="9"/>
  <c r="K3" i="2"/>
  <c r="K3" i="3"/>
  <c r="K3" i="4"/>
  <c r="K3" i="5"/>
  <c r="K3" i="6"/>
  <c r="K3" i="11"/>
  <c r="K3" i="12"/>
  <c r="C15" i="1"/>
  <c r="K4" i="8"/>
  <c r="K4" i="2"/>
  <c r="K4" i="3"/>
  <c r="K4" i="4"/>
  <c r="K4" i="5"/>
  <c r="K4" i="6"/>
  <c r="K4" i="11"/>
  <c r="K4" i="12"/>
  <c r="D15" i="1"/>
  <c r="I15" i="1"/>
  <c r="K8" i="3"/>
  <c r="K8" i="4"/>
  <c r="K8" i="5"/>
  <c r="O8" i="12"/>
  <c r="G3" i="1"/>
  <c r="O8" i="3"/>
  <c r="G4" i="1"/>
  <c r="O8" i="11"/>
  <c r="O8" i="9"/>
  <c r="G10" i="1"/>
  <c r="O8" i="7"/>
  <c r="G8" i="1"/>
  <c r="O8" i="6"/>
  <c r="G7" i="1"/>
  <c r="O8" i="5"/>
  <c r="G6" i="1"/>
  <c r="O8" i="10"/>
  <c r="G11" i="1"/>
  <c r="O9" i="8"/>
  <c r="K8" i="6"/>
  <c r="F20" i="1"/>
  <c r="O8" i="4"/>
  <c r="G5" i="1"/>
  <c r="K8" i="9"/>
  <c r="D25" i="1"/>
  <c r="K7" i="2"/>
  <c r="K36" i="1"/>
  <c r="K35" i="1"/>
  <c r="E38" i="1"/>
  <c r="D38" i="1"/>
  <c r="C38" i="1"/>
  <c r="B38" i="1"/>
  <c r="K8" i="12"/>
  <c r="K8" i="11"/>
  <c r="L8" i="1"/>
  <c r="M8" i="1"/>
  <c r="K8" i="10"/>
  <c r="D22" i="1"/>
  <c r="E37" i="1"/>
  <c r="E40" i="1"/>
  <c r="D23" i="1"/>
  <c r="G15" i="1"/>
  <c r="D21" i="1"/>
  <c r="F37" i="1"/>
  <c r="D26" i="1"/>
  <c r="C37" i="1"/>
  <c r="D37" i="1"/>
  <c r="D28" i="1"/>
  <c r="K9" i="8"/>
  <c r="K8" i="7"/>
  <c r="D27" i="1"/>
  <c r="E39" i="1"/>
  <c r="D24" i="1"/>
  <c r="D20" i="1"/>
  <c r="F40" i="1"/>
  <c r="F39" i="1"/>
  <c r="C39" i="1"/>
  <c r="C40" i="1"/>
  <c r="D40" i="1"/>
  <c r="D39" i="1"/>
  <c r="G20" i="1"/>
  <c r="B37" i="1"/>
  <c r="B40" i="1"/>
  <c r="B39" i="1"/>
</calcChain>
</file>

<file path=xl/sharedStrings.xml><?xml version="1.0" encoding="utf-8"?>
<sst xmlns="http://schemas.openxmlformats.org/spreadsheetml/2006/main" count="567" uniqueCount="239">
  <si>
    <t>Sprinttien tunnit per jäsen</t>
  </si>
  <si>
    <t>Sairaspoissaolot</t>
  </si>
  <si>
    <t>Päivät</t>
  </si>
  <si>
    <t>Tunteina (8h/pv)</t>
  </si>
  <si>
    <t>Jere</t>
  </si>
  <si>
    <t>Noora</t>
  </si>
  <si>
    <t>Marja</t>
  </si>
  <si>
    <t>Miika</t>
  </si>
  <si>
    <t>Otto</t>
  </si>
  <si>
    <t>Muut tunnit</t>
  </si>
  <si>
    <t>Yhteensä</t>
  </si>
  <si>
    <t>Käynnistysvaihe</t>
  </si>
  <si>
    <t>Sprintti 1</t>
  </si>
  <si>
    <t>Sprintti 2</t>
  </si>
  <si>
    <t>Sprintti 3</t>
  </si>
  <si>
    <t>Sprintti 4</t>
  </si>
  <si>
    <t>Sprintti 5</t>
  </si>
  <si>
    <t>Kaikki</t>
  </si>
  <si>
    <t>Sprintti 6</t>
  </si>
  <si>
    <t>Sprintti 7</t>
  </si>
  <si>
    <t>Sprintti 8</t>
  </si>
  <si>
    <t>Yhteensä (ei sairaspoissaoloja)</t>
  </si>
  <si>
    <t>Sprinttien suunnitellut &amp; toteutuneet tunnit</t>
  </si>
  <si>
    <t>Toteutuneet</t>
  </si>
  <si>
    <t>Suunnitellut</t>
  </si>
  <si>
    <t>Erotus</t>
  </si>
  <si>
    <t>Suunn. / jäsen</t>
  </si>
  <si>
    <t>Tot. / jäsen</t>
  </si>
  <si>
    <t>Käynnistysvaihe (5.9.-12.9.2018)</t>
  </si>
  <si>
    <t>Sprintti 1 (19.9. – 3.10.2018)</t>
  </si>
  <si>
    <t>Sprintti 2 (3.10. – 30.10.2018)</t>
  </si>
  <si>
    <t>Sprintti 3 (31.10. - 20.11.2018)</t>
  </si>
  <si>
    <t>Sprintti 4 (21.11. - 18.12.2018)</t>
  </si>
  <si>
    <t>Sprintti 5 (7.1. -20.1.2019)</t>
  </si>
  <si>
    <t>Sprintti 6 (21.1. - 3.2.2019)</t>
  </si>
  <si>
    <t>Tunnit sprinteille 8-9 yhteensä (kirittävät tunnit mukana)</t>
  </si>
  <si>
    <t>Sprintti 7 (4.2. - 19.2.2019)</t>
  </si>
  <si>
    <t>Sprintti 8 (20.2. 6.3.2019)</t>
  </si>
  <si>
    <t>Jäsenten tuntimäärät</t>
  </si>
  <si>
    <t>Toteutuneet tunnit (+ sairaspoissaolot) yhteensä</t>
  </si>
  <si>
    <t>Sairaspoissaolot (tuntia)</t>
  </si>
  <si>
    <t>Puuttuu suunnitellusta tuntimäärästä</t>
  </si>
  <si>
    <t>%-osuus suunnitellusta tuntimäärästä</t>
  </si>
  <si>
    <t>Pvm</t>
  </si>
  <si>
    <t>Tehtävät</t>
  </si>
  <si>
    <t>Ryhmäytyminen / työympäristön pystytys</t>
  </si>
  <si>
    <t>Nimen pohdintaa</t>
  </si>
  <si>
    <t>GitLab ja Slack toimintaympäristöt</t>
  </si>
  <si>
    <t>Tilannekatsauspohja</t>
  </si>
  <si>
    <t>Logo</t>
  </si>
  <si>
    <t>Resurssitaulukkopohja</t>
  </si>
  <si>
    <t>Dokumentteihin tutustuminen</t>
  </si>
  <si>
    <t>Yhteystietolomake</t>
  </si>
  <si>
    <t>Scrumiin tutustuminen</t>
  </si>
  <si>
    <t>Yhteiset pelisäännöt</t>
  </si>
  <si>
    <t>Sähköpostilaatikon käyttöönotto</t>
  </si>
  <si>
    <t>Kysymyksiä workshopiin</t>
  </si>
  <si>
    <t>Word-teemat alkuun</t>
  </si>
  <si>
    <t>Tehtävien hallintaa</t>
  </si>
  <si>
    <t>Projektisuunnitelman kasaus</t>
  </si>
  <si>
    <t>Muistiopohja</t>
  </si>
  <si>
    <t>Sopimusmallin katselmointi</t>
  </si>
  <si>
    <t>Projektisuunnitelman teeman vaihto</t>
  </si>
  <si>
    <t>Tehtyjen tehtävien katselmointi</t>
  </si>
  <si>
    <t>Esityslista</t>
  </si>
  <si>
    <t>Kurssin tavoitteisiin tutustuminen</t>
  </si>
  <si>
    <t>Päivä (8h)</t>
  </si>
  <si>
    <t>Aiheiden jako</t>
  </si>
  <si>
    <t>Yhteystietoesite</t>
  </si>
  <si>
    <t>Workshop-valmistautuminen</t>
  </si>
  <si>
    <t>Workshop-tapaaminen</t>
  </si>
  <si>
    <t>Workshop-muistio</t>
  </si>
  <si>
    <t>Backlogin täyttö</t>
  </si>
  <si>
    <t>Kyselyn tekeminen</t>
  </si>
  <si>
    <t>Esityslistan tekeminen</t>
  </si>
  <si>
    <t>Dokumenttien päivittäminen</t>
  </si>
  <si>
    <t>Yleiset keskustelut</t>
  </si>
  <si>
    <t>Kyselylomake</t>
  </si>
  <si>
    <t>Tauot</t>
  </si>
  <si>
    <t>Ohjausryhmän kokous</t>
  </si>
  <si>
    <t>Wordpress-tutustuminen</t>
  </si>
  <si>
    <t>Workshop 2 -esityslistan valmistelu</t>
  </si>
  <si>
    <t>Tiedostonimien siistiminen</t>
  </si>
  <si>
    <t>Prosessikuvaus</t>
  </si>
  <si>
    <t>Sprinttisuunnitelma</t>
  </si>
  <si>
    <t>Analyysi Mahdollistajista</t>
  </si>
  <si>
    <t>Projektisuunnitelman viilausta</t>
  </si>
  <si>
    <t>Materiaalien läpikäyntiä (headless-CMS/konsepti)</t>
  </si>
  <si>
    <t>Prosessikuvauksien syventäminen</t>
  </si>
  <si>
    <t>Resurssitaulukon uusinta</t>
  </si>
  <si>
    <t>Suunnittelupalaveri</t>
  </si>
  <si>
    <t>Projektisuunnitelma</t>
  </si>
  <si>
    <t>Workshopin valmistelu</t>
  </si>
  <si>
    <t>Workshop</t>
  </si>
  <si>
    <t>Tehtävien jäsentäminen</t>
  </si>
  <si>
    <t>Backlogin päivittäminen</t>
  </si>
  <si>
    <t>Resurssikaavion korjaus</t>
  </si>
  <si>
    <t>Figmaan tutustuminen</t>
  </si>
  <si>
    <t>Brändin luonti, nimi, slogan, värit</t>
  </si>
  <si>
    <t>Vaatimusmäärittely-pohja</t>
  </si>
  <si>
    <t>Konseptisuunnitelma</t>
  </si>
  <si>
    <t>Ohjauspalaveri</t>
  </si>
  <si>
    <t>Brandbookin alkua</t>
  </si>
  <si>
    <t>Vaatimusmäärittely</t>
  </si>
  <si>
    <t>24.10.</t>
  </si>
  <si>
    <t>Konseptisuunnitelma: rakenne</t>
  </si>
  <si>
    <t>Konseptisuunnitelma: käyttäjäprofiilit</t>
  </si>
  <si>
    <t>Käyttöliittymä: luokan näkymä</t>
  </si>
  <si>
    <t>Brandbookin tekoa</t>
  </si>
  <si>
    <t>Käyttöliittymä: etusivu</t>
  </si>
  <si>
    <t>Figma-layouteja</t>
  </si>
  <si>
    <t>Brandbookin viimeitely (typografia ja värit)</t>
  </si>
  <si>
    <t>Esityslista ja powerpoint</t>
  </si>
  <si>
    <t>Käyttöliittymä</t>
  </si>
  <si>
    <t>Projektista keskustelu ja suunnittelu</t>
  </si>
  <si>
    <t>Tehtävien jäsentely</t>
  </si>
  <si>
    <t>Käyttöliittymäelementtien etsiminen</t>
  </si>
  <si>
    <t>Figma-rautalankamallit</t>
  </si>
  <si>
    <t>Brandbook</t>
  </si>
  <si>
    <t>Mobiilikäyttöliittymien tutkimus</t>
  </si>
  <si>
    <t>Workshop muistio</t>
  </si>
  <si>
    <t>Käyttöliittymä, grey boxit</t>
  </si>
  <si>
    <t>Slack-palaveri</t>
  </si>
  <si>
    <t>Resurssitaulukon korjailu</t>
  </si>
  <si>
    <t>Sovelluksen kokonaiskuvan pohdintaa</t>
  </si>
  <si>
    <t>Figmaan tekstejä</t>
  </si>
  <si>
    <t>Sovellusesittely powerpoint</t>
  </si>
  <si>
    <t>Figma-mallit</t>
  </si>
  <si>
    <t>Sopimuspohjan korjailu/tulostus</t>
  </si>
  <si>
    <t>Sovellusesittely</t>
  </si>
  <si>
    <t>Muistio</t>
  </si>
  <si>
    <t>Arviointi</t>
  </si>
  <si>
    <t>Figma-mallien viimeistely</t>
  </si>
  <si>
    <t>Sovellusesittely viimeistely</t>
  </si>
  <si>
    <t>Arviointi dokumentti</t>
  </si>
  <si>
    <t xml:space="preserve">Arviointi keskustelu </t>
  </si>
  <si>
    <t>Tietokannan pohdintaa</t>
  </si>
  <si>
    <t>Aloituspalaveri</t>
  </si>
  <si>
    <t>Virtuaalikoneen setuppausta</t>
  </si>
  <si>
    <t>Palvelimen ja wordpressin asennus</t>
  </si>
  <si>
    <t>Rekisteröitymisvaihtoehtojen tutkiminen</t>
  </si>
  <si>
    <t>Wordpress-plugineihin tutustuminen</t>
  </si>
  <si>
    <t>WP etusivu, faq, luokan profiili, keskustelut</t>
  </si>
  <si>
    <t>WP tehtävät</t>
  </si>
  <si>
    <t>CPT ja ACF (matkapaketit)</t>
  </si>
  <si>
    <t>Rekisteröityminen ja kirjautuminen</t>
  </si>
  <si>
    <t>User submitted posts plugarin tutkiminen</t>
  </si>
  <si>
    <t>WP värit</t>
  </si>
  <si>
    <t>Erinäisten wp-sivujen tekeminen yms.</t>
  </si>
  <si>
    <t>Tehtävälokin kirjoittaminen</t>
  </si>
  <si>
    <t>Aamupalaveri</t>
  </si>
  <si>
    <t>Elementorin kanssa kikkailua</t>
  </si>
  <si>
    <t>Error/success viestien muokkaus</t>
  </si>
  <si>
    <t>15.1</t>
  </si>
  <si>
    <t>Chat ominaisuuksien tutkiminen</t>
  </si>
  <si>
    <t>Elementor postaukset</t>
  </si>
  <si>
    <t>Custom posta tyyppien luominen</t>
  </si>
  <si>
    <t>Muu toiminta</t>
  </si>
  <si>
    <t>16.1.</t>
  </si>
  <si>
    <t>Muiden appien tutkiminen</t>
  </si>
  <si>
    <t>Kysymysten miettimistä</t>
  </si>
  <si>
    <t>Pluginien tutkimista</t>
  </si>
  <si>
    <t>Wp-sivujen teko elementorilla</t>
  </si>
  <si>
    <t>Lapsiteeman teko, custom archive</t>
  </si>
  <si>
    <t>Lisäosien kääntäminen suomeksi</t>
  </si>
  <si>
    <t>21.1.</t>
  </si>
  <si>
    <t>Uusi rekisteröityminen</t>
  </si>
  <si>
    <t>Luokan post type</t>
  </si>
  <si>
    <t>Projektin hahmottamista ja muiden opastusta</t>
  </si>
  <si>
    <t>Projektin hahmottamista</t>
  </si>
  <si>
    <t>Backlogin päivitys</t>
  </si>
  <si>
    <t>WP taksonomiaan tutustumista</t>
  </si>
  <si>
    <t>Dokumentointi/backlog</t>
  </si>
  <si>
    <t>Acf ominaisuuksien tutkimista</t>
  </si>
  <si>
    <t>Matkapakettien listaus</t>
  </si>
  <si>
    <t>Keskustelujen listaus</t>
  </si>
  <si>
    <t>Rekisteröityminen</t>
  </si>
  <si>
    <t>Kutsumislinkki</t>
  </si>
  <si>
    <t>Tehtävien listaaminen</t>
  </si>
  <si>
    <t>Rekisteröityminen linkin kautta</t>
  </si>
  <si>
    <t>Matkapakettien haku</t>
  </si>
  <si>
    <t>29.1.</t>
  </si>
  <si>
    <t>Tilannekatsaus/esityslista</t>
  </si>
  <si>
    <t>Login ohjaus</t>
  </si>
  <si>
    <t>Logout ohjaus</t>
  </si>
  <si>
    <t>Kuvan lisäys profiiliin -tutkimus</t>
  </si>
  <si>
    <t>Tehtävien listaus ja lisääminen</t>
  </si>
  <si>
    <t>Tehtävien listaus hakulogiikka</t>
  </si>
  <si>
    <t>Avustamista eri asioissa</t>
  </si>
  <si>
    <t>Kommentien lisääminen tietyille post tyypeille</t>
  </si>
  <si>
    <t>Rekisteröitymisen ulkoasu</t>
  </si>
  <si>
    <t>Teeman siistiminen</t>
  </si>
  <si>
    <t>Sisällöntuottoa</t>
  </si>
  <si>
    <t>Uuden tehtävän lisääminen käyttöliittymästä</t>
  </si>
  <si>
    <t>Matkapakettilistauksen tekoa</t>
  </si>
  <si>
    <t>4.2.</t>
  </si>
  <si>
    <t>Luokalle lisää fieldejä</t>
  </si>
  <si>
    <t>Keskusteluiden suodattamisen tutkimista</t>
  </si>
  <si>
    <t>Luokan tilitietojen päivittäminen</t>
  </si>
  <si>
    <t>Postauksien luomista</t>
  </si>
  <si>
    <t>Rekisteröitymisen viimeistely</t>
  </si>
  <si>
    <t>5.2.</t>
  </si>
  <si>
    <t>Varojen lisäys</t>
  </si>
  <si>
    <t>Luokan sivun query</t>
  </si>
  <si>
    <t>6.2.</t>
  </si>
  <si>
    <t>Luokan sivun tekeminen</t>
  </si>
  <si>
    <t>Postauksien tekemistä</t>
  </si>
  <si>
    <t>Varojen seurantamittari</t>
  </si>
  <si>
    <t>11.2.</t>
  </si>
  <si>
    <t>kustom kommenttien räätälöinti/tutkiminen</t>
  </si>
  <si>
    <t>kuvan lisääminen</t>
  </si>
  <si>
    <t>varojen seurantamittari</t>
  </si>
  <si>
    <t>12.2.</t>
  </si>
  <si>
    <t>Luokan tilitietojen lisääminen</t>
  </si>
  <si>
    <t>Varojen seurantamittari/varat-plugin</t>
  </si>
  <si>
    <t>kustom kommenttien suodatus ja näyttäminen</t>
  </si>
  <si>
    <t>13.2.</t>
  </si>
  <si>
    <t>Ohjauspaneelin muokkaus</t>
  </si>
  <si>
    <t>loppuraportti-pohja</t>
  </si>
  <si>
    <t>Kommenttien viimeistely (css)</t>
  </si>
  <si>
    <t>18.2.</t>
  </si>
  <si>
    <t>css määrittelyitä</t>
  </si>
  <si>
    <t>postauksien lajittelu</t>
  </si>
  <si>
    <t>kuvan lisääminen käyttäjälle</t>
  </si>
  <si>
    <t>19.2.</t>
  </si>
  <si>
    <t>workshopin vlmistelut</t>
  </si>
  <si>
    <t>tauot</t>
  </si>
  <si>
    <t>css-viimeistelyjä single postiin</t>
  </si>
  <si>
    <t>workshop</t>
  </si>
  <si>
    <t>viimeistelyä</t>
  </si>
  <si>
    <t>Luokan tilitietojen viimeistely</t>
  </si>
  <si>
    <t>20.2.</t>
  </si>
  <si>
    <t>Viimeistelyä</t>
  </si>
  <si>
    <t>Varojen seuranta</t>
  </si>
  <si>
    <t>4.3.</t>
  </si>
  <si>
    <t>Loppuseminaari</t>
  </si>
  <si>
    <t>5.3.</t>
  </si>
  <si>
    <t>6.3.</t>
  </si>
  <si>
    <t>Loppuseminaari &amp; viimeistelyä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</si>
</sst>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"/>
    <numFmt numFmtId="165" formatCode="d\.m\."/>
    <numFmt numFmtId="166" formatCode="dd\.mm"/>
    <numFmt numFmtId="167" formatCode="d:m:yyyy"/>
  </numFmts>
  <fonts count="17">
    <font>
      <sz val="11"/>
      <color rgb="FF000000"/>
      <name val="Calibri"/>
    </font>
    <font>
      <sz val="14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name val="Calibri"/>
      <family val="2"/>
    </font>
    <font>
      <sz val="10"/>
      <name val="Calibri"/>
      <family val="2"/>
    </font>
    <font>
      <sz val="11"/>
      <color rgb="FF000000"/>
      <name val="Inconsolata"/>
    </font>
    <font>
      <sz val="14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name val="Calibri"/>
      <family val="2"/>
    </font>
    <font>
      <b/>
      <i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rgb="FFD9D2E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rgb="FFD0CECE"/>
      </patternFill>
    </fill>
    <fill>
      <patternFill patternType="solid">
        <fgColor theme="9"/>
        <bgColor rgb="FFC8C8C8"/>
      </patternFill>
    </fill>
    <fill>
      <patternFill patternType="solid">
        <fgColor theme="9"/>
        <bgColor rgb="FFCCCCCC"/>
      </patternFill>
    </fill>
    <fill>
      <patternFill patternType="solid">
        <fgColor theme="9" tint="0.39997558519241921"/>
        <bgColor rgb="FFD0CECE"/>
      </patternFill>
    </fill>
    <fill>
      <patternFill patternType="solid">
        <fgColor theme="9" tint="0.39997558519241921"/>
        <bgColor rgb="FFCCCCCC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2" fillId="0" borderId="0" xfId="0" applyFont="1"/>
    <xf numFmtId="16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7" fillId="3" borderId="0" xfId="0" applyFont="1" applyFill="1"/>
    <xf numFmtId="0" fontId="2" fillId="3" borderId="0" xfId="0" applyFont="1" applyFill="1"/>
    <xf numFmtId="0" fontId="7" fillId="0" borderId="0" xfId="0" applyFont="1"/>
    <xf numFmtId="165" fontId="0" fillId="0" borderId="1" xfId="0" applyNumberFormat="1" applyBorder="1"/>
    <xf numFmtId="165" fontId="2" fillId="0" borderId="1" xfId="0" applyNumberFormat="1" applyFont="1" applyBorder="1"/>
    <xf numFmtId="0" fontId="2" fillId="0" borderId="1" xfId="0" applyFont="1" applyBorder="1"/>
    <xf numFmtId="164" fontId="0" fillId="0" borderId="1" xfId="0" applyNumberFormat="1" applyBorder="1"/>
    <xf numFmtId="0" fontId="2" fillId="2" borderId="1" xfId="0" applyFont="1" applyFill="1" applyBorder="1"/>
    <xf numFmtId="0" fontId="0" fillId="2" borderId="0" xfId="0" applyFill="1"/>
    <xf numFmtId="0" fontId="12" fillId="2" borderId="0" xfId="0" applyFont="1" applyFill="1"/>
    <xf numFmtId="166" fontId="0" fillId="0" borderId="1" xfId="0" applyNumberFormat="1" applyBorder="1"/>
    <xf numFmtId="0" fontId="13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1" xfId="0" applyFont="1" applyBorder="1"/>
    <xf numFmtId="14" fontId="0" fillId="0" borderId="1" xfId="0" applyNumberFormat="1" applyBorder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12" fillId="6" borderId="0" xfId="0" applyFont="1" applyFill="1"/>
    <xf numFmtId="0" fontId="10" fillId="10" borderId="1" xfId="0" applyFont="1" applyFill="1" applyBorder="1"/>
    <xf numFmtId="0" fontId="12" fillId="0" borderId="3" xfId="0" applyFont="1" applyBorder="1"/>
    <xf numFmtId="0" fontId="16" fillId="8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4" fillId="10" borderId="1" xfId="0" applyFont="1" applyFill="1" applyBorder="1"/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6" xfId="0" applyFill="1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9" fillId="12" borderId="1" xfId="0" applyFont="1" applyFill="1" applyBorder="1"/>
    <xf numFmtId="0" fontId="11" fillId="10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/>
    <xf numFmtId="0" fontId="0" fillId="10" borderId="4" xfId="0" applyFill="1" applyBorder="1"/>
    <xf numFmtId="0" fontId="4" fillId="10" borderId="4" xfId="0" applyFont="1" applyFill="1" applyBorder="1"/>
    <xf numFmtId="0" fontId="0" fillId="13" borderId="4" xfId="0" applyFill="1" applyBorder="1"/>
    <xf numFmtId="0" fontId="10" fillId="13" borderId="1" xfId="0" applyFont="1" applyFill="1" applyBorder="1"/>
    <xf numFmtId="0" fontId="16" fillId="13" borderId="1" xfId="0" applyFont="1" applyFill="1" applyBorder="1" applyAlignment="1">
      <alignment horizontal="center" vertical="center"/>
    </xf>
    <xf numFmtId="0" fontId="14" fillId="13" borderId="1" xfId="0" applyFont="1" applyFill="1" applyBorder="1"/>
    <xf numFmtId="0" fontId="1" fillId="14" borderId="1" xfId="0" applyFont="1" applyFill="1" applyBorder="1" applyAlignment="1">
      <alignment horizontal="center" vertical="center"/>
    </xf>
    <xf numFmtId="0" fontId="9" fillId="14" borderId="1" xfId="0" applyFont="1" applyFill="1" applyBorder="1"/>
    <xf numFmtId="0" fontId="11" fillId="13" borderId="0" xfId="0" applyFont="1" applyFill="1" applyAlignment="1">
      <alignment horizontal="left"/>
    </xf>
    <xf numFmtId="16" fontId="0" fillId="0" borderId="1" xfId="0" applyNumberFormat="1" applyBorder="1" applyAlignment="1">
      <alignment horizontal="right"/>
    </xf>
    <xf numFmtId="0" fontId="0" fillId="0" borderId="9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14" fontId="0" fillId="0" borderId="9" xfId="0" applyNumberFormat="1" applyBorder="1"/>
    <xf numFmtId="0" fontId="0" fillId="0" borderId="9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4" fillId="5" borderId="0" xfId="0" applyFont="1" applyFill="1" applyAlignment="1">
      <alignment vertical="center"/>
    </xf>
    <xf numFmtId="0" fontId="0" fillId="2" borderId="1" xfId="0" applyNumberFormat="1" applyFill="1" applyBorder="1" applyAlignment="1">
      <alignment horizontal="center"/>
    </xf>
    <xf numFmtId="167" fontId="0" fillId="0" borderId="1" xfId="0" applyNumberFormat="1" applyBorder="1"/>
    <xf numFmtId="167" fontId="2" fillId="0" borderId="1" xfId="0" applyNumberFormat="1" applyFont="1" applyBorder="1"/>
    <xf numFmtId="0" fontId="0" fillId="0" borderId="9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12" fillId="2" borderId="1" xfId="0" applyFont="1" applyFill="1" applyBorder="1" applyAlignment="1">
      <alignment horizontal="center"/>
    </xf>
    <xf numFmtId="16" fontId="2" fillId="0" borderId="1" xfId="0" applyNumberFormat="1" applyFont="1" applyBorder="1"/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0" fontId="0" fillId="0" borderId="4" xfId="0" applyBorder="1" applyAlignment="1">
      <alignment horizontal="center" vertical="center"/>
    </xf>
    <xf numFmtId="0" fontId="0" fillId="2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0"/>
  <sheetViews>
    <sheetView workbookViewId="0" xr3:uid="{AEA406A1-0E4B-5B11-9CD5-51D6E497D94C}">
      <selection activeCell="J18" sqref="J18"/>
    </sheetView>
  </sheetViews>
  <sheetFormatPr defaultColWidth="14.42578125" defaultRowHeight="15" customHeight="1"/>
  <cols>
    <col min="1" max="1" width="44.28515625" customWidth="1"/>
    <col min="2" max="2" width="11.7109375" customWidth="1"/>
    <col min="3" max="3" width="11.5703125" customWidth="1"/>
    <col min="4" max="4" width="13" customWidth="1"/>
    <col min="7" max="8" width="14.85546875" customWidth="1"/>
    <col min="11" max="11" width="20.7109375" customWidth="1"/>
    <col min="13" max="13" width="16.7109375" customWidth="1"/>
  </cols>
  <sheetData>
    <row r="1" spans="1:13" ht="18.75" customHeight="1">
      <c r="A1" s="87" t="s">
        <v>0</v>
      </c>
      <c r="B1" s="24"/>
      <c r="C1" s="24"/>
      <c r="D1" s="24"/>
      <c r="E1" s="24"/>
      <c r="F1" s="24"/>
      <c r="G1" s="24"/>
      <c r="H1" s="24"/>
      <c r="I1" s="24"/>
      <c r="K1" s="87" t="s">
        <v>1</v>
      </c>
      <c r="L1" s="27" t="s">
        <v>2</v>
      </c>
      <c r="M1" s="27" t="s">
        <v>3</v>
      </c>
    </row>
    <row r="2" spans="1:13">
      <c r="A2" s="25"/>
      <c r="B2" s="37" t="s">
        <v>4</v>
      </c>
      <c r="C2" s="37" t="s">
        <v>5</v>
      </c>
      <c r="D2" s="37" t="s">
        <v>6</v>
      </c>
      <c r="E2" s="37" t="s">
        <v>7</v>
      </c>
      <c r="F2" s="37" t="s">
        <v>8</v>
      </c>
      <c r="G2" s="37" t="s">
        <v>1</v>
      </c>
      <c r="H2" s="37" t="s">
        <v>9</v>
      </c>
      <c r="I2" s="37" t="s">
        <v>10</v>
      </c>
      <c r="K2" s="25" t="s">
        <v>4</v>
      </c>
      <c r="L2" s="39"/>
      <c r="M2" s="38"/>
    </row>
    <row r="3" spans="1:13">
      <c r="A3" s="25" t="s">
        <v>11</v>
      </c>
      <c r="B3" s="38">
        <f>Käynnistysvaihe!K2</f>
        <v>10.600000000000001</v>
      </c>
      <c r="C3" s="39">
        <f>Käynnistysvaihe!K3</f>
        <v>7</v>
      </c>
      <c r="D3" s="39">
        <f>Käynnistysvaihe!K4</f>
        <v>10.5</v>
      </c>
      <c r="E3" s="39">
        <f>Käynnistysvaihe!K5</f>
        <v>10.7</v>
      </c>
      <c r="F3" s="39">
        <f>Käynnistysvaihe!K6</f>
        <v>11.1</v>
      </c>
      <c r="G3" s="39">
        <f>Käynnistysvaihe!O8</f>
        <v>0</v>
      </c>
      <c r="H3" s="39"/>
      <c r="I3" s="39">
        <f t="shared" ref="I3:I4" si="0">SUM(B3:F3)</f>
        <v>49.9</v>
      </c>
      <c r="K3" s="25" t="s">
        <v>5</v>
      </c>
      <c r="L3" s="39"/>
      <c r="M3" s="38"/>
    </row>
    <row r="4" spans="1:13">
      <c r="A4" s="25" t="s">
        <v>12</v>
      </c>
      <c r="B4" s="39">
        <f>Sprintti1!K2</f>
        <v>19.75</v>
      </c>
      <c r="C4" s="39">
        <f>Sprintti1!K3</f>
        <v>17.75</v>
      </c>
      <c r="D4" s="39">
        <f>Sprintti1!K4</f>
        <v>17.5</v>
      </c>
      <c r="E4" s="39">
        <f>Sprintti1!K5</f>
        <v>18.25</v>
      </c>
      <c r="F4" s="39">
        <f>Sprintti1!K6</f>
        <v>17.75</v>
      </c>
      <c r="G4" s="39">
        <f>Sprintti1!O8</f>
        <v>1</v>
      </c>
      <c r="H4" s="39">
        <f>Sprintti1!$L$12+Sprintti1!$L$13</f>
        <v>30</v>
      </c>
      <c r="I4" s="39">
        <f>SUM(B4:F4,H4)</f>
        <v>121</v>
      </c>
      <c r="K4" s="25" t="s">
        <v>6</v>
      </c>
      <c r="L4" s="39">
        <v>5</v>
      </c>
      <c r="M4" s="38">
        <v>40</v>
      </c>
    </row>
    <row r="5" spans="1:13">
      <c r="A5" s="25" t="s">
        <v>13</v>
      </c>
      <c r="B5" s="39">
        <f>Sprintti2!K2</f>
        <v>17.25</v>
      </c>
      <c r="C5" s="39">
        <f>Sprintti2!K3</f>
        <v>14</v>
      </c>
      <c r="D5" s="39">
        <f>Sprintti2!K4</f>
        <v>11.75</v>
      </c>
      <c r="E5" s="39">
        <f>Sprintti2!K5</f>
        <v>16.75</v>
      </c>
      <c r="F5" s="39">
        <f>Sprintti2!K6</f>
        <v>14.25</v>
      </c>
      <c r="G5" s="38">
        <f>Sprintti2!O8</f>
        <v>1</v>
      </c>
      <c r="H5" s="39">
        <f>Sprintti2!$L$12+Sprintti2!$L$13</f>
        <v>30</v>
      </c>
      <c r="I5" s="39">
        <f t="shared" ref="I5:I12" si="1">SUM(B5:F5,H5)</f>
        <v>104</v>
      </c>
      <c r="K5" s="25" t="s">
        <v>7</v>
      </c>
      <c r="L5" s="39">
        <v>2</v>
      </c>
      <c r="M5" s="38">
        <v>16</v>
      </c>
    </row>
    <row r="6" spans="1:13">
      <c r="A6" s="25" t="s">
        <v>14</v>
      </c>
      <c r="B6" s="39">
        <f>Sprintti3!K2</f>
        <v>21.25</v>
      </c>
      <c r="C6" s="39">
        <f>Sprintti3!K3</f>
        <v>20.25</v>
      </c>
      <c r="D6" s="39">
        <f>Sprintti3!K4</f>
        <v>21.75</v>
      </c>
      <c r="E6" s="39">
        <f>Sprintti3!K5</f>
        <v>17.25</v>
      </c>
      <c r="F6" s="39">
        <f>Sprintti3!K6</f>
        <v>19.75</v>
      </c>
      <c r="G6" s="39">
        <f>Sprintti3!O8</f>
        <v>1</v>
      </c>
      <c r="H6" s="39">
        <f>Sprintti3!$L$12+Sprintti3!$L$13</f>
        <v>40</v>
      </c>
      <c r="I6" s="39">
        <f t="shared" si="1"/>
        <v>140.25</v>
      </c>
      <c r="K6" s="25" t="s">
        <v>8</v>
      </c>
      <c r="L6" s="39">
        <v>3</v>
      </c>
      <c r="M6" s="38">
        <v>24</v>
      </c>
    </row>
    <row r="7" spans="1:13">
      <c r="A7" s="25" t="s">
        <v>15</v>
      </c>
      <c r="B7" s="39">
        <f>Sprintti4!K2</f>
        <v>11</v>
      </c>
      <c r="C7" s="39">
        <f>Sprintti4!K3</f>
        <v>15</v>
      </c>
      <c r="D7" s="39">
        <f>Sprintti4!K4</f>
        <v>11</v>
      </c>
      <c r="E7" s="39">
        <f>Sprintti4!K5</f>
        <v>11</v>
      </c>
      <c r="F7" s="39">
        <f>Sprintti4!K6</f>
        <v>11</v>
      </c>
      <c r="G7" s="39">
        <f>Sprintti4!O8</f>
        <v>0</v>
      </c>
      <c r="H7" s="39">
        <f>Sprintti4!$L$12+Sprintti4!$L$13</f>
        <v>24</v>
      </c>
      <c r="I7" s="39">
        <f t="shared" si="1"/>
        <v>83</v>
      </c>
      <c r="K7" s="25"/>
      <c r="L7" s="39"/>
      <c r="M7" s="38"/>
    </row>
    <row r="8" spans="1:13">
      <c r="A8" s="25" t="s">
        <v>16</v>
      </c>
      <c r="B8" s="39">
        <f>Sprintti5!K2</f>
        <v>19</v>
      </c>
      <c r="C8" s="39">
        <f>Sprintti5!K3</f>
        <v>20</v>
      </c>
      <c r="D8" s="39">
        <f>Sprintti5!K4</f>
        <v>12.5</v>
      </c>
      <c r="E8" s="38">
        <f>Sprintti5!K5</f>
        <v>19</v>
      </c>
      <c r="F8" s="39">
        <f>Sprintti5!K6</f>
        <v>18.75</v>
      </c>
      <c r="G8" s="39">
        <f>Sprintti5!O8</f>
        <v>1</v>
      </c>
      <c r="H8" s="39">
        <f>Sprintti5!$L$12+Sprintti5!$L$13</f>
        <v>40</v>
      </c>
      <c r="I8" s="39">
        <f t="shared" si="1"/>
        <v>129.25</v>
      </c>
      <c r="K8" s="25" t="s">
        <v>17</v>
      </c>
      <c r="L8" s="39">
        <f>SUM(L2:L6)</f>
        <v>10</v>
      </c>
      <c r="M8" s="38">
        <f>8*Yhteenveto!L8</f>
        <v>80</v>
      </c>
    </row>
    <row r="9" spans="1:13">
      <c r="A9" s="25" t="s">
        <v>18</v>
      </c>
      <c r="B9" s="38">
        <f>Sprintti6!K2</f>
        <v>45</v>
      </c>
      <c r="C9" s="38">
        <f>Sprintti6!K3</f>
        <v>45</v>
      </c>
      <c r="D9" s="38">
        <f>Sprintti6!K4</f>
        <v>34</v>
      </c>
      <c r="E9" s="38">
        <f>Sprintti6!K5</f>
        <v>29</v>
      </c>
      <c r="F9" s="38">
        <f>Sprintti6!K6</f>
        <v>34</v>
      </c>
      <c r="G9" s="39">
        <v>2</v>
      </c>
      <c r="H9" s="39">
        <f>Sprintti6!$L$12+Sprintti6!$L$13</f>
        <v>0</v>
      </c>
      <c r="I9" s="39">
        <f t="shared" si="1"/>
        <v>187</v>
      </c>
    </row>
    <row r="10" spans="1:13">
      <c r="A10" s="25" t="s">
        <v>19</v>
      </c>
      <c r="B10" s="39">
        <f>Sprintti7!K2</f>
        <v>69</v>
      </c>
      <c r="C10" s="39">
        <f>Sprintti7!K3</f>
        <v>65.5</v>
      </c>
      <c r="D10" s="39">
        <f>Sprintti7!K4</f>
        <v>59.5</v>
      </c>
      <c r="E10" s="39">
        <f>Sprintti7!K5</f>
        <v>72</v>
      </c>
      <c r="F10" s="39">
        <f>Sprintti7!K6</f>
        <v>58</v>
      </c>
      <c r="G10" s="38">
        <f>Sprintti7!O8</f>
        <v>4</v>
      </c>
      <c r="H10" s="39">
        <f>Sprintti7!$L$12+Sprintti7!$L$13</f>
        <v>0</v>
      </c>
      <c r="I10" s="39">
        <f t="shared" si="1"/>
        <v>324</v>
      </c>
    </row>
    <row r="11" spans="1:13">
      <c r="A11" s="25" t="s">
        <v>20</v>
      </c>
      <c r="B11" s="39">
        <f>Sprintti8!K2</f>
        <v>30</v>
      </c>
      <c r="C11" s="39">
        <f>Sprintti8!K3</f>
        <v>30</v>
      </c>
      <c r="D11" s="39">
        <f>Sprintti8!K4</f>
        <v>31</v>
      </c>
      <c r="E11" s="39">
        <f>Sprintti8!K5</f>
        <v>32</v>
      </c>
      <c r="F11" s="39">
        <f>Sprintti8!K6</f>
        <v>32</v>
      </c>
      <c r="G11" s="38">
        <f>Sprintti8!O8</f>
        <v>0</v>
      </c>
      <c r="H11" s="39">
        <f>Sprintti8!$L$12+Sprintti8!$L$13</f>
        <v>0</v>
      </c>
      <c r="I11" s="39">
        <f t="shared" si="1"/>
        <v>155</v>
      </c>
    </row>
    <row r="12" spans="1:13">
      <c r="A12" s="25"/>
      <c r="B12" s="39"/>
      <c r="C12" s="39"/>
      <c r="D12" s="39"/>
      <c r="E12" s="39"/>
      <c r="F12" s="39"/>
      <c r="G12" s="38"/>
      <c r="H12" s="39"/>
      <c r="I12" s="39"/>
    </row>
    <row r="13" spans="1:13">
      <c r="A13" s="25"/>
      <c r="B13" s="39"/>
      <c r="C13" s="39"/>
      <c r="D13" s="39"/>
      <c r="E13" s="39"/>
      <c r="F13" s="39"/>
      <c r="G13" s="39"/>
      <c r="H13" s="39"/>
      <c r="I13" s="39"/>
    </row>
    <row r="14" spans="1:13">
      <c r="A14" s="25"/>
      <c r="B14" s="39"/>
      <c r="C14" s="39"/>
      <c r="D14" s="39"/>
      <c r="E14" s="39"/>
      <c r="F14" s="39"/>
      <c r="G14" s="39"/>
      <c r="H14" s="39"/>
      <c r="I14" s="39"/>
    </row>
    <row r="15" spans="1:13">
      <c r="A15" s="26" t="s">
        <v>21</v>
      </c>
      <c r="B15" s="40">
        <f t="shared" ref="B15:G15" si="2">SUM(B3:B14)</f>
        <v>242.85</v>
      </c>
      <c r="C15" s="40">
        <f t="shared" si="2"/>
        <v>234.5</v>
      </c>
      <c r="D15" s="40">
        <f t="shared" si="2"/>
        <v>209.5</v>
      </c>
      <c r="E15" s="40">
        <f t="shared" si="2"/>
        <v>225.95</v>
      </c>
      <c r="F15" s="40">
        <f t="shared" si="2"/>
        <v>216.6</v>
      </c>
      <c r="G15" s="40">
        <f t="shared" si="2"/>
        <v>10</v>
      </c>
      <c r="H15" s="40">
        <f>SUM(H3:H14)</f>
        <v>164</v>
      </c>
      <c r="I15" s="40">
        <f>SUM(B15:F15,H15)</f>
        <v>1293.3999999999999</v>
      </c>
    </row>
    <row r="18" spans="1:13" ht="21.75" customHeight="1">
      <c r="A18" s="87" t="s">
        <v>22</v>
      </c>
      <c r="B18" s="24"/>
      <c r="C18" s="24"/>
      <c r="D18" s="24"/>
      <c r="E18" s="24"/>
      <c r="F18" s="24"/>
      <c r="G18" s="24"/>
      <c r="H18" s="24"/>
    </row>
    <row r="19" spans="1:13">
      <c r="A19" s="30"/>
      <c r="B19" s="41" t="s">
        <v>23</v>
      </c>
      <c r="C19" s="41" t="s">
        <v>24</v>
      </c>
      <c r="D19" s="41" t="s">
        <v>25</v>
      </c>
      <c r="E19" s="42"/>
      <c r="F19" s="37" t="s">
        <v>26</v>
      </c>
      <c r="G19" s="41" t="s">
        <v>27</v>
      </c>
      <c r="H19" s="41"/>
    </row>
    <row r="20" spans="1:13">
      <c r="A20" s="31" t="s">
        <v>28</v>
      </c>
      <c r="B20" s="39">
        <f>I3</f>
        <v>49.9</v>
      </c>
      <c r="C20" s="39">
        <v>60</v>
      </c>
      <c r="D20" s="43">
        <f t="shared" ref="D20:D29" si="3">SUM(-B20,C20)</f>
        <v>10.100000000000001</v>
      </c>
      <c r="E20" s="39"/>
      <c r="F20" s="38">
        <f>C32/5</f>
        <v>290</v>
      </c>
      <c r="G20" s="39">
        <f>B32/5</f>
        <v>258.68</v>
      </c>
      <c r="H20" s="39"/>
    </row>
    <row r="21" spans="1:13">
      <c r="A21" s="30" t="s">
        <v>29</v>
      </c>
      <c r="B21" s="50">
        <f>I4</f>
        <v>121</v>
      </c>
      <c r="C21" s="39">
        <v>100</v>
      </c>
      <c r="D21" s="43">
        <f t="shared" si="3"/>
        <v>-21</v>
      </c>
      <c r="E21" s="39"/>
      <c r="F21" s="38"/>
      <c r="G21" s="39"/>
      <c r="H21" s="39"/>
    </row>
    <row r="22" spans="1:13">
      <c r="A22" s="52" t="s">
        <v>30</v>
      </c>
      <c r="B22" s="53">
        <f>I5</f>
        <v>104</v>
      </c>
      <c r="C22" s="39">
        <v>120</v>
      </c>
      <c r="D22" s="43">
        <f t="shared" si="3"/>
        <v>16</v>
      </c>
      <c r="E22" s="39"/>
      <c r="F22" s="38"/>
      <c r="G22" s="39"/>
      <c r="H22" s="39"/>
    </row>
    <row r="23" spans="1:13">
      <c r="A23" s="52" t="s">
        <v>31</v>
      </c>
      <c r="B23" s="53">
        <f>I6</f>
        <v>140.25</v>
      </c>
      <c r="C23" s="39">
        <v>140</v>
      </c>
      <c r="D23" s="56">
        <f t="shared" si="3"/>
        <v>-0.25</v>
      </c>
      <c r="E23" s="39"/>
      <c r="F23" s="39"/>
      <c r="G23" s="39"/>
      <c r="H23" s="39"/>
    </row>
    <row r="24" spans="1:13">
      <c r="A24" s="52" t="s">
        <v>32</v>
      </c>
      <c r="B24" s="51">
        <f>I7</f>
        <v>83</v>
      </c>
      <c r="C24" s="54">
        <v>70</v>
      </c>
      <c r="D24" s="57">
        <f t="shared" si="3"/>
        <v>-13</v>
      </c>
      <c r="E24" s="39"/>
      <c r="F24" s="39"/>
      <c r="G24" s="39"/>
      <c r="H24" s="39"/>
    </row>
    <row r="25" spans="1:13">
      <c r="A25" s="30" t="s">
        <v>33</v>
      </c>
      <c r="B25" s="39">
        <f>I8</f>
        <v>129.25</v>
      </c>
      <c r="C25" s="55">
        <v>240</v>
      </c>
      <c r="D25" s="57">
        <f t="shared" si="3"/>
        <v>110.75</v>
      </c>
      <c r="E25" s="39"/>
      <c r="F25" s="39"/>
      <c r="G25" s="39"/>
      <c r="H25" s="39"/>
    </row>
    <row r="26" spans="1:13">
      <c r="A26" s="30" t="s">
        <v>34</v>
      </c>
      <c r="B26" s="39">
        <f>I9</f>
        <v>187</v>
      </c>
      <c r="C26" s="54">
        <v>240</v>
      </c>
      <c r="D26" s="59">
        <f t="shared" si="3"/>
        <v>53</v>
      </c>
      <c r="E26" s="50"/>
      <c r="F26" s="39"/>
      <c r="G26" s="39"/>
      <c r="H26" s="39"/>
      <c r="J26" s="5"/>
      <c r="K26" s="8" t="s">
        <v>35</v>
      </c>
      <c r="L26" s="9"/>
      <c r="M26" s="9"/>
    </row>
    <row r="27" spans="1:13">
      <c r="A27" s="30" t="s">
        <v>36</v>
      </c>
      <c r="B27" s="39">
        <f>I10</f>
        <v>324</v>
      </c>
      <c r="C27" s="39">
        <v>240</v>
      </c>
      <c r="D27" s="58">
        <f t="shared" si="3"/>
        <v>-84</v>
      </c>
      <c r="E27" s="39"/>
      <c r="F27" s="39"/>
      <c r="G27" s="39"/>
      <c r="H27" s="39"/>
    </row>
    <row r="28" spans="1:13">
      <c r="A28" s="30" t="s">
        <v>37</v>
      </c>
      <c r="B28" s="39">
        <f>I11</f>
        <v>155</v>
      </c>
      <c r="C28" s="39">
        <v>240</v>
      </c>
      <c r="D28" s="68">
        <f t="shared" si="3"/>
        <v>85</v>
      </c>
      <c r="E28" s="38"/>
      <c r="F28" s="39"/>
      <c r="G28" s="39"/>
      <c r="H28" s="39"/>
      <c r="I28" s="10"/>
      <c r="J28" s="5"/>
      <c r="K28" s="5"/>
    </row>
    <row r="29" spans="1:13">
      <c r="A29" s="30"/>
      <c r="B29" s="39"/>
      <c r="C29" s="39"/>
      <c r="D29" s="39"/>
      <c r="E29" s="38"/>
      <c r="F29" s="39"/>
      <c r="G29" s="39"/>
      <c r="H29" s="39"/>
      <c r="I29" s="10"/>
    </row>
    <row r="30" spans="1:13">
      <c r="A30" s="30"/>
      <c r="B30" s="39"/>
      <c r="C30" s="39"/>
      <c r="D30" s="39"/>
      <c r="E30" s="39"/>
      <c r="F30" s="39"/>
      <c r="G30" s="39"/>
      <c r="H30" s="39"/>
    </row>
    <row r="31" spans="1:13">
      <c r="A31" s="30"/>
      <c r="B31" s="39"/>
      <c r="C31" s="39"/>
      <c r="D31" s="39"/>
      <c r="E31" s="39"/>
      <c r="F31" s="39"/>
      <c r="G31" s="39"/>
      <c r="H31" s="39"/>
    </row>
    <row r="32" spans="1:13">
      <c r="A32" s="26" t="s">
        <v>10</v>
      </c>
      <c r="B32" s="45">
        <f t="shared" ref="B32:C32" si="4">SUM(B20:B31)</f>
        <v>1293.4000000000001</v>
      </c>
      <c r="C32" s="45">
        <f t="shared" si="4"/>
        <v>1450</v>
      </c>
      <c r="D32" s="46">
        <f>SUM(-B32,C32)</f>
        <v>156.59999999999991</v>
      </c>
      <c r="E32" s="47"/>
      <c r="F32" s="47"/>
      <c r="G32" s="47"/>
      <c r="H32" s="47"/>
    </row>
    <row r="35" spans="1:11" ht="19.5" customHeight="1">
      <c r="A35" s="87" t="s">
        <v>38</v>
      </c>
      <c r="B35" s="28"/>
      <c r="C35" s="29"/>
      <c r="D35" s="28"/>
      <c r="E35" s="28"/>
      <c r="F35" s="24"/>
      <c r="K35">
        <f>25*13</f>
        <v>325</v>
      </c>
    </row>
    <row r="36" spans="1:11">
      <c r="A36" s="25"/>
      <c r="B36" s="41" t="s">
        <v>4</v>
      </c>
      <c r="C36" s="41" t="s">
        <v>5</v>
      </c>
      <c r="D36" s="41" t="s">
        <v>6</v>
      </c>
      <c r="E36" s="41" t="s">
        <v>7</v>
      </c>
      <c r="F36" s="41" t="s">
        <v>8</v>
      </c>
      <c r="K36">
        <f>200/25</f>
        <v>8</v>
      </c>
    </row>
    <row r="37" spans="1:11">
      <c r="A37" s="25" t="s">
        <v>39</v>
      </c>
      <c r="B37" s="44">
        <f>B15+B38</f>
        <v>242.85</v>
      </c>
      <c r="C37" s="44">
        <f>C15+C38</f>
        <v>234.5</v>
      </c>
      <c r="D37" s="44">
        <f>D15+D38</f>
        <v>249.5</v>
      </c>
      <c r="E37" s="44">
        <f>E15+E38</f>
        <v>241.95</v>
      </c>
      <c r="F37" s="44">
        <f>F15+F38</f>
        <v>240.6</v>
      </c>
    </row>
    <row r="38" spans="1:11">
      <c r="A38" s="25" t="s">
        <v>40</v>
      </c>
      <c r="B38" s="48">
        <f>Yhteenveto!M2</f>
        <v>0</v>
      </c>
      <c r="C38" s="44">
        <f>Yhteenveto!M3</f>
        <v>0</v>
      </c>
      <c r="D38" s="48">
        <f>Yhteenveto!M4</f>
        <v>40</v>
      </c>
      <c r="E38" s="44">
        <f>Yhteenveto!M5</f>
        <v>16</v>
      </c>
      <c r="F38" s="44">
        <f>Yhteenveto!M6</f>
        <v>24</v>
      </c>
    </row>
    <row r="39" spans="1:11">
      <c r="A39" s="25" t="s">
        <v>41</v>
      </c>
      <c r="B39" s="44">
        <f>F20-B37</f>
        <v>47.150000000000006</v>
      </c>
      <c r="C39" s="44">
        <f>F20-C37</f>
        <v>55.5</v>
      </c>
      <c r="D39" s="44">
        <f>F20-D37</f>
        <v>40.5</v>
      </c>
      <c r="E39" s="44">
        <f>F20-E37</f>
        <v>48.050000000000011</v>
      </c>
      <c r="F39" s="44">
        <f>F20-F37</f>
        <v>49.400000000000006</v>
      </c>
    </row>
    <row r="40" spans="1:11">
      <c r="A40" s="25" t="s">
        <v>42</v>
      </c>
      <c r="B40" s="49">
        <f>((B37)/F20)</f>
        <v>0.83741379310344821</v>
      </c>
      <c r="C40" s="49">
        <f>((C37)/F20)</f>
        <v>0.80862068965517242</v>
      </c>
      <c r="D40" s="49">
        <f>((D37)/F20)</f>
        <v>0.8603448275862069</v>
      </c>
      <c r="E40" s="49">
        <f>((E37)/F20)</f>
        <v>0.83431034482758615</v>
      </c>
      <c r="F40" s="49">
        <f>((F37)/F20)</f>
        <v>0.82965517241379305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5"/>
  <sheetViews>
    <sheetView topLeftCell="A21" workbookViewId="0" xr3:uid="{958C4451-9541-5A59-BF78-D2F731DF1C81}">
      <selection activeCell="K7" sqref="K7"/>
    </sheetView>
  </sheetViews>
  <sheetFormatPr defaultColWidth="14.42578125" defaultRowHeight="15" customHeight="1"/>
  <cols>
    <col min="1" max="1" width="9.140625" customWidth="1"/>
    <col min="2" max="2" width="49.42578125" customWidth="1"/>
    <col min="3" max="10" width="9.140625" customWidth="1"/>
    <col min="11" max="11" width="14.85546875" customWidth="1"/>
    <col min="12" max="26" width="8.7109375" customWidth="1"/>
  </cols>
  <sheetData>
    <row r="1" spans="1:11">
      <c r="A1" s="34" t="s">
        <v>43</v>
      </c>
      <c r="B1" s="34" t="s">
        <v>44</v>
      </c>
      <c r="C1" s="35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1"/>
      <c r="I1" s="1"/>
      <c r="J1" s="69"/>
      <c r="K1" s="34" t="s">
        <v>10</v>
      </c>
    </row>
    <row r="2" spans="1:11">
      <c r="A2" s="23">
        <v>43348</v>
      </c>
      <c r="B2" s="21" t="s">
        <v>45</v>
      </c>
      <c r="C2" s="3">
        <v>2</v>
      </c>
      <c r="D2" s="2"/>
      <c r="E2" s="2">
        <v>2</v>
      </c>
      <c r="F2" s="2">
        <v>2</v>
      </c>
      <c r="G2" s="2">
        <v>2</v>
      </c>
      <c r="J2" s="60" t="s">
        <v>4</v>
      </c>
      <c r="K2" s="4">
        <f>SUM(C:C)</f>
        <v>10.600000000000001</v>
      </c>
    </row>
    <row r="3" spans="1:11">
      <c r="A3" s="2"/>
      <c r="B3" s="22" t="s">
        <v>46</v>
      </c>
      <c r="C3" s="2">
        <v>0.5</v>
      </c>
      <c r="D3" s="2"/>
      <c r="E3" s="2">
        <v>0.5</v>
      </c>
      <c r="F3" s="2">
        <v>0.5</v>
      </c>
      <c r="G3" s="2">
        <v>0.5</v>
      </c>
      <c r="J3" s="60" t="s">
        <v>5</v>
      </c>
      <c r="K3" s="2">
        <f>SUM(D:D)</f>
        <v>7</v>
      </c>
    </row>
    <row r="4" spans="1:11">
      <c r="A4" s="2"/>
      <c r="B4" s="22" t="s">
        <v>47</v>
      </c>
      <c r="C4" s="2">
        <v>0.5</v>
      </c>
      <c r="D4" s="2"/>
      <c r="E4" s="2"/>
      <c r="F4" s="2"/>
      <c r="G4" s="2"/>
      <c r="J4" s="60" t="s">
        <v>6</v>
      </c>
      <c r="K4" s="2">
        <f>SUM(E:E)</f>
        <v>10.5</v>
      </c>
    </row>
    <row r="5" spans="1:11">
      <c r="A5" s="2"/>
      <c r="B5" s="22" t="s">
        <v>48</v>
      </c>
      <c r="C5" s="2">
        <v>1</v>
      </c>
      <c r="D5" s="2"/>
      <c r="E5" s="2"/>
      <c r="F5" s="2"/>
      <c r="G5" s="2"/>
      <c r="J5" s="60" t="s">
        <v>7</v>
      </c>
      <c r="K5" s="2">
        <f>SUM(F:F)</f>
        <v>10.7</v>
      </c>
    </row>
    <row r="6" spans="1:11">
      <c r="A6" s="2"/>
      <c r="B6" s="22" t="s">
        <v>49</v>
      </c>
      <c r="C6" s="2"/>
      <c r="D6" s="2"/>
      <c r="E6" s="2"/>
      <c r="F6" s="2"/>
      <c r="G6" s="2">
        <v>2</v>
      </c>
      <c r="J6" s="60" t="s">
        <v>8</v>
      </c>
      <c r="K6" s="2">
        <f>SUM(G:G)</f>
        <v>11.1</v>
      </c>
    </row>
    <row r="7" spans="1:11">
      <c r="A7" s="2"/>
      <c r="B7" s="22" t="s">
        <v>50</v>
      </c>
      <c r="C7" s="2">
        <v>0.2</v>
      </c>
      <c r="D7" s="2"/>
      <c r="E7" s="2">
        <v>1</v>
      </c>
      <c r="F7" s="2"/>
      <c r="G7" s="2"/>
      <c r="J7" s="61" t="s">
        <v>17</v>
      </c>
      <c r="K7" s="2">
        <f>SUM(K2:K6)</f>
        <v>49.9</v>
      </c>
    </row>
    <row r="8" spans="1:11">
      <c r="A8" s="2"/>
      <c r="B8" s="22" t="s">
        <v>51</v>
      </c>
      <c r="C8" s="2">
        <v>0.5</v>
      </c>
      <c r="D8" s="2">
        <v>0.5</v>
      </c>
      <c r="E8" s="2">
        <v>0.5</v>
      </c>
      <c r="F8" s="2">
        <v>0.5</v>
      </c>
      <c r="G8" s="2">
        <v>0.5</v>
      </c>
    </row>
    <row r="9" spans="1:11">
      <c r="A9" s="2"/>
      <c r="B9" s="22" t="s">
        <v>52</v>
      </c>
      <c r="C9" s="2"/>
      <c r="D9" s="2"/>
      <c r="E9" s="2"/>
      <c r="F9" s="2">
        <v>1</v>
      </c>
      <c r="G9" s="2"/>
    </row>
    <row r="10" spans="1:11">
      <c r="A10" s="2"/>
      <c r="B10" s="22" t="s">
        <v>53</v>
      </c>
      <c r="C10" s="2">
        <v>0.5</v>
      </c>
      <c r="D10" s="2">
        <v>0.5</v>
      </c>
      <c r="E10" s="2">
        <v>0.5</v>
      </c>
      <c r="F10" s="2">
        <v>0.5</v>
      </c>
      <c r="G10" s="2">
        <v>0.5</v>
      </c>
    </row>
    <row r="11" spans="1:11">
      <c r="A11" s="2"/>
      <c r="B11" s="22"/>
      <c r="C11" s="2"/>
      <c r="D11" s="2"/>
      <c r="E11" s="2"/>
      <c r="F11" s="2"/>
      <c r="G11" s="2"/>
    </row>
    <row r="12" spans="1:11">
      <c r="A12" s="23">
        <v>43355</v>
      </c>
      <c r="B12" s="22" t="s">
        <v>54</v>
      </c>
      <c r="C12" s="2">
        <v>0.5</v>
      </c>
      <c r="D12" s="2"/>
      <c r="E12" s="2">
        <v>0.5</v>
      </c>
      <c r="F12" s="2">
        <v>0.5</v>
      </c>
      <c r="G12" s="2">
        <v>1</v>
      </c>
    </row>
    <row r="13" spans="1:11">
      <c r="A13" s="2"/>
      <c r="B13" s="22" t="s">
        <v>55</v>
      </c>
      <c r="C13" s="2">
        <v>0.2</v>
      </c>
      <c r="D13" s="2"/>
      <c r="E13" s="2">
        <v>0.1</v>
      </c>
      <c r="F13" s="2"/>
      <c r="G13" s="2">
        <v>0.1</v>
      </c>
    </row>
    <row r="14" spans="1:11">
      <c r="A14" s="2"/>
      <c r="B14" s="22" t="s">
        <v>56</v>
      </c>
      <c r="C14" s="2">
        <v>0.5</v>
      </c>
      <c r="D14" s="2">
        <v>0.5</v>
      </c>
      <c r="E14" s="2">
        <v>0.5</v>
      </c>
      <c r="F14" s="2">
        <v>0.5</v>
      </c>
      <c r="G14" s="2">
        <v>0.5</v>
      </c>
    </row>
    <row r="15" spans="1:11">
      <c r="A15" s="2"/>
      <c r="B15" s="22" t="s">
        <v>57</v>
      </c>
      <c r="C15" s="2">
        <v>1.2</v>
      </c>
      <c r="D15" s="2"/>
      <c r="E15" s="2">
        <v>1</v>
      </c>
      <c r="F15" s="2"/>
      <c r="G15" s="2">
        <v>1</v>
      </c>
    </row>
    <row r="16" spans="1:11">
      <c r="A16" s="2"/>
      <c r="B16" s="22" t="s">
        <v>58</v>
      </c>
      <c r="C16" s="2">
        <v>1.5</v>
      </c>
      <c r="D16" s="2"/>
      <c r="E16" s="2">
        <v>0.2</v>
      </c>
      <c r="F16" s="2"/>
      <c r="G16" s="2"/>
    </row>
    <row r="17" spans="1:7">
      <c r="A17" s="2"/>
      <c r="B17" s="22" t="s">
        <v>59</v>
      </c>
      <c r="C17" s="2">
        <v>0.5</v>
      </c>
      <c r="D17" s="2"/>
      <c r="E17" s="2">
        <v>1.5</v>
      </c>
      <c r="F17" s="2"/>
      <c r="G17" s="2">
        <v>1</v>
      </c>
    </row>
    <row r="18" spans="1:7">
      <c r="A18" s="2"/>
      <c r="B18" s="22" t="s">
        <v>52</v>
      </c>
      <c r="C18" s="2"/>
      <c r="D18" s="2"/>
      <c r="E18" s="2"/>
      <c r="F18" s="2">
        <v>4</v>
      </c>
      <c r="G18" s="2"/>
    </row>
    <row r="19" spans="1:7">
      <c r="A19" s="2"/>
      <c r="B19" s="22" t="s">
        <v>60</v>
      </c>
      <c r="C19" s="2"/>
      <c r="D19" s="2"/>
      <c r="E19" s="2"/>
      <c r="F19" s="2">
        <v>0.2</v>
      </c>
      <c r="G19" s="2"/>
    </row>
    <row r="20" spans="1:7">
      <c r="A20" s="2"/>
      <c r="B20" s="22" t="s">
        <v>61</v>
      </c>
      <c r="C20" s="2">
        <v>0.5</v>
      </c>
      <c r="D20" s="2"/>
      <c r="E20" s="2">
        <v>0.5</v>
      </c>
      <c r="F20" s="2">
        <v>0.5</v>
      </c>
      <c r="G20" s="2">
        <v>0.5</v>
      </c>
    </row>
    <row r="21" spans="1:7">
      <c r="A21" s="2"/>
      <c r="B21" s="22" t="s">
        <v>62</v>
      </c>
      <c r="C21" s="2"/>
      <c r="D21" s="2"/>
      <c r="E21" s="2">
        <v>0.2</v>
      </c>
      <c r="F21" s="2"/>
      <c r="G21" s="2"/>
    </row>
    <row r="22" spans="1:7">
      <c r="A22" s="2"/>
      <c r="B22" s="22" t="s">
        <v>63</v>
      </c>
      <c r="C22" s="2">
        <v>0.5</v>
      </c>
      <c r="D22" s="2">
        <v>1</v>
      </c>
      <c r="E22" s="2">
        <v>0.5</v>
      </c>
      <c r="F22" s="2">
        <v>0.5</v>
      </c>
      <c r="G22" s="2">
        <v>0.5</v>
      </c>
    </row>
    <row r="23" spans="1:7">
      <c r="A23" s="2"/>
      <c r="B23" s="22" t="s">
        <v>53</v>
      </c>
      <c r="C23" s="2"/>
      <c r="D23" s="2">
        <v>1.5</v>
      </c>
      <c r="E23" s="2">
        <v>1</v>
      </c>
      <c r="F23" s="2"/>
      <c r="G23" s="2">
        <v>1</v>
      </c>
    </row>
    <row r="24" spans="1:7">
      <c r="A24" s="2"/>
      <c r="B24" s="22" t="s">
        <v>64</v>
      </c>
      <c r="C24" s="2"/>
      <c r="D24" s="2">
        <v>2</v>
      </c>
      <c r="E24" s="2"/>
      <c r="F24" s="2"/>
      <c r="G24" s="2"/>
    </row>
    <row r="25" spans="1:7">
      <c r="A25" s="2"/>
      <c r="B25" s="22" t="s">
        <v>65</v>
      </c>
      <c r="C25" s="2"/>
      <c r="D25" s="2">
        <v>1</v>
      </c>
      <c r="E25" s="2"/>
      <c r="F25" s="2"/>
      <c r="G2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32"/>
  <sheetViews>
    <sheetView workbookViewId="0" xr3:uid="{842E5F09-E766-5B8D-85AF-A39847EA96FD}">
      <selection activeCell="X33" sqref="X33"/>
    </sheetView>
  </sheetViews>
  <sheetFormatPr defaultColWidth="14.42578125" defaultRowHeight="15" customHeight="1"/>
  <cols>
    <col min="1" max="1" width="9.42578125" customWidth="1"/>
    <col min="2" max="2" width="45.7109375" customWidth="1"/>
    <col min="3" max="10" width="9.140625" customWidth="1"/>
    <col min="11" max="11" width="14.85546875" customWidth="1"/>
    <col min="12" max="13" width="8.7109375" customWidth="1"/>
    <col min="14" max="14" width="19.42578125" customWidth="1"/>
    <col min="15" max="15" width="11.85546875" customWidth="1"/>
    <col min="16" max="26" width="8.7109375" customWidth="1"/>
  </cols>
  <sheetData>
    <row r="1" spans="1:15" ht="21.75" customHeight="1">
      <c r="A1" s="34" t="s">
        <v>43</v>
      </c>
      <c r="B1" s="34" t="s">
        <v>44</v>
      </c>
      <c r="C1" s="35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1"/>
      <c r="I1" s="1"/>
      <c r="J1" s="70"/>
      <c r="K1" s="34" t="s">
        <v>10</v>
      </c>
      <c r="N1" s="36" t="s">
        <v>1</v>
      </c>
      <c r="O1" s="32" t="s">
        <v>66</v>
      </c>
    </row>
    <row r="2" spans="1:15" ht="18.75">
      <c r="A2" s="23">
        <v>43362</v>
      </c>
      <c r="B2" s="22" t="s">
        <v>67</v>
      </c>
      <c r="C2" s="64">
        <v>2</v>
      </c>
      <c r="D2" s="64">
        <v>2</v>
      </c>
      <c r="E2" s="64">
        <v>2</v>
      </c>
      <c r="F2" s="64">
        <v>2</v>
      </c>
      <c r="G2" s="64">
        <v>2</v>
      </c>
      <c r="J2" s="60" t="s">
        <v>4</v>
      </c>
      <c r="K2" s="67">
        <f>SUM(C:C)</f>
        <v>19.75</v>
      </c>
      <c r="N2" s="62" t="s">
        <v>4</v>
      </c>
      <c r="O2" s="65"/>
    </row>
    <row r="3" spans="1:15" ht="16.5" customHeight="1">
      <c r="A3" s="2"/>
      <c r="B3" s="22" t="s">
        <v>68</v>
      </c>
      <c r="C3" s="64"/>
      <c r="D3" s="64"/>
      <c r="E3" s="64"/>
      <c r="F3" s="64">
        <v>1.5</v>
      </c>
      <c r="G3" s="64"/>
      <c r="J3" s="60" t="s">
        <v>5</v>
      </c>
      <c r="K3" s="64">
        <f>SUM(D:D)</f>
        <v>17.75</v>
      </c>
      <c r="N3" s="62" t="s">
        <v>5</v>
      </c>
      <c r="O3" s="65"/>
    </row>
    <row r="4" spans="1:15" ht="16.5" customHeight="1">
      <c r="A4" s="2"/>
      <c r="B4" s="22" t="s">
        <v>69</v>
      </c>
      <c r="C4" s="64">
        <v>2</v>
      </c>
      <c r="D4" s="64">
        <v>2</v>
      </c>
      <c r="E4" s="64">
        <v>2</v>
      </c>
      <c r="F4" s="64">
        <v>2</v>
      </c>
      <c r="G4" s="64">
        <v>2</v>
      </c>
      <c r="J4" s="60" t="s">
        <v>6</v>
      </c>
      <c r="K4" s="64">
        <f>SUM(E:E)</f>
        <v>17.5</v>
      </c>
      <c r="N4" s="62" t="s">
        <v>6</v>
      </c>
      <c r="O4" s="65">
        <v>1</v>
      </c>
    </row>
    <row r="5" spans="1:15" ht="16.5" customHeight="1">
      <c r="A5" s="2"/>
      <c r="B5" s="22" t="s">
        <v>70</v>
      </c>
      <c r="C5" s="66">
        <v>1.5</v>
      </c>
      <c r="D5" s="64">
        <v>1.5</v>
      </c>
      <c r="E5" s="64">
        <v>1.5</v>
      </c>
      <c r="F5" s="64">
        <v>1.5</v>
      </c>
      <c r="G5" s="64">
        <v>1.5</v>
      </c>
      <c r="J5" s="60" t="s">
        <v>7</v>
      </c>
      <c r="K5" s="64">
        <f>SUM(F:F)</f>
        <v>18.25</v>
      </c>
      <c r="N5" s="62" t="s">
        <v>7</v>
      </c>
      <c r="O5" s="65"/>
    </row>
    <row r="6" spans="1:15" ht="16.5" customHeight="1">
      <c r="A6" s="2"/>
      <c r="B6" s="22" t="s">
        <v>71</v>
      </c>
      <c r="C6" s="64"/>
      <c r="D6" s="64"/>
      <c r="E6" s="64"/>
      <c r="F6" s="64">
        <v>0.5</v>
      </c>
      <c r="G6" s="64"/>
      <c r="J6" s="60" t="s">
        <v>8</v>
      </c>
      <c r="K6" s="64">
        <f>SUM(G:G)</f>
        <v>17.75</v>
      </c>
      <c r="N6" s="62" t="s">
        <v>8</v>
      </c>
      <c r="O6" s="65"/>
    </row>
    <row r="7" spans="1:15" ht="15" customHeight="1">
      <c r="A7" s="2"/>
      <c r="B7" s="22" t="s">
        <v>49</v>
      </c>
      <c r="C7" s="64">
        <v>0.5</v>
      </c>
      <c r="D7" s="64"/>
      <c r="E7" s="64"/>
      <c r="F7" s="64">
        <v>0.5</v>
      </c>
      <c r="G7" s="64"/>
      <c r="J7" s="60"/>
      <c r="K7" s="64"/>
      <c r="N7" s="62"/>
      <c r="O7" s="65"/>
    </row>
    <row r="8" spans="1:15" ht="16.5" customHeight="1">
      <c r="A8" s="6"/>
      <c r="B8" s="22" t="s">
        <v>72</v>
      </c>
      <c r="C8" s="64">
        <v>0.3</v>
      </c>
      <c r="D8" s="64"/>
      <c r="E8" s="64"/>
      <c r="F8" s="64"/>
      <c r="G8" s="64"/>
      <c r="J8" s="60" t="s">
        <v>17</v>
      </c>
      <c r="K8" s="64">
        <f>SUM(K2:K6,L12,L13)</f>
        <v>121</v>
      </c>
      <c r="N8" s="62" t="s">
        <v>17</v>
      </c>
      <c r="O8" s="65">
        <f>SUM(O2:O6)</f>
        <v>1</v>
      </c>
    </row>
    <row r="9" spans="1:15">
      <c r="A9" s="2"/>
      <c r="B9" s="22" t="s">
        <v>73</v>
      </c>
      <c r="C9" s="64">
        <v>1.7</v>
      </c>
      <c r="D9" s="64">
        <v>2</v>
      </c>
      <c r="E9" s="64">
        <v>2</v>
      </c>
      <c r="F9" s="64"/>
      <c r="G9" s="64">
        <v>2</v>
      </c>
    </row>
    <row r="10" spans="1:15">
      <c r="A10" s="2"/>
      <c r="B10" s="22" t="s">
        <v>74</v>
      </c>
      <c r="C10" s="64"/>
      <c r="D10" s="64">
        <v>1</v>
      </c>
      <c r="E10" s="64"/>
      <c r="F10" s="64"/>
      <c r="G10" s="64"/>
    </row>
    <row r="11" spans="1:15">
      <c r="A11" s="2"/>
      <c r="B11" s="22" t="s">
        <v>51</v>
      </c>
      <c r="C11" s="64"/>
      <c r="D11" s="64">
        <v>1</v>
      </c>
      <c r="E11" s="64">
        <v>0.5</v>
      </c>
      <c r="F11" s="64"/>
      <c r="G11" s="64"/>
    </row>
    <row r="12" spans="1:15">
      <c r="A12" s="7"/>
      <c r="B12" s="22" t="s">
        <v>75</v>
      </c>
      <c r="C12" s="64"/>
      <c r="D12" s="64"/>
      <c r="E12" s="64"/>
      <c r="F12" s="64"/>
      <c r="G12" s="64">
        <v>1</v>
      </c>
      <c r="J12" t="s">
        <v>76</v>
      </c>
      <c r="L12">
        <v>15</v>
      </c>
    </row>
    <row r="13" spans="1:15">
      <c r="A13" s="2"/>
      <c r="B13" s="22" t="s">
        <v>77</v>
      </c>
      <c r="C13" s="64">
        <v>1.5</v>
      </c>
      <c r="D13" s="64">
        <v>1.5</v>
      </c>
      <c r="E13" s="64">
        <v>1.5</v>
      </c>
      <c r="F13" s="64">
        <v>1.5</v>
      </c>
      <c r="G13" s="64">
        <v>1.5</v>
      </c>
      <c r="J13" t="s">
        <v>78</v>
      </c>
      <c r="L13">
        <v>15</v>
      </c>
    </row>
    <row r="14" spans="1:15">
      <c r="A14" s="2"/>
      <c r="B14" s="2"/>
      <c r="C14" s="64"/>
      <c r="D14" s="64"/>
      <c r="E14" s="64"/>
      <c r="F14" s="64"/>
      <c r="G14" s="64"/>
    </row>
    <row r="15" spans="1:15">
      <c r="A15" s="23">
        <v>43369</v>
      </c>
      <c r="B15" s="22" t="s">
        <v>79</v>
      </c>
      <c r="C15" s="64">
        <v>0.75</v>
      </c>
      <c r="D15" s="64">
        <v>0.75</v>
      </c>
      <c r="E15" s="64"/>
      <c r="F15" s="64">
        <v>0.75</v>
      </c>
      <c r="G15" s="64">
        <v>0.75</v>
      </c>
    </row>
    <row r="16" spans="1:15">
      <c r="A16" s="2"/>
      <c r="B16" s="22" t="s">
        <v>80</v>
      </c>
      <c r="C16" s="64">
        <v>2</v>
      </c>
      <c r="D16" s="64">
        <v>2</v>
      </c>
      <c r="E16" s="64">
        <v>1.5</v>
      </c>
      <c r="F16" s="64">
        <v>2</v>
      </c>
      <c r="G16" s="64">
        <v>2</v>
      </c>
    </row>
    <row r="17" spans="1:7">
      <c r="A17" s="2"/>
      <c r="B17" s="22" t="s">
        <v>73</v>
      </c>
      <c r="C17" s="64">
        <v>1</v>
      </c>
      <c r="D17" s="64">
        <v>1</v>
      </c>
      <c r="E17" s="64"/>
      <c r="F17" s="64">
        <v>1</v>
      </c>
      <c r="G17" s="64">
        <v>1</v>
      </c>
    </row>
    <row r="18" spans="1:7">
      <c r="A18" s="2"/>
      <c r="B18" s="22" t="s">
        <v>81</v>
      </c>
      <c r="C18" s="64"/>
      <c r="D18" s="64"/>
      <c r="E18" s="64"/>
      <c r="F18" s="64"/>
      <c r="G18" s="64">
        <v>0.5</v>
      </c>
    </row>
    <row r="19" spans="1:7">
      <c r="A19" s="2"/>
      <c r="B19" s="22" t="s">
        <v>82</v>
      </c>
      <c r="C19" s="64"/>
      <c r="D19" s="64"/>
      <c r="E19" s="64"/>
      <c r="F19" s="64"/>
      <c r="G19" s="64">
        <v>0.5</v>
      </c>
    </row>
    <row r="20" spans="1:7">
      <c r="A20" s="2"/>
      <c r="B20" s="22" t="s">
        <v>83</v>
      </c>
      <c r="C20" s="64">
        <v>1</v>
      </c>
      <c r="D20" s="64"/>
      <c r="E20" s="64"/>
      <c r="F20" s="64">
        <v>1</v>
      </c>
      <c r="G20" s="64"/>
    </row>
    <row r="21" spans="1:7">
      <c r="A21" s="2"/>
      <c r="B21" s="22" t="s">
        <v>84</v>
      </c>
      <c r="C21" s="64">
        <v>0.5</v>
      </c>
      <c r="D21" s="64"/>
      <c r="E21" s="64"/>
      <c r="F21" s="64"/>
      <c r="G21" s="64"/>
    </row>
    <row r="22" spans="1:7">
      <c r="A22" s="7"/>
      <c r="B22" s="33" t="s">
        <v>85</v>
      </c>
      <c r="C22" s="67">
        <v>1</v>
      </c>
      <c r="D22" s="67"/>
      <c r="E22" s="67"/>
      <c r="F22" s="67"/>
      <c r="G22" s="67"/>
    </row>
    <row r="23" spans="1:7">
      <c r="A23" s="2"/>
      <c r="B23" s="22" t="s">
        <v>86</v>
      </c>
      <c r="C23" s="64"/>
      <c r="D23" s="64"/>
      <c r="E23" s="64">
        <v>2</v>
      </c>
      <c r="F23" s="64"/>
      <c r="G23" s="64"/>
    </row>
    <row r="24" spans="1:7">
      <c r="A24" s="2"/>
      <c r="B24" s="22" t="s">
        <v>87</v>
      </c>
      <c r="C24" s="64"/>
      <c r="D24" s="64"/>
      <c r="E24" s="64">
        <v>0.5</v>
      </c>
      <c r="F24" s="64"/>
      <c r="G24" s="64"/>
    </row>
    <row r="25" spans="1:7">
      <c r="A25" s="2"/>
      <c r="B25" s="22"/>
      <c r="C25" s="64"/>
      <c r="D25" s="64"/>
      <c r="E25" s="64"/>
      <c r="F25" s="64"/>
      <c r="G25" s="64"/>
    </row>
    <row r="26" spans="1:7">
      <c r="A26" s="23">
        <v>43376</v>
      </c>
      <c r="B26" s="22" t="s">
        <v>88</v>
      </c>
      <c r="C26" s="64">
        <v>2</v>
      </c>
      <c r="D26" s="64"/>
      <c r="E26" s="64"/>
      <c r="F26" s="64">
        <v>2</v>
      </c>
      <c r="G26" s="64"/>
    </row>
    <row r="27" spans="1:7">
      <c r="A27" s="23"/>
      <c r="B27" s="22" t="s">
        <v>89</v>
      </c>
      <c r="C27" s="64"/>
      <c r="D27" s="64"/>
      <c r="E27" s="64">
        <v>2</v>
      </c>
      <c r="F27" s="64"/>
      <c r="G27" s="64"/>
    </row>
    <row r="28" spans="1:7">
      <c r="A28" s="23"/>
      <c r="B28" s="22" t="s">
        <v>90</v>
      </c>
      <c r="C28" s="64">
        <v>1</v>
      </c>
      <c r="D28" s="64">
        <v>1</v>
      </c>
      <c r="E28" s="64">
        <v>1</v>
      </c>
      <c r="F28" s="64">
        <v>1</v>
      </c>
      <c r="G28" s="64">
        <v>1</v>
      </c>
    </row>
    <row r="29" spans="1:7">
      <c r="A29" s="23"/>
      <c r="B29" s="22" t="s">
        <v>91</v>
      </c>
      <c r="C29" s="64"/>
      <c r="D29" s="64">
        <v>1</v>
      </c>
      <c r="E29" s="64"/>
      <c r="F29" s="64"/>
      <c r="G29" s="64"/>
    </row>
    <row r="30" spans="1:7">
      <c r="A30" s="23"/>
      <c r="B30" s="22" t="s">
        <v>83</v>
      </c>
      <c r="C30" s="64"/>
      <c r="D30" s="64"/>
      <c r="E30" s="64"/>
      <c r="F30" s="64"/>
      <c r="G30" s="64">
        <v>1</v>
      </c>
    </row>
    <row r="31" spans="1:7">
      <c r="A31" s="23"/>
      <c r="B31" s="22" t="s">
        <v>92</v>
      </c>
      <c r="C31" s="64">
        <v>1</v>
      </c>
      <c r="D31" s="64">
        <v>1</v>
      </c>
      <c r="E31" s="64">
        <v>1</v>
      </c>
      <c r="F31" s="64">
        <v>1</v>
      </c>
      <c r="G31" s="64">
        <v>1</v>
      </c>
    </row>
    <row r="32" spans="1:7">
      <c r="A32" s="2"/>
      <c r="B32" s="2"/>
      <c r="C32" s="64"/>
      <c r="D32" s="64"/>
      <c r="E32" s="64"/>
      <c r="F32" s="64"/>
      <c r="G32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37"/>
  <sheetViews>
    <sheetView workbookViewId="0" xr3:uid="{51F8DEE0-4D01-5F28-A812-FC0BD7CAC4A5}">
      <selection activeCell="I21" sqref="I21"/>
    </sheetView>
  </sheetViews>
  <sheetFormatPr defaultColWidth="14.42578125" defaultRowHeight="15" customHeight="1"/>
  <cols>
    <col min="1" max="1" width="11.140625" customWidth="1"/>
    <col min="2" max="2" width="38.42578125" customWidth="1"/>
    <col min="3" max="10" width="8.7109375" customWidth="1"/>
    <col min="11" max="11" width="14.85546875" customWidth="1"/>
    <col min="12" max="13" width="8.7109375" customWidth="1"/>
    <col min="14" max="14" width="19.28515625" customWidth="1"/>
    <col min="15" max="15" width="12.42578125" customWidth="1"/>
    <col min="16" max="16" width="9.85546875" customWidth="1"/>
    <col min="17" max="26" width="8.7109375" customWidth="1"/>
  </cols>
  <sheetData>
    <row r="1" spans="1:15" ht="20.25" customHeight="1">
      <c r="A1" s="34" t="s">
        <v>43</v>
      </c>
      <c r="B1" s="34" t="s">
        <v>44</v>
      </c>
      <c r="C1" s="35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1"/>
      <c r="I1" s="1"/>
      <c r="J1" s="70"/>
      <c r="K1" s="34" t="s">
        <v>10</v>
      </c>
      <c r="N1" s="36" t="s">
        <v>1</v>
      </c>
      <c r="O1" s="32" t="s">
        <v>66</v>
      </c>
    </row>
    <row r="2" spans="1:15" ht="15" customHeight="1">
      <c r="A2" s="11">
        <v>43376</v>
      </c>
      <c r="B2" s="2" t="s">
        <v>93</v>
      </c>
      <c r="C2" s="66">
        <v>1</v>
      </c>
      <c r="D2" s="64">
        <v>1</v>
      </c>
      <c r="E2" s="64">
        <v>1</v>
      </c>
      <c r="F2" s="64">
        <v>1</v>
      </c>
      <c r="G2" s="64">
        <v>1</v>
      </c>
      <c r="J2" s="60" t="s">
        <v>4</v>
      </c>
      <c r="K2" s="4">
        <f>SUM(C:C)</f>
        <v>17.25</v>
      </c>
      <c r="N2" s="62" t="s">
        <v>4</v>
      </c>
      <c r="O2" s="13"/>
    </row>
    <row r="3" spans="1:15" ht="15" customHeight="1">
      <c r="A3" s="11"/>
      <c r="B3" s="22" t="s">
        <v>94</v>
      </c>
      <c r="C3" s="64">
        <v>1</v>
      </c>
      <c r="D3" s="64">
        <v>1</v>
      </c>
      <c r="E3" s="64">
        <v>1</v>
      </c>
      <c r="F3" s="64">
        <v>1</v>
      </c>
      <c r="G3" s="64">
        <v>1</v>
      </c>
      <c r="J3" s="60" t="s">
        <v>5</v>
      </c>
      <c r="K3" s="2">
        <f>SUM(D:D)</f>
        <v>14</v>
      </c>
      <c r="N3" s="62" t="s">
        <v>5</v>
      </c>
      <c r="O3" s="13"/>
    </row>
    <row r="4" spans="1:15" ht="15" customHeight="1">
      <c r="A4" s="12"/>
      <c r="B4" s="2" t="s">
        <v>95</v>
      </c>
      <c r="C4" s="64"/>
      <c r="D4" s="64">
        <v>0.25</v>
      </c>
      <c r="E4" s="64"/>
      <c r="F4" s="64"/>
      <c r="G4" s="64"/>
      <c r="J4" s="60" t="s">
        <v>6</v>
      </c>
      <c r="K4" s="2">
        <f>SUM(E:E)</f>
        <v>11.75</v>
      </c>
      <c r="N4" s="62" t="s">
        <v>6</v>
      </c>
      <c r="O4" s="13">
        <v>1</v>
      </c>
    </row>
    <row r="5" spans="1:15" ht="15" customHeight="1">
      <c r="A5" s="12"/>
      <c r="B5" s="13" t="s">
        <v>96</v>
      </c>
      <c r="C5" s="65"/>
      <c r="D5" s="65"/>
      <c r="E5" s="65">
        <v>0.25</v>
      </c>
      <c r="F5" s="65"/>
      <c r="G5" s="65"/>
      <c r="J5" s="60" t="s">
        <v>7</v>
      </c>
      <c r="K5" s="2">
        <f>SUM(F:F)</f>
        <v>16.75</v>
      </c>
      <c r="N5" s="62" t="s">
        <v>7</v>
      </c>
      <c r="O5" s="13"/>
    </row>
    <row r="6" spans="1:15" ht="15" customHeight="1">
      <c r="A6" s="11"/>
      <c r="B6" s="2"/>
      <c r="C6" s="64"/>
      <c r="D6" s="64"/>
      <c r="E6" s="64"/>
      <c r="F6" s="64"/>
      <c r="G6" s="64"/>
      <c r="J6" s="60" t="s">
        <v>8</v>
      </c>
      <c r="K6" s="2">
        <f>SUM(G:G)</f>
        <v>14.25</v>
      </c>
      <c r="N6" s="62" t="s">
        <v>8</v>
      </c>
      <c r="O6" s="13"/>
    </row>
    <row r="7" spans="1:15" ht="15" customHeight="1">
      <c r="A7" s="23">
        <v>43383</v>
      </c>
      <c r="B7" s="2" t="s">
        <v>97</v>
      </c>
      <c r="C7" s="64"/>
      <c r="D7" s="64"/>
      <c r="E7" s="64">
        <v>1</v>
      </c>
      <c r="F7" s="64"/>
      <c r="G7" s="64"/>
      <c r="J7" s="60"/>
      <c r="K7" s="2"/>
      <c r="N7" s="62"/>
      <c r="O7" s="13"/>
    </row>
    <row r="8" spans="1:15" ht="15" customHeight="1">
      <c r="A8" s="23"/>
      <c r="B8" t="s">
        <v>98</v>
      </c>
      <c r="C8" s="64">
        <v>2.5</v>
      </c>
      <c r="D8" s="64">
        <v>1.5</v>
      </c>
      <c r="E8" s="64">
        <v>1.5</v>
      </c>
      <c r="F8" s="64">
        <v>2.5</v>
      </c>
      <c r="G8" s="64"/>
      <c r="J8" s="60" t="s">
        <v>17</v>
      </c>
      <c r="K8" s="2">
        <f>SUM(K2:K6,L12,L13)</f>
        <v>104</v>
      </c>
      <c r="N8" s="62" t="s">
        <v>17</v>
      </c>
      <c r="O8" s="13">
        <f>SUM(O2:O6)</f>
        <v>1</v>
      </c>
    </row>
    <row r="9" spans="1:15">
      <c r="A9" s="11"/>
      <c r="B9" s="2" t="s">
        <v>49</v>
      </c>
      <c r="C9" s="64">
        <v>2</v>
      </c>
      <c r="D9" s="64"/>
      <c r="E9" s="64"/>
      <c r="F9" s="64">
        <v>1.5</v>
      </c>
      <c r="G9" s="64"/>
    </row>
    <row r="10" spans="1:15">
      <c r="A10" s="11"/>
      <c r="B10" s="2" t="s">
        <v>99</v>
      </c>
      <c r="C10" s="64"/>
      <c r="D10" s="64"/>
      <c r="E10" s="64">
        <v>0.25</v>
      </c>
      <c r="F10" s="64"/>
      <c r="G10" s="64"/>
    </row>
    <row r="11" spans="1:15">
      <c r="A11" s="14"/>
      <c r="B11" s="2" t="s">
        <v>71</v>
      </c>
      <c r="C11" s="64"/>
      <c r="D11" s="64"/>
      <c r="E11" s="64"/>
      <c r="F11" s="64">
        <v>0.5</v>
      </c>
      <c r="G11" s="64"/>
    </row>
    <row r="12" spans="1:15">
      <c r="A12" s="14"/>
      <c r="B12" s="2" t="s">
        <v>91</v>
      </c>
      <c r="C12" s="64"/>
      <c r="D12" s="64"/>
      <c r="E12" s="64">
        <v>2</v>
      </c>
      <c r="F12" s="64"/>
      <c r="G12" s="64"/>
      <c r="J12" t="s">
        <v>76</v>
      </c>
      <c r="L12">
        <v>15</v>
      </c>
    </row>
    <row r="13" spans="1:15">
      <c r="A13" s="11"/>
      <c r="B13" s="2" t="s">
        <v>100</v>
      </c>
      <c r="C13" s="64"/>
      <c r="D13" s="64">
        <v>2</v>
      </c>
      <c r="E13" s="64"/>
      <c r="F13" s="64"/>
      <c r="G13" s="64">
        <v>3</v>
      </c>
      <c r="J13" t="s">
        <v>78</v>
      </c>
      <c r="L13">
        <v>15</v>
      </c>
    </row>
    <row r="14" spans="1:15">
      <c r="A14" s="11"/>
      <c r="B14" s="2" t="s">
        <v>101</v>
      </c>
      <c r="C14" s="64">
        <v>0.75</v>
      </c>
      <c r="D14" s="64">
        <v>0.75</v>
      </c>
      <c r="E14" s="64">
        <v>0.75</v>
      </c>
      <c r="F14" s="64">
        <v>0.75</v>
      </c>
      <c r="G14" s="64">
        <v>0.75</v>
      </c>
    </row>
    <row r="15" spans="1:15">
      <c r="A15" s="11"/>
      <c r="B15" s="2"/>
      <c r="C15" s="64"/>
      <c r="D15" s="64"/>
      <c r="E15" s="64"/>
      <c r="F15" s="64"/>
      <c r="G15" s="64"/>
    </row>
    <row r="16" spans="1:15">
      <c r="A16" s="11">
        <v>43396</v>
      </c>
      <c r="B16" s="2" t="s">
        <v>102</v>
      </c>
      <c r="C16" s="64">
        <v>1</v>
      </c>
      <c r="D16" s="64"/>
      <c r="E16" s="64"/>
      <c r="F16" s="64">
        <v>1</v>
      </c>
      <c r="G16" s="64"/>
    </row>
    <row r="17" spans="1:8">
      <c r="A17" s="11"/>
      <c r="B17" s="2" t="s">
        <v>100</v>
      </c>
      <c r="C17" s="64"/>
      <c r="D17" s="64"/>
      <c r="E17" s="64"/>
      <c r="F17" s="64"/>
      <c r="G17" s="64">
        <v>0.5</v>
      </c>
    </row>
    <row r="18" spans="1:8">
      <c r="A18" s="2"/>
      <c r="B18" s="2" t="s">
        <v>103</v>
      </c>
      <c r="C18" s="64"/>
      <c r="D18" s="64"/>
      <c r="E18" s="64"/>
      <c r="F18" s="64"/>
      <c r="G18" s="64">
        <v>0.5</v>
      </c>
    </row>
    <row r="19" spans="1:8">
      <c r="A19" s="2"/>
      <c r="B19" s="2"/>
      <c r="C19" s="64"/>
      <c r="D19" s="64"/>
      <c r="E19" s="64"/>
      <c r="F19" s="64"/>
      <c r="G19" s="64"/>
    </row>
    <row r="20" spans="1:8">
      <c r="A20" s="79" t="s">
        <v>104</v>
      </c>
      <c r="B20" s="2" t="s">
        <v>105</v>
      </c>
      <c r="C20" s="64"/>
      <c r="D20" s="64">
        <v>1.5</v>
      </c>
      <c r="E20" s="64"/>
      <c r="F20" s="64"/>
      <c r="G20" s="64"/>
    </row>
    <row r="21" spans="1:8">
      <c r="A21" s="2"/>
      <c r="B21" s="2" t="s">
        <v>106</v>
      </c>
      <c r="C21" s="64"/>
      <c r="D21" s="64">
        <v>0.5</v>
      </c>
      <c r="E21" s="64"/>
      <c r="F21" s="64"/>
      <c r="G21" s="64"/>
    </row>
    <row r="22" spans="1:8">
      <c r="A22" s="2"/>
      <c r="B22" s="2" t="s">
        <v>97</v>
      </c>
      <c r="C22" s="64"/>
      <c r="D22" s="64">
        <v>0.5</v>
      </c>
      <c r="E22" s="64"/>
      <c r="F22" s="64"/>
      <c r="G22" s="64"/>
    </row>
    <row r="23" spans="1:8">
      <c r="A23" s="2"/>
      <c r="B23" s="2" t="s">
        <v>107</v>
      </c>
      <c r="C23" s="64"/>
      <c r="D23" s="64">
        <v>2</v>
      </c>
      <c r="E23" s="64"/>
      <c r="F23" s="64"/>
      <c r="G23" s="64"/>
    </row>
    <row r="24" spans="1:8">
      <c r="A24" s="2"/>
      <c r="B24" s="2" t="s">
        <v>108</v>
      </c>
      <c r="C24" s="64">
        <v>6</v>
      </c>
      <c r="D24" s="64"/>
      <c r="E24" s="64"/>
      <c r="F24" s="64">
        <v>6</v>
      </c>
      <c r="G24" s="64"/>
    </row>
    <row r="25" spans="1:8">
      <c r="A25" s="2"/>
      <c r="B25" s="2" t="s">
        <v>109</v>
      </c>
      <c r="C25" s="64"/>
      <c r="D25" s="64"/>
      <c r="E25" s="64"/>
      <c r="F25" s="64"/>
      <c r="G25" s="64">
        <v>4</v>
      </c>
    </row>
    <row r="26" spans="1:8">
      <c r="A26" s="2"/>
      <c r="B26" s="2" t="s">
        <v>101</v>
      </c>
      <c r="C26" s="64">
        <v>0.5</v>
      </c>
      <c r="D26" s="64">
        <v>0.5</v>
      </c>
      <c r="E26" s="64"/>
      <c r="F26" s="64">
        <v>0.5</v>
      </c>
      <c r="G26" s="64">
        <v>0.5</v>
      </c>
    </row>
    <row r="27" spans="1:8">
      <c r="A27" s="69"/>
      <c r="B27" s="69" t="s">
        <v>110</v>
      </c>
      <c r="C27" s="82"/>
      <c r="D27" s="82"/>
      <c r="E27" s="82">
        <v>1</v>
      </c>
      <c r="F27" s="82"/>
      <c r="G27" s="82"/>
    </row>
    <row r="28" spans="1:8">
      <c r="A28" s="80"/>
      <c r="B28" s="80"/>
      <c r="C28" s="91"/>
      <c r="D28" s="91"/>
      <c r="E28" s="91"/>
      <c r="F28" s="91"/>
      <c r="G28" s="91"/>
    </row>
    <row r="29" spans="1:8" ht="15" customHeight="1">
      <c r="A29" s="83">
        <v>43404</v>
      </c>
      <c r="B29" s="80" t="s">
        <v>111</v>
      </c>
      <c r="C29" s="84">
        <v>2.5</v>
      </c>
      <c r="D29" s="84"/>
      <c r="E29" s="84"/>
      <c r="F29" s="84">
        <v>2</v>
      </c>
      <c r="G29" s="84"/>
      <c r="H29" s="81"/>
    </row>
    <row r="30" spans="1:8" ht="15" customHeight="1">
      <c r="A30" s="80"/>
      <c r="B30" s="80" t="s">
        <v>112</v>
      </c>
      <c r="C30" s="84"/>
      <c r="D30" s="84">
        <v>0.5</v>
      </c>
      <c r="E30" s="84"/>
      <c r="F30" s="84"/>
      <c r="G30" s="84"/>
      <c r="H30" s="81"/>
    </row>
    <row r="31" spans="1:8" ht="15" customHeight="1">
      <c r="A31" s="80"/>
      <c r="B31" s="80" t="s">
        <v>113</v>
      </c>
      <c r="C31" s="84"/>
      <c r="D31" s="84">
        <v>2</v>
      </c>
      <c r="E31" s="84">
        <v>3</v>
      </c>
      <c r="F31" s="84"/>
      <c r="G31" s="84">
        <v>3</v>
      </c>
      <c r="H31" s="81"/>
    </row>
    <row r="32" spans="1:8" ht="15" customHeight="1">
      <c r="A32" s="80"/>
      <c r="B32" s="80"/>
      <c r="C32" s="91"/>
      <c r="D32" s="91"/>
      <c r="E32" s="91"/>
      <c r="F32" s="91"/>
      <c r="G32" s="91"/>
      <c r="H32" s="81"/>
    </row>
    <row r="33" spans="1:8" ht="15" customHeight="1">
      <c r="A33" s="80"/>
      <c r="B33" s="80"/>
      <c r="C33" s="84"/>
      <c r="D33" s="84"/>
      <c r="E33" s="84"/>
      <c r="F33" s="84"/>
      <c r="G33" s="84"/>
      <c r="H33" s="81"/>
    </row>
    <row r="34" spans="1:8" ht="15" customHeight="1">
      <c r="A34" s="80"/>
      <c r="B34" s="80"/>
      <c r="C34" s="84"/>
      <c r="D34" s="84"/>
      <c r="E34" s="84"/>
      <c r="F34" s="84"/>
      <c r="G34" s="84"/>
      <c r="H34" s="81"/>
    </row>
    <row r="35" spans="1:8" ht="15" customHeight="1">
      <c r="A35" s="80"/>
      <c r="B35" s="80"/>
      <c r="C35" s="84"/>
      <c r="D35" s="84"/>
      <c r="E35" s="84"/>
      <c r="F35" s="84"/>
      <c r="G35" s="84"/>
      <c r="H35" s="81"/>
    </row>
    <row r="36" spans="1:8" ht="15" customHeight="1">
      <c r="A36" s="80"/>
      <c r="B36" s="80"/>
      <c r="C36" s="84"/>
      <c r="D36" s="84"/>
      <c r="E36" s="84"/>
      <c r="F36" s="84"/>
      <c r="G36" s="84"/>
      <c r="H36" s="81"/>
    </row>
    <row r="37" spans="1:8" ht="15" customHeight="1">
      <c r="A37" s="81"/>
      <c r="B37" s="81"/>
      <c r="C37" s="81"/>
      <c r="D37" s="81"/>
      <c r="E37" s="81"/>
      <c r="F37" s="81"/>
      <c r="G37" s="8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32"/>
  <sheetViews>
    <sheetView workbookViewId="0" xr3:uid="{F9CF3CF3-643B-5BE6-8B46-32C596A47465}">
      <selection activeCell="J28" sqref="J28"/>
    </sheetView>
  </sheetViews>
  <sheetFormatPr defaultColWidth="14.42578125" defaultRowHeight="15" customHeight="1"/>
  <cols>
    <col min="1" max="1" width="11.140625" customWidth="1"/>
    <col min="2" max="2" width="38.42578125" customWidth="1"/>
    <col min="3" max="10" width="8.7109375" customWidth="1"/>
    <col min="11" max="11" width="14.85546875" customWidth="1"/>
    <col min="12" max="13" width="8.7109375" customWidth="1"/>
    <col min="14" max="14" width="19.28515625" customWidth="1"/>
    <col min="15" max="15" width="11.42578125" customWidth="1"/>
    <col min="16" max="16" width="9.85546875" customWidth="1"/>
    <col min="17" max="26" width="8.7109375" customWidth="1"/>
  </cols>
  <sheetData>
    <row r="1" spans="1:15" ht="18" customHeight="1">
      <c r="A1" s="34" t="s">
        <v>43</v>
      </c>
      <c r="B1" s="34" t="s">
        <v>44</v>
      </c>
      <c r="C1" s="35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1"/>
      <c r="I1" s="1"/>
      <c r="J1" s="70"/>
      <c r="K1" s="34" t="s">
        <v>10</v>
      </c>
      <c r="N1" s="36" t="s">
        <v>1</v>
      </c>
      <c r="O1" s="63" t="s">
        <v>66</v>
      </c>
    </row>
    <row r="2" spans="1:15" ht="15" customHeight="1">
      <c r="A2" s="89">
        <v>43404</v>
      </c>
      <c r="B2" s="2" t="s">
        <v>93</v>
      </c>
      <c r="C2" s="66">
        <v>1</v>
      </c>
      <c r="D2" s="66">
        <v>1</v>
      </c>
      <c r="E2" s="66">
        <v>1</v>
      </c>
      <c r="F2" s="66">
        <v>1</v>
      </c>
      <c r="G2" s="66">
        <v>1</v>
      </c>
      <c r="J2" s="60" t="s">
        <v>4</v>
      </c>
      <c r="K2" s="4">
        <f>SUM(C:C)</f>
        <v>21.25</v>
      </c>
      <c r="N2" s="62" t="s">
        <v>4</v>
      </c>
      <c r="O2" s="13"/>
    </row>
    <row r="3" spans="1:15" ht="15" customHeight="1">
      <c r="A3" s="89"/>
      <c r="B3" s="80" t="s">
        <v>114</v>
      </c>
      <c r="C3" s="84">
        <v>1.5</v>
      </c>
      <c r="D3" s="84">
        <v>1.5</v>
      </c>
      <c r="E3" s="84">
        <v>1.5</v>
      </c>
      <c r="F3" s="84">
        <v>1.5</v>
      </c>
      <c r="G3" s="84">
        <v>1.5</v>
      </c>
      <c r="J3" s="60" t="s">
        <v>5</v>
      </c>
      <c r="K3" s="2">
        <f>SUM(D:D)</f>
        <v>20.25</v>
      </c>
      <c r="N3" s="62" t="s">
        <v>5</v>
      </c>
      <c r="O3" s="13"/>
    </row>
    <row r="4" spans="1:15" ht="15" customHeight="1">
      <c r="A4" s="90"/>
      <c r="B4" s="2"/>
      <c r="C4" s="66"/>
      <c r="D4" s="66"/>
      <c r="E4" s="66"/>
      <c r="F4" s="66"/>
      <c r="G4" s="66"/>
      <c r="J4" s="60" t="s">
        <v>6</v>
      </c>
      <c r="K4" s="2">
        <f>SUM(E:E)</f>
        <v>21.75</v>
      </c>
      <c r="N4" s="62" t="s">
        <v>6</v>
      </c>
      <c r="O4" s="13"/>
    </row>
    <row r="5" spans="1:15" ht="15" customHeight="1">
      <c r="A5" s="90">
        <v>43411</v>
      </c>
      <c r="B5" s="2" t="s">
        <v>115</v>
      </c>
      <c r="C5" s="66">
        <v>0.5</v>
      </c>
      <c r="D5" s="66">
        <v>0.5</v>
      </c>
      <c r="E5" s="66">
        <v>0.5</v>
      </c>
      <c r="F5" s="66">
        <v>0.5</v>
      </c>
      <c r="G5" s="66">
        <v>0.5</v>
      </c>
      <c r="J5" s="60" t="s">
        <v>7</v>
      </c>
      <c r="K5" s="2">
        <f>SUM(F:F)</f>
        <v>17.25</v>
      </c>
      <c r="N5" s="62" t="s">
        <v>7</v>
      </c>
      <c r="O5" s="13">
        <v>1</v>
      </c>
    </row>
    <row r="6" spans="1:15" ht="15" customHeight="1">
      <c r="A6" s="90"/>
      <c r="B6" s="13" t="s">
        <v>116</v>
      </c>
      <c r="C6" s="85"/>
      <c r="D6" s="85"/>
      <c r="E6" s="85">
        <v>1</v>
      </c>
      <c r="F6" s="85"/>
      <c r="G6" s="85">
        <v>2</v>
      </c>
      <c r="J6" s="60" t="s">
        <v>8</v>
      </c>
      <c r="K6" s="2">
        <f>SUM(G:G)</f>
        <v>19.75</v>
      </c>
      <c r="N6" s="62" t="s">
        <v>8</v>
      </c>
      <c r="O6" s="13"/>
    </row>
    <row r="7" spans="1:15" ht="15" customHeight="1">
      <c r="A7" s="89"/>
      <c r="B7" s="2" t="s">
        <v>117</v>
      </c>
      <c r="C7" s="66">
        <v>2.5</v>
      </c>
      <c r="D7" s="66">
        <v>2</v>
      </c>
      <c r="E7" s="66">
        <v>2</v>
      </c>
      <c r="F7" s="66"/>
      <c r="G7" s="66"/>
      <c r="J7" s="60"/>
      <c r="K7" s="2"/>
      <c r="N7" s="62"/>
      <c r="O7" s="13"/>
    </row>
    <row r="8" spans="1:15" ht="15" customHeight="1">
      <c r="A8" s="89"/>
      <c r="B8" s="2" t="s">
        <v>101</v>
      </c>
      <c r="C8" s="66">
        <v>0.5</v>
      </c>
      <c r="D8" s="66">
        <v>0.5</v>
      </c>
      <c r="E8" s="66">
        <v>0.5</v>
      </c>
      <c r="F8" s="66">
        <v>0.5</v>
      </c>
      <c r="G8" s="66">
        <v>0.5</v>
      </c>
      <c r="J8" s="60" t="s">
        <v>17</v>
      </c>
      <c r="K8" s="2">
        <f>SUM(K2:K6,L12,L13)</f>
        <v>140.25</v>
      </c>
      <c r="N8" s="62" t="s">
        <v>17</v>
      </c>
      <c r="O8" s="13">
        <f>SUM(O2:O6)</f>
        <v>1</v>
      </c>
    </row>
    <row r="9" spans="1:15" ht="15" customHeight="1">
      <c r="A9" s="89"/>
      <c r="B9" s="2" t="s">
        <v>118</v>
      </c>
      <c r="C9" s="66">
        <v>1.5</v>
      </c>
      <c r="D9" s="66"/>
      <c r="E9" s="86"/>
      <c r="F9" s="66">
        <v>5</v>
      </c>
      <c r="G9" s="66"/>
    </row>
    <row r="10" spans="1:15">
      <c r="A10" s="89"/>
      <c r="B10" s="2" t="s">
        <v>119</v>
      </c>
      <c r="C10" s="66"/>
      <c r="D10" s="66">
        <v>1</v>
      </c>
      <c r="E10" s="66">
        <v>2</v>
      </c>
      <c r="F10" s="66"/>
      <c r="G10" s="66">
        <v>1</v>
      </c>
    </row>
    <row r="11" spans="1:15">
      <c r="A11" s="89"/>
      <c r="B11" s="16" t="s">
        <v>97</v>
      </c>
      <c r="C11" s="66"/>
      <c r="D11" s="66">
        <v>0.5</v>
      </c>
      <c r="E11" s="66"/>
      <c r="F11" s="66"/>
      <c r="G11" s="66"/>
    </row>
    <row r="12" spans="1:15">
      <c r="A12" s="89"/>
      <c r="B12" s="2" t="s">
        <v>120</v>
      </c>
      <c r="C12" s="66"/>
      <c r="D12" s="66"/>
      <c r="E12" s="66"/>
      <c r="F12" s="66">
        <v>0.5</v>
      </c>
      <c r="G12" s="66"/>
      <c r="J12" t="s">
        <v>76</v>
      </c>
      <c r="L12">
        <v>20</v>
      </c>
    </row>
    <row r="13" spans="1:15">
      <c r="A13" s="89"/>
      <c r="B13" s="2"/>
      <c r="C13" s="66"/>
      <c r="D13" s="66"/>
      <c r="E13" s="66"/>
      <c r="F13" s="66"/>
      <c r="G13" s="66"/>
      <c r="J13" t="s">
        <v>78</v>
      </c>
      <c r="L13">
        <v>20</v>
      </c>
    </row>
    <row r="14" spans="1:15">
      <c r="A14" s="89"/>
      <c r="B14" s="2"/>
      <c r="C14" s="66"/>
      <c r="D14" s="66"/>
      <c r="E14" s="66"/>
      <c r="F14" s="66"/>
      <c r="G14" s="66"/>
    </row>
    <row r="15" spans="1:15">
      <c r="A15" s="89">
        <v>43418</v>
      </c>
      <c r="B15" s="2" t="s">
        <v>121</v>
      </c>
      <c r="C15" s="88">
        <v>3.5</v>
      </c>
      <c r="D15" s="66">
        <v>3</v>
      </c>
      <c r="E15" s="66">
        <v>3</v>
      </c>
      <c r="F15" s="66"/>
      <c r="G15" s="66">
        <v>3</v>
      </c>
    </row>
    <row r="16" spans="1:15">
      <c r="A16" s="89"/>
      <c r="B16" s="2" t="s">
        <v>122</v>
      </c>
      <c r="C16" s="66">
        <v>1</v>
      </c>
      <c r="D16" s="66">
        <v>1</v>
      </c>
      <c r="E16" s="66">
        <v>1</v>
      </c>
      <c r="F16" s="66"/>
      <c r="G16" s="66">
        <v>1</v>
      </c>
    </row>
    <row r="17" spans="1:9">
      <c r="A17" s="89"/>
      <c r="B17" s="2" t="s">
        <v>115</v>
      </c>
      <c r="C17" s="66">
        <v>0.5</v>
      </c>
      <c r="D17" s="66">
        <v>0.5</v>
      </c>
      <c r="E17" s="66">
        <v>0.5</v>
      </c>
      <c r="F17" s="66"/>
      <c r="G17" s="66">
        <v>0.5</v>
      </c>
    </row>
    <row r="18" spans="1:9">
      <c r="A18" s="89"/>
      <c r="B18" s="2" t="s">
        <v>123</v>
      </c>
      <c r="C18" s="66"/>
      <c r="D18" s="66"/>
      <c r="E18" s="66">
        <v>0.5</v>
      </c>
      <c r="F18" s="66"/>
      <c r="G18" s="66"/>
    </row>
    <row r="19" spans="1:9">
      <c r="A19" s="89"/>
      <c r="B19" s="2" t="s">
        <v>124</v>
      </c>
      <c r="C19" s="66">
        <v>1</v>
      </c>
      <c r="D19" s="66">
        <v>1</v>
      </c>
      <c r="E19" s="66">
        <v>1</v>
      </c>
      <c r="F19" s="66"/>
      <c r="G19" s="66">
        <v>1</v>
      </c>
    </row>
    <row r="20" spans="1:9">
      <c r="A20" s="89"/>
      <c r="B20" s="2"/>
      <c r="C20" s="66"/>
      <c r="D20" s="66"/>
      <c r="E20" s="66"/>
      <c r="F20" s="66"/>
      <c r="G20" s="66"/>
    </row>
    <row r="21" spans="1:9">
      <c r="A21" s="89"/>
      <c r="B21" s="2"/>
      <c r="C21" s="66"/>
      <c r="D21" s="66"/>
      <c r="E21" s="66"/>
      <c r="F21" s="66"/>
      <c r="G21" s="66"/>
    </row>
    <row r="22" spans="1:9">
      <c r="A22" s="89">
        <v>43424</v>
      </c>
      <c r="B22" s="2" t="s">
        <v>122</v>
      </c>
      <c r="C22" s="66">
        <v>0.25</v>
      </c>
      <c r="D22" s="66">
        <v>0.25</v>
      </c>
      <c r="E22" s="66">
        <v>0.25</v>
      </c>
      <c r="F22" s="66">
        <v>0.25</v>
      </c>
      <c r="G22" s="66">
        <v>0.25</v>
      </c>
    </row>
    <row r="23" spans="1:9">
      <c r="A23" s="89"/>
      <c r="B23" s="2"/>
      <c r="C23" s="66"/>
      <c r="D23" s="66"/>
      <c r="E23" s="66"/>
      <c r="F23" s="66"/>
      <c r="G23" s="66"/>
    </row>
    <row r="24" spans="1:9">
      <c r="A24" s="89">
        <v>43425</v>
      </c>
      <c r="B24" s="2" t="s">
        <v>103</v>
      </c>
      <c r="C24" s="64">
        <v>4.5</v>
      </c>
      <c r="D24" s="64">
        <v>4.5</v>
      </c>
      <c r="E24" s="64"/>
      <c r="F24" s="64"/>
      <c r="G24" s="64"/>
    </row>
    <row r="25" spans="1:9">
      <c r="A25" s="89"/>
      <c r="B25" s="2" t="s">
        <v>113</v>
      </c>
      <c r="C25" s="64"/>
      <c r="D25" s="64"/>
      <c r="E25" s="64">
        <v>5</v>
      </c>
      <c r="F25" s="64">
        <v>5</v>
      </c>
      <c r="G25" s="64">
        <v>5</v>
      </c>
      <c r="I25" s="5"/>
    </row>
    <row r="26" spans="1:9">
      <c r="B26" s="2" t="s">
        <v>125</v>
      </c>
      <c r="C26" s="64">
        <v>0.5</v>
      </c>
      <c r="D26" s="64"/>
      <c r="E26" s="64"/>
      <c r="F26" s="64"/>
      <c r="G26" s="64"/>
      <c r="I26" s="5"/>
    </row>
    <row r="27" spans="1:9">
      <c r="B27" s="2"/>
      <c r="C27" s="64"/>
      <c r="D27" s="64"/>
      <c r="E27" s="64"/>
      <c r="F27" s="64"/>
      <c r="G27" s="64"/>
      <c r="I27" s="5"/>
    </row>
    <row r="28" spans="1:9">
      <c r="A28" s="89">
        <v>43432</v>
      </c>
      <c r="B28" s="2" t="s">
        <v>126</v>
      </c>
      <c r="C28" s="64">
        <v>2.5</v>
      </c>
      <c r="D28" s="64">
        <v>2.5</v>
      </c>
      <c r="E28" s="64"/>
      <c r="F28" s="64"/>
      <c r="G28" s="64"/>
    </row>
    <row r="29" spans="1:9">
      <c r="A29" s="89"/>
      <c r="B29" s="2" t="s">
        <v>127</v>
      </c>
      <c r="C29" s="64"/>
      <c r="D29" s="64"/>
      <c r="E29" s="64">
        <v>1.5</v>
      </c>
      <c r="F29" s="64">
        <v>3</v>
      </c>
      <c r="G29" s="64">
        <v>2</v>
      </c>
    </row>
    <row r="30" spans="1:9">
      <c r="A30" s="89"/>
      <c r="B30" s="2" t="s">
        <v>128</v>
      </c>
      <c r="C30" s="64"/>
      <c r="D30" s="64"/>
      <c r="E30" s="64">
        <v>0.5</v>
      </c>
      <c r="F30" s="64"/>
      <c r="G30" s="64">
        <v>0.5</v>
      </c>
    </row>
    <row r="31" spans="1:9">
      <c r="A31" s="89"/>
      <c r="B31" s="2" t="s">
        <v>64</v>
      </c>
      <c r="C31" s="64"/>
      <c r="D31" s="64">
        <v>0.5</v>
      </c>
      <c r="E31" s="64"/>
      <c r="F31" s="64"/>
      <c r="G31" s="64"/>
    </row>
    <row r="32" spans="1:9">
      <c r="A32" s="89"/>
      <c r="B32" s="2"/>
      <c r="C32" s="64"/>
      <c r="D32" s="2"/>
      <c r="E32" s="64"/>
      <c r="F32" s="64"/>
      <c r="G32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26"/>
  <sheetViews>
    <sheetView workbookViewId="0" xr3:uid="{78B4E459-6924-5F8B-B7BA-2DD04133E49E}">
      <selection activeCell="B20" sqref="B20"/>
    </sheetView>
  </sheetViews>
  <sheetFormatPr defaultColWidth="14.42578125" defaultRowHeight="15" customHeight="1"/>
  <cols>
    <col min="1" max="1" width="11.140625" customWidth="1"/>
    <col min="2" max="2" width="38.42578125" customWidth="1"/>
    <col min="3" max="10" width="8.7109375" customWidth="1"/>
    <col min="11" max="11" width="14.85546875" customWidth="1"/>
    <col min="12" max="13" width="8.7109375" customWidth="1"/>
    <col min="14" max="14" width="19.28515625" customWidth="1"/>
    <col min="15" max="15" width="10.5703125" customWidth="1"/>
    <col min="16" max="16" width="9.85546875" customWidth="1"/>
    <col min="17" max="26" width="8.7109375" customWidth="1"/>
  </cols>
  <sheetData>
    <row r="1" spans="1:15" ht="19.5" customHeight="1">
      <c r="A1" s="34" t="s">
        <v>43</v>
      </c>
      <c r="B1" s="34" t="s">
        <v>44</v>
      </c>
      <c r="C1" s="35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1"/>
      <c r="I1" s="1"/>
      <c r="J1" s="71"/>
      <c r="K1" s="34" t="s">
        <v>10</v>
      </c>
      <c r="N1" s="36" t="s">
        <v>1</v>
      </c>
      <c r="O1" s="63" t="s">
        <v>66</v>
      </c>
    </row>
    <row r="2" spans="1:15" ht="15" customHeight="1">
      <c r="A2" s="11">
        <v>43432</v>
      </c>
      <c r="B2" s="3" t="s">
        <v>93</v>
      </c>
      <c r="C2" s="3">
        <v>0.75</v>
      </c>
      <c r="D2" s="3">
        <v>0.75</v>
      </c>
      <c r="E2" s="3">
        <v>0.75</v>
      </c>
      <c r="F2" s="3">
        <v>0.75</v>
      </c>
      <c r="G2" s="3">
        <v>0.75</v>
      </c>
      <c r="J2" s="60" t="s">
        <v>4</v>
      </c>
      <c r="K2" s="4">
        <f>SUM(C:C)</f>
        <v>11</v>
      </c>
      <c r="N2" s="62" t="s">
        <v>4</v>
      </c>
      <c r="O2" s="13"/>
    </row>
    <row r="3" spans="1:15" ht="15" customHeight="1">
      <c r="A3" s="11"/>
      <c r="B3" s="3" t="s">
        <v>94</v>
      </c>
      <c r="C3" s="3"/>
      <c r="D3" s="3"/>
      <c r="E3" s="3"/>
      <c r="F3" s="3"/>
      <c r="G3" s="3"/>
      <c r="J3" s="60" t="s">
        <v>5</v>
      </c>
      <c r="K3" s="2">
        <f>SUM(D:D)</f>
        <v>15</v>
      </c>
      <c r="N3" s="62" t="s">
        <v>5</v>
      </c>
      <c r="O3" s="13"/>
    </row>
    <row r="4" spans="1:15" ht="15" customHeight="1">
      <c r="A4" s="12"/>
      <c r="B4" s="3" t="s">
        <v>127</v>
      </c>
      <c r="C4" s="3"/>
      <c r="D4" s="3"/>
      <c r="E4" s="3">
        <v>1</v>
      </c>
      <c r="F4" s="3">
        <v>1</v>
      </c>
      <c r="G4" s="3">
        <v>1</v>
      </c>
      <c r="J4" s="60" t="s">
        <v>6</v>
      </c>
      <c r="K4" s="2">
        <f>SUM(E:E)</f>
        <v>11</v>
      </c>
      <c r="N4" s="62" t="s">
        <v>6</v>
      </c>
      <c r="O4" s="13"/>
    </row>
    <row r="5" spans="1:15" ht="15" customHeight="1">
      <c r="A5" s="12"/>
      <c r="B5" s="15" t="s">
        <v>129</v>
      </c>
      <c r="C5" s="15">
        <v>1</v>
      </c>
      <c r="D5" s="15"/>
      <c r="E5" s="15"/>
      <c r="F5" s="15"/>
      <c r="G5" s="15"/>
      <c r="J5" s="60" t="s">
        <v>7</v>
      </c>
      <c r="K5" s="2">
        <f>SUM(F:F)</f>
        <v>11</v>
      </c>
      <c r="N5" s="62" t="s">
        <v>7</v>
      </c>
      <c r="O5" s="13"/>
    </row>
    <row r="6" spans="1:15" ht="15" customHeight="1">
      <c r="A6" s="11"/>
      <c r="B6" s="3" t="s">
        <v>130</v>
      </c>
      <c r="C6" s="3"/>
      <c r="D6" s="3">
        <v>1</v>
      </c>
      <c r="E6" s="3"/>
      <c r="F6" s="3"/>
      <c r="G6" s="3"/>
      <c r="J6" s="60" t="s">
        <v>8</v>
      </c>
      <c r="K6" s="2">
        <f>SUM(G:G)</f>
        <v>11</v>
      </c>
      <c r="N6" s="62" t="s">
        <v>8</v>
      </c>
      <c r="O6" s="13"/>
    </row>
    <row r="7" spans="1:15" ht="15" customHeight="1">
      <c r="A7" s="11">
        <v>43435</v>
      </c>
      <c r="B7" s="3" t="s">
        <v>129</v>
      </c>
      <c r="C7" s="3"/>
      <c r="D7" s="3">
        <v>4</v>
      </c>
      <c r="E7" s="3"/>
      <c r="F7" s="3"/>
      <c r="G7" s="3"/>
      <c r="J7" s="60"/>
      <c r="K7" s="2"/>
      <c r="N7" s="62"/>
      <c r="O7" s="13"/>
    </row>
    <row r="8" spans="1:15" ht="15" customHeight="1">
      <c r="A8" s="14">
        <v>43439</v>
      </c>
      <c r="B8" s="3" t="s">
        <v>127</v>
      </c>
      <c r="C8" s="3"/>
      <c r="D8" s="3">
        <v>5</v>
      </c>
      <c r="E8" s="3">
        <v>5</v>
      </c>
      <c r="F8" s="3">
        <v>5</v>
      </c>
      <c r="G8" s="3">
        <v>5</v>
      </c>
      <c r="J8" s="60" t="s">
        <v>17</v>
      </c>
      <c r="K8" s="2">
        <f>SUM(K2:K6)</f>
        <v>59</v>
      </c>
      <c r="N8" s="62" t="s">
        <v>17</v>
      </c>
      <c r="O8" s="13">
        <f>SUM(O2:O6)</f>
        <v>0</v>
      </c>
    </row>
    <row r="9" spans="1:15">
      <c r="A9" s="11"/>
      <c r="B9" s="3" t="s">
        <v>129</v>
      </c>
      <c r="C9" s="3">
        <v>5</v>
      </c>
      <c r="D9" s="3"/>
      <c r="E9" s="3"/>
      <c r="F9" s="3"/>
      <c r="G9" s="3"/>
    </row>
    <row r="10" spans="1:15">
      <c r="A10" s="11"/>
      <c r="B10" s="3" t="s">
        <v>101</v>
      </c>
      <c r="C10" s="3">
        <v>0.5</v>
      </c>
      <c r="D10" s="3">
        <v>0.5</v>
      </c>
      <c r="E10" s="3">
        <v>0.5</v>
      </c>
      <c r="F10" s="3">
        <v>0.5</v>
      </c>
      <c r="G10" s="3">
        <v>0.5</v>
      </c>
    </row>
    <row r="11" spans="1:15">
      <c r="A11" s="14">
        <v>43446</v>
      </c>
      <c r="B11" s="3" t="s">
        <v>131</v>
      </c>
      <c r="C11" s="3">
        <v>0.5</v>
      </c>
      <c r="D11" s="3">
        <v>0.5</v>
      </c>
      <c r="E11" s="3">
        <v>0.5</v>
      </c>
      <c r="F11" s="3">
        <v>0.5</v>
      </c>
      <c r="G11" s="3">
        <v>0.5</v>
      </c>
    </row>
    <row r="12" spans="1:15">
      <c r="A12" s="14"/>
      <c r="B12" s="3" t="s">
        <v>64</v>
      </c>
      <c r="C12" s="3"/>
      <c r="D12" s="3">
        <v>0.5</v>
      </c>
      <c r="E12" s="3"/>
      <c r="F12" s="3"/>
      <c r="G12" s="3"/>
      <c r="J12" t="s">
        <v>76</v>
      </c>
      <c r="L12">
        <v>12</v>
      </c>
    </row>
    <row r="13" spans="1:15">
      <c r="A13" s="11"/>
      <c r="B13" s="3" t="s">
        <v>132</v>
      </c>
      <c r="C13" s="3"/>
      <c r="D13" s="3"/>
      <c r="E13" s="3">
        <v>0.5</v>
      </c>
      <c r="F13" s="3">
        <v>0.5</v>
      </c>
      <c r="G13" s="3">
        <v>0.5</v>
      </c>
      <c r="J13" t="s">
        <v>78</v>
      </c>
      <c r="L13">
        <v>12</v>
      </c>
    </row>
    <row r="14" spans="1:15">
      <c r="A14" s="11"/>
      <c r="B14" s="17" t="s">
        <v>133</v>
      </c>
      <c r="C14" s="3">
        <v>0.5</v>
      </c>
      <c r="D14" s="3"/>
      <c r="E14" s="3"/>
      <c r="F14" s="3"/>
      <c r="G14" s="3"/>
    </row>
    <row r="15" spans="1:15">
      <c r="A15" s="11"/>
      <c r="B15" s="3" t="s">
        <v>134</v>
      </c>
      <c r="C15" s="3">
        <v>0.5</v>
      </c>
      <c r="D15" s="3">
        <v>0.5</v>
      </c>
      <c r="E15" s="3">
        <v>0.5</v>
      </c>
      <c r="F15" s="3">
        <v>0.5</v>
      </c>
      <c r="G15" s="3">
        <v>0.5</v>
      </c>
    </row>
    <row r="16" spans="1:15">
      <c r="A16" s="11"/>
      <c r="B16" s="3" t="s">
        <v>135</v>
      </c>
      <c r="C16" s="3">
        <v>0.5</v>
      </c>
      <c r="D16" s="3">
        <v>0.5</v>
      </c>
      <c r="E16" s="3">
        <v>0.5</v>
      </c>
      <c r="F16" s="3">
        <v>0.5</v>
      </c>
      <c r="G16" s="3">
        <v>0.5</v>
      </c>
    </row>
    <row r="17" spans="1:7">
      <c r="A17" s="6">
        <v>43447</v>
      </c>
      <c r="B17" s="3" t="s">
        <v>93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>
      <c r="A18" s="2"/>
      <c r="B18" s="3" t="s">
        <v>134</v>
      </c>
      <c r="C18" s="3">
        <v>0.5</v>
      </c>
      <c r="D18" s="3">
        <v>0.5</v>
      </c>
      <c r="E18" s="3">
        <v>0.5</v>
      </c>
      <c r="F18" s="3">
        <v>0.5</v>
      </c>
      <c r="G18" s="3">
        <v>0.5</v>
      </c>
    </row>
    <row r="19" spans="1:7">
      <c r="A19" s="2"/>
      <c r="B19" s="3" t="s">
        <v>130</v>
      </c>
      <c r="C19" s="3">
        <v>0.25</v>
      </c>
      <c r="D19" s="3">
        <v>0.25</v>
      </c>
      <c r="E19" s="3">
        <v>0.25</v>
      </c>
      <c r="F19" s="3">
        <v>0.25</v>
      </c>
      <c r="G19" s="3">
        <v>0.25</v>
      </c>
    </row>
    <row r="20" spans="1:7">
      <c r="A20" s="18"/>
      <c r="B20" s="3"/>
      <c r="C20" s="3"/>
      <c r="D20" s="3"/>
      <c r="E20" s="3"/>
      <c r="F20" s="3"/>
      <c r="G20" s="3"/>
    </row>
    <row r="21" spans="1:7">
      <c r="A21" s="23"/>
      <c r="B21" s="3"/>
      <c r="C21" s="3"/>
      <c r="D21" s="3"/>
      <c r="E21" s="3"/>
      <c r="F21" s="3"/>
      <c r="G21" s="3"/>
    </row>
    <row r="22" spans="1:7">
      <c r="A22" s="2"/>
      <c r="B22" s="2"/>
      <c r="C22" s="2"/>
      <c r="D22" s="2"/>
      <c r="E22" s="2"/>
      <c r="F22" s="2"/>
      <c r="G22" s="2"/>
    </row>
    <row r="23" spans="1:7">
      <c r="A23" s="14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11"/>
      <c r="B25" s="2"/>
      <c r="C25" s="2"/>
      <c r="D25" s="2"/>
      <c r="E25" s="2"/>
      <c r="F25" s="2"/>
      <c r="G25" s="2"/>
    </row>
    <row r="26" spans="1:7">
      <c r="A26" s="14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38"/>
  <sheetViews>
    <sheetView workbookViewId="0" xr3:uid="{9B253EF2-77E0-53E3-AE26-4D66ECD923F3}">
      <selection activeCell="F17" sqref="F17"/>
    </sheetView>
  </sheetViews>
  <sheetFormatPr defaultColWidth="14.42578125" defaultRowHeight="15" customHeight="1"/>
  <cols>
    <col min="1" max="1" width="11.140625" customWidth="1"/>
    <col min="2" max="2" width="38.42578125" customWidth="1"/>
    <col min="3" max="10" width="8.7109375" customWidth="1"/>
    <col min="11" max="11" width="14.85546875" customWidth="1"/>
    <col min="12" max="13" width="8.7109375" customWidth="1"/>
    <col min="14" max="14" width="19.28515625" customWidth="1"/>
    <col min="15" max="15" width="13.140625" customWidth="1"/>
    <col min="16" max="16" width="9.85546875" customWidth="1"/>
    <col min="17" max="26" width="8.7109375" customWidth="1"/>
  </cols>
  <sheetData>
    <row r="1" spans="1:15" ht="20.25" customHeight="1">
      <c r="A1" s="34" t="s">
        <v>43</v>
      </c>
      <c r="B1" s="34" t="s">
        <v>44</v>
      </c>
      <c r="C1" s="35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1"/>
      <c r="I1" s="1"/>
      <c r="J1" s="71"/>
      <c r="K1" s="34" t="s">
        <v>10</v>
      </c>
      <c r="N1" s="36" t="s">
        <v>1</v>
      </c>
      <c r="O1" s="63" t="s">
        <v>66</v>
      </c>
    </row>
    <row r="2" spans="1:15" ht="15" customHeight="1">
      <c r="A2" s="11">
        <v>43473</v>
      </c>
      <c r="B2" s="2"/>
      <c r="C2" s="66"/>
      <c r="D2" s="64"/>
      <c r="E2" s="64"/>
      <c r="F2" s="64"/>
      <c r="G2" s="64"/>
      <c r="J2" s="60" t="s">
        <v>4</v>
      </c>
      <c r="K2" s="4">
        <f>SUM(C:C)</f>
        <v>19</v>
      </c>
      <c r="N2" s="62" t="s">
        <v>4</v>
      </c>
      <c r="O2" s="13"/>
    </row>
    <row r="3" spans="1:15" ht="15" customHeight="1">
      <c r="A3" s="11"/>
      <c r="B3" s="2" t="s">
        <v>136</v>
      </c>
      <c r="C3" s="64">
        <v>3</v>
      </c>
      <c r="D3" s="64">
        <v>3</v>
      </c>
      <c r="E3" s="64">
        <v>3</v>
      </c>
      <c r="F3" s="64">
        <v>3</v>
      </c>
      <c r="G3" s="64">
        <v>3</v>
      </c>
      <c r="J3" s="60" t="s">
        <v>5</v>
      </c>
      <c r="K3" s="2">
        <f>SUM(D:D)</f>
        <v>20</v>
      </c>
      <c r="N3" s="62" t="s">
        <v>5</v>
      </c>
      <c r="O3" s="13"/>
    </row>
    <row r="4" spans="1:15" ht="15" customHeight="1">
      <c r="A4" s="12"/>
      <c r="B4" s="2" t="s">
        <v>137</v>
      </c>
      <c r="C4" s="64">
        <v>1</v>
      </c>
      <c r="D4" s="64">
        <v>1</v>
      </c>
      <c r="E4" s="64">
        <v>1</v>
      </c>
      <c r="F4" s="64">
        <v>1</v>
      </c>
      <c r="G4" s="64">
        <v>1</v>
      </c>
      <c r="J4" s="60" t="s">
        <v>6</v>
      </c>
      <c r="K4" s="2">
        <f>SUM(E:E)</f>
        <v>12.5</v>
      </c>
      <c r="N4" s="62" t="s">
        <v>6</v>
      </c>
      <c r="O4" s="13">
        <v>1</v>
      </c>
    </row>
    <row r="5" spans="1:15" ht="15" customHeight="1">
      <c r="A5" s="12"/>
      <c r="B5" s="2" t="s">
        <v>138</v>
      </c>
      <c r="C5" s="64">
        <v>0.5</v>
      </c>
      <c r="D5" s="64"/>
      <c r="E5" s="64"/>
      <c r="F5" s="64"/>
      <c r="G5" s="64"/>
      <c r="J5" s="60" t="s">
        <v>7</v>
      </c>
      <c r="K5" s="2">
        <f>SUM(F:F)</f>
        <v>19</v>
      </c>
      <c r="N5" s="62" t="s">
        <v>7</v>
      </c>
      <c r="O5" s="13"/>
    </row>
    <row r="6" spans="1:15" ht="15" customHeight="1">
      <c r="A6" s="12">
        <v>43474</v>
      </c>
      <c r="B6" s="13"/>
      <c r="C6" s="65"/>
      <c r="D6" s="65"/>
      <c r="E6" s="65"/>
      <c r="F6" s="65"/>
      <c r="G6" s="65"/>
      <c r="J6" s="60" t="s">
        <v>8</v>
      </c>
      <c r="K6" s="2">
        <f>SUM(G:G)</f>
        <v>18.75</v>
      </c>
      <c r="N6" s="62" t="s">
        <v>8</v>
      </c>
      <c r="O6" s="13"/>
    </row>
    <row r="7" spans="1:15" ht="15" customHeight="1">
      <c r="A7" s="11"/>
      <c r="B7" s="2" t="s">
        <v>139</v>
      </c>
      <c r="C7" s="64"/>
      <c r="D7" s="64"/>
      <c r="E7" s="64"/>
      <c r="F7" s="64"/>
      <c r="G7" s="64">
        <v>1</v>
      </c>
      <c r="J7" s="60"/>
      <c r="K7" s="2"/>
      <c r="N7" s="62"/>
      <c r="O7" s="13"/>
    </row>
    <row r="8" spans="1:15" ht="15" customHeight="1">
      <c r="A8" s="2"/>
      <c r="B8" s="2" t="s">
        <v>140</v>
      </c>
      <c r="C8" s="64"/>
      <c r="D8" s="64">
        <v>2</v>
      </c>
      <c r="E8" s="64">
        <v>1</v>
      </c>
      <c r="F8" s="64"/>
      <c r="G8" s="64"/>
      <c r="J8" s="60" t="s">
        <v>17</v>
      </c>
      <c r="K8" s="2">
        <f>SUM(K2:K6)</f>
        <v>89.25</v>
      </c>
      <c r="N8" s="62" t="s">
        <v>17</v>
      </c>
      <c r="O8" s="13">
        <f>SUM(O2:O6)</f>
        <v>1</v>
      </c>
    </row>
    <row r="9" spans="1:15">
      <c r="A9" s="11"/>
      <c r="B9" s="2" t="s">
        <v>141</v>
      </c>
      <c r="C9" s="64"/>
      <c r="D9" s="64"/>
      <c r="E9" s="64">
        <v>2</v>
      </c>
      <c r="F9" s="64">
        <v>2</v>
      </c>
      <c r="G9" s="64">
        <v>0.5</v>
      </c>
    </row>
    <row r="10" spans="1:15">
      <c r="A10" s="11"/>
      <c r="B10" s="2" t="s">
        <v>142</v>
      </c>
      <c r="C10" s="64">
        <v>2</v>
      </c>
      <c r="D10" s="64"/>
      <c r="E10" s="64"/>
      <c r="F10" s="64"/>
      <c r="G10" s="64"/>
    </row>
    <row r="11" spans="1:15">
      <c r="A11" s="11"/>
      <c r="B11" s="2" t="s">
        <v>143</v>
      </c>
      <c r="C11" s="64"/>
      <c r="D11" s="64"/>
      <c r="E11" s="64">
        <v>1</v>
      </c>
      <c r="F11" s="64"/>
      <c r="G11" s="64"/>
    </row>
    <row r="12" spans="1:15">
      <c r="A12" s="14"/>
      <c r="B12" s="2" t="s">
        <v>144</v>
      </c>
      <c r="C12" s="64">
        <v>1.5</v>
      </c>
      <c r="D12" s="64"/>
      <c r="E12" s="64"/>
      <c r="F12" s="64"/>
      <c r="G12" s="64"/>
      <c r="J12" t="s">
        <v>76</v>
      </c>
      <c r="L12">
        <v>20</v>
      </c>
    </row>
    <row r="13" spans="1:15">
      <c r="A13" s="14"/>
      <c r="B13" s="2" t="s">
        <v>145</v>
      </c>
      <c r="C13" s="64"/>
      <c r="D13" s="64">
        <v>3</v>
      </c>
      <c r="E13" s="64"/>
      <c r="F13" s="64">
        <v>3</v>
      </c>
      <c r="G13" s="64"/>
      <c r="J13" t="s">
        <v>78</v>
      </c>
      <c r="L13">
        <v>20</v>
      </c>
    </row>
    <row r="14" spans="1:15">
      <c r="A14" s="11"/>
      <c r="B14" s="2" t="s">
        <v>146</v>
      </c>
      <c r="C14" s="64">
        <v>1</v>
      </c>
      <c r="D14" s="64"/>
      <c r="E14" s="64"/>
      <c r="F14" s="64"/>
      <c r="G14" s="64"/>
    </row>
    <row r="15" spans="1:15">
      <c r="A15" s="11"/>
      <c r="B15" s="2" t="s">
        <v>147</v>
      </c>
      <c r="C15" s="64"/>
      <c r="D15" s="64"/>
      <c r="E15" s="64">
        <v>0.5</v>
      </c>
      <c r="F15" s="64"/>
      <c r="G15" s="64"/>
    </row>
    <row r="16" spans="1:15">
      <c r="A16" s="11"/>
      <c r="B16" s="2" t="s">
        <v>148</v>
      </c>
      <c r="C16" s="64"/>
      <c r="D16" s="64"/>
      <c r="E16" s="64"/>
      <c r="F16" s="64"/>
      <c r="G16" s="64">
        <v>3</v>
      </c>
    </row>
    <row r="17" spans="1:7">
      <c r="A17" s="11"/>
      <c r="B17" s="2" t="s">
        <v>149</v>
      </c>
      <c r="C17" s="64"/>
      <c r="D17" s="64"/>
      <c r="E17" s="64"/>
      <c r="F17" s="64"/>
      <c r="G17" s="64">
        <v>0.25</v>
      </c>
    </row>
    <row r="18" spans="1:7">
      <c r="A18" s="11">
        <v>43479</v>
      </c>
      <c r="B18" s="2"/>
      <c r="C18" s="64"/>
      <c r="D18" s="64"/>
      <c r="E18" s="64"/>
      <c r="F18" s="64"/>
      <c r="G18" s="64"/>
    </row>
    <row r="19" spans="1:7">
      <c r="A19" s="2"/>
      <c r="B19" s="2" t="s">
        <v>150</v>
      </c>
      <c r="C19" s="64">
        <v>1</v>
      </c>
      <c r="D19" s="64">
        <v>1</v>
      </c>
      <c r="E19" s="64">
        <v>1</v>
      </c>
      <c r="F19" s="64">
        <v>1</v>
      </c>
      <c r="G19" s="64">
        <v>1</v>
      </c>
    </row>
    <row r="20" spans="1:7">
      <c r="A20" s="2"/>
      <c r="B20" s="2" t="s">
        <v>151</v>
      </c>
      <c r="C20" s="64">
        <v>3</v>
      </c>
      <c r="D20" s="64"/>
      <c r="E20" s="64">
        <v>3</v>
      </c>
      <c r="F20" s="64"/>
      <c r="G20" s="64">
        <v>3</v>
      </c>
    </row>
    <row r="21" spans="1:7">
      <c r="A21" s="2"/>
      <c r="B21" s="2" t="s">
        <v>141</v>
      </c>
      <c r="C21" s="64"/>
      <c r="D21" s="64">
        <v>2</v>
      </c>
      <c r="E21" s="64"/>
      <c r="F21" s="64">
        <v>2</v>
      </c>
      <c r="G21" s="64"/>
    </row>
    <row r="22" spans="1:7">
      <c r="A22" s="2"/>
      <c r="B22" s="2" t="s">
        <v>64</v>
      </c>
      <c r="C22" s="64"/>
      <c r="D22" s="64"/>
      <c r="E22" s="64"/>
      <c r="F22" s="64"/>
      <c r="G22" s="64">
        <v>0.5</v>
      </c>
    </row>
    <row r="23" spans="1:7">
      <c r="A23" s="2"/>
      <c r="B23" s="2" t="s">
        <v>152</v>
      </c>
      <c r="C23" s="64"/>
      <c r="D23" s="64">
        <v>1</v>
      </c>
      <c r="E23" s="64"/>
      <c r="F23" s="64"/>
      <c r="G23" s="64"/>
    </row>
    <row r="24" spans="1:7">
      <c r="A24" s="92" t="s">
        <v>153</v>
      </c>
      <c r="B24" s="2"/>
      <c r="C24" s="64"/>
      <c r="D24" s="64"/>
      <c r="E24" s="64"/>
      <c r="F24" s="64"/>
      <c r="G24" s="64"/>
    </row>
    <row r="25" spans="1:7">
      <c r="A25" s="2"/>
      <c r="B25" s="2" t="s">
        <v>154</v>
      </c>
      <c r="C25" s="64"/>
      <c r="D25" s="64">
        <v>2</v>
      </c>
      <c r="E25" s="64"/>
      <c r="F25" s="64">
        <v>1</v>
      </c>
      <c r="G25" s="64">
        <v>0.5</v>
      </c>
    </row>
    <row r="26" spans="1:7">
      <c r="A26" s="2"/>
      <c r="B26" s="2" t="s">
        <v>155</v>
      </c>
      <c r="C26" s="64">
        <v>2</v>
      </c>
      <c r="D26" s="64"/>
      <c r="E26" s="64"/>
      <c r="F26" s="64">
        <v>1</v>
      </c>
      <c r="G26" s="64"/>
    </row>
    <row r="27" spans="1:7">
      <c r="A27" s="2"/>
      <c r="B27" s="2" t="s">
        <v>156</v>
      </c>
      <c r="C27" s="64">
        <v>1</v>
      </c>
      <c r="D27" s="64"/>
      <c r="E27" s="64"/>
      <c r="F27" s="64">
        <v>1</v>
      </c>
      <c r="G27" s="64"/>
    </row>
    <row r="28" spans="1:7">
      <c r="A28" s="2"/>
      <c r="B28" s="2" t="s">
        <v>141</v>
      </c>
      <c r="C28" s="64"/>
      <c r="D28" s="64">
        <v>1</v>
      </c>
      <c r="E28" s="64"/>
      <c r="F28" s="64">
        <v>1</v>
      </c>
      <c r="G28" s="64">
        <v>1</v>
      </c>
    </row>
    <row r="29" spans="1:7">
      <c r="A29" s="2"/>
      <c r="B29" s="2" t="s">
        <v>92</v>
      </c>
      <c r="C29" s="64"/>
      <c r="D29" s="64">
        <v>1</v>
      </c>
      <c r="E29" s="64"/>
      <c r="F29" s="64"/>
      <c r="G29" s="64"/>
    </row>
    <row r="30" spans="1:7">
      <c r="A30" s="2"/>
      <c r="B30" s="2" t="s">
        <v>93</v>
      </c>
      <c r="C30" s="64">
        <v>1</v>
      </c>
      <c r="D30" s="64">
        <v>1</v>
      </c>
      <c r="E30" s="64"/>
      <c r="F30" s="64">
        <v>1</v>
      </c>
      <c r="G30" s="64">
        <v>1</v>
      </c>
    </row>
    <row r="31" spans="1:7">
      <c r="A31" s="2"/>
      <c r="B31" s="2" t="s">
        <v>130</v>
      </c>
      <c r="C31" s="64"/>
      <c r="D31" s="64"/>
      <c r="E31" s="64"/>
      <c r="F31" s="64"/>
      <c r="G31" s="64">
        <v>1</v>
      </c>
    </row>
    <row r="32" spans="1:7" ht="15" customHeight="1">
      <c r="A32" s="2"/>
      <c r="B32" s="2" t="s">
        <v>157</v>
      </c>
      <c r="C32" s="64">
        <v>2</v>
      </c>
      <c r="D32" s="64">
        <v>2</v>
      </c>
      <c r="E32" s="64"/>
      <c r="F32" s="64">
        <v>2</v>
      </c>
      <c r="G32" s="64">
        <v>2</v>
      </c>
    </row>
    <row r="33" spans="1:7" ht="15" customHeight="1">
      <c r="A33" s="93"/>
      <c r="B33" s="2"/>
      <c r="C33" s="2"/>
      <c r="D33" s="2"/>
      <c r="E33" s="2"/>
      <c r="F33" s="2"/>
      <c r="G33" s="2"/>
    </row>
    <row r="34" spans="1:7" ht="15" customHeight="1">
      <c r="A34" s="2"/>
      <c r="B34" s="2"/>
      <c r="C34" s="2"/>
      <c r="D34" s="2"/>
      <c r="E34" s="2"/>
      <c r="F34" s="2"/>
      <c r="G34" s="2"/>
    </row>
    <row r="35" spans="1:7" ht="15" customHeight="1">
      <c r="A35" s="2"/>
      <c r="B35" s="2"/>
      <c r="C35" s="2"/>
      <c r="D35" s="2"/>
      <c r="E35" s="2"/>
      <c r="F35" s="2"/>
      <c r="G35" s="2"/>
    </row>
    <row r="36" spans="1:7" ht="15" customHeight="1">
      <c r="A36" s="2"/>
      <c r="B36" s="2"/>
      <c r="C36" s="2"/>
      <c r="D36" s="2"/>
      <c r="E36" s="2"/>
      <c r="F36" s="2"/>
      <c r="G36" s="2"/>
    </row>
    <row r="37" spans="1:7" ht="15" customHeight="1">
      <c r="A37" s="2"/>
      <c r="B37" s="2"/>
      <c r="C37" s="2"/>
      <c r="D37" s="2"/>
      <c r="E37" s="2"/>
      <c r="F37" s="2"/>
      <c r="G37" s="2"/>
    </row>
    <row r="38" spans="1:7" ht="15" customHeight="1">
      <c r="A38" s="2"/>
      <c r="B38" s="2"/>
      <c r="C38" s="2"/>
      <c r="D38" s="2"/>
      <c r="E38" s="2"/>
      <c r="F38" s="2"/>
      <c r="G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50"/>
  <sheetViews>
    <sheetView topLeftCell="A45" workbookViewId="0" xr3:uid="{85D5C41F-068E-5C55-9968-509E7C2A5619}">
      <selection activeCell="O6" sqref="O6"/>
    </sheetView>
  </sheetViews>
  <sheetFormatPr defaultColWidth="14.42578125" defaultRowHeight="15" customHeight="1"/>
  <cols>
    <col min="1" max="1" width="11.140625" customWidth="1"/>
    <col min="2" max="2" width="38.42578125" customWidth="1"/>
    <col min="3" max="10" width="8.7109375" customWidth="1"/>
    <col min="11" max="11" width="14.85546875" customWidth="1"/>
    <col min="12" max="13" width="8.7109375" customWidth="1"/>
    <col min="14" max="14" width="19.28515625" customWidth="1"/>
    <col min="15" max="15" width="13.28515625" customWidth="1"/>
    <col min="16" max="16" width="9.85546875" customWidth="1"/>
    <col min="17" max="26" width="8.7109375" customWidth="1"/>
  </cols>
  <sheetData>
    <row r="1" spans="1:15" ht="21.75" customHeight="1">
      <c r="A1" s="34"/>
      <c r="B1" s="34" t="s">
        <v>44</v>
      </c>
      <c r="C1" s="35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1"/>
      <c r="I1" s="1"/>
      <c r="J1" s="71"/>
      <c r="K1" s="34" t="s">
        <v>10</v>
      </c>
      <c r="N1" s="36" t="s">
        <v>1</v>
      </c>
      <c r="O1" s="63" t="s">
        <v>66</v>
      </c>
    </row>
    <row r="2" spans="1:15" ht="15" customHeight="1">
      <c r="A2" s="11" t="s">
        <v>158</v>
      </c>
      <c r="B2" s="2"/>
      <c r="C2" s="94"/>
      <c r="D2" s="64"/>
      <c r="E2" s="64"/>
      <c r="F2" s="64"/>
      <c r="G2" s="64"/>
      <c r="J2" s="60" t="s">
        <v>4</v>
      </c>
      <c r="K2" s="4">
        <f>SUM(C:C)</f>
        <v>45</v>
      </c>
      <c r="N2" s="62" t="s">
        <v>4</v>
      </c>
      <c r="O2" s="13"/>
    </row>
    <row r="3" spans="1:15" ht="15" customHeight="1">
      <c r="A3" s="11"/>
      <c r="B3" s="2" t="s">
        <v>159</v>
      </c>
      <c r="C3" s="64">
        <v>2</v>
      </c>
      <c r="D3" s="64">
        <v>2</v>
      </c>
      <c r="E3" s="64">
        <v>2</v>
      </c>
      <c r="F3" s="64">
        <v>2</v>
      </c>
      <c r="G3" s="64">
        <v>2</v>
      </c>
      <c r="J3" s="60" t="s">
        <v>5</v>
      </c>
      <c r="K3" s="2">
        <f>SUM(D:D)</f>
        <v>45</v>
      </c>
      <c r="N3" s="62" t="s">
        <v>5</v>
      </c>
      <c r="O3" s="13"/>
    </row>
    <row r="4" spans="1:15" ht="15" customHeight="1">
      <c r="A4" s="12"/>
      <c r="B4" s="2" t="s">
        <v>160</v>
      </c>
      <c r="C4" s="64">
        <v>1</v>
      </c>
      <c r="D4" s="64"/>
      <c r="E4" s="64">
        <v>1</v>
      </c>
      <c r="F4" s="64">
        <v>1</v>
      </c>
      <c r="G4" s="64"/>
      <c r="J4" s="60" t="s">
        <v>6</v>
      </c>
      <c r="K4" s="2">
        <f>SUM(E:E)</f>
        <v>34</v>
      </c>
      <c r="N4" s="62" t="s">
        <v>6</v>
      </c>
      <c r="O4" s="13"/>
    </row>
    <row r="5" spans="1:15" ht="15" customHeight="1">
      <c r="A5" s="12"/>
      <c r="B5" s="13" t="s">
        <v>157</v>
      </c>
      <c r="C5" s="65"/>
      <c r="D5" s="65">
        <v>1</v>
      </c>
      <c r="E5" s="65">
        <v>1</v>
      </c>
      <c r="F5" s="65">
        <v>1</v>
      </c>
      <c r="G5" s="65">
        <v>1</v>
      </c>
      <c r="J5" s="60" t="s">
        <v>7</v>
      </c>
      <c r="K5" s="2">
        <f>SUM(F:F)</f>
        <v>29</v>
      </c>
      <c r="N5" s="62" t="s">
        <v>7</v>
      </c>
      <c r="O5" s="13">
        <v>1</v>
      </c>
    </row>
    <row r="6" spans="1:15" ht="15" customHeight="1">
      <c r="A6" s="12"/>
      <c r="B6" s="13" t="s">
        <v>161</v>
      </c>
      <c r="C6" s="65"/>
      <c r="D6" s="65">
        <v>1</v>
      </c>
      <c r="E6" s="65"/>
      <c r="F6" s="65">
        <v>1</v>
      </c>
      <c r="G6" s="65"/>
      <c r="J6" s="60" t="s">
        <v>8</v>
      </c>
      <c r="K6" s="2">
        <f>SUM(G:G)</f>
        <v>34</v>
      </c>
      <c r="N6" s="62" t="s">
        <v>8</v>
      </c>
      <c r="O6" s="13">
        <v>1</v>
      </c>
    </row>
    <row r="7" spans="1:15" ht="15" customHeight="1">
      <c r="A7" s="11"/>
      <c r="B7" s="2" t="s">
        <v>162</v>
      </c>
      <c r="C7" s="64"/>
      <c r="D7" s="64"/>
      <c r="E7" s="64">
        <v>2</v>
      </c>
      <c r="F7" s="64"/>
      <c r="G7" s="64">
        <v>2</v>
      </c>
      <c r="J7" s="60"/>
      <c r="K7" s="2"/>
      <c r="N7" s="62"/>
      <c r="O7" s="13"/>
    </row>
    <row r="8" spans="1:15" ht="15" customHeight="1">
      <c r="A8" s="2"/>
      <c r="B8" s="2" t="s">
        <v>78</v>
      </c>
      <c r="C8" s="64">
        <v>2</v>
      </c>
      <c r="D8" s="64">
        <v>2</v>
      </c>
      <c r="E8" s="64">
        <v>2</v>
      </c>
      <c r="F8" s="64">
        <v>2</v>
      </c>
      <c r="G8" s="64">
        <v>2</v>
      </c>
      <c r="J8" s="60"/>
      <c r="K8" s="2"/>
      <c r="N8" s="62"/>
      <c r="O8" s="13"/>
    </row>
    <row r="9" spans="1:15" ht="15" customHeight="1">
      <c r="A9" s="2"/>
      <c r="B9" s="2" t="s">
        <v>163</v>
      </c>
      <c r="C9" s="64">
        <v>3</v>
      </c>
      <c r="D9" s="64"/>
      <c r="E9" s="64"/>
      <c r="F9" s="64"/>
      <c r="G9" s="64"/>
      <c r="J9" s="60" t="s">
        <v>17</v>
      </c>
      <c r="K9" s="2">
        <f>SUM(K2:K6)</f>
        <v>187</v>
      </c>
      <c r="N9" s="62" t="s">
        <v>17</v>
      </c>
      <c r="O9" s="13">
        <f>SUM(O2:O6)</f>
        <v>2</v>
      </c>
    </row>
    <row r="10" spans="1:15">
      <c r="A10" s="11"/>
      <c r="B10" s="2" t="s">
        <v>164</v>
      </c>
      <c r="C10" s="64"/>
      <c r="D10" s="64">
        <v>2</v>
      </c>
      <c r="E10" s="64"/>
      <c r="F10" s="64"/>
      <c r="G10" s="64"/>
    </row>
    <row r="11" spans="1:15">
      <c r="A11" s="11"/>
      <c r="B11" s="2"/>
      <c r="C11" s="64"/>
      <c r="D11" s="64"/>
      <c r="E11" s="64"/>
      <c r="F11" s="64"/>
      <c r="G11" s="64"/>
    </row>
    <row r="12" spans="1:15">
      <c r="A12" s="11" t="s">
        <v>165</v>
      </c>
      <c r="B12" s="2" t="s">
        <v>94</v>
      </c>
      <c r="C12" s="64">
        <v>0.5</v>
      </c>
      <c r="D12" s="64">
        <v>0.5</v>
      </c>
      <c r="E12" s="64">
        <v>0.5</v>
      </c>
      <c r="F12" s="64"/>
      <c r="G12" s="64"/>
    </row>
    <row r="13" spans="1:15">
      <c r="A13" s="11"/>
      <c r="B13" s="2" t="s">
        <v>78</v>
      </c>
      <c r="C13" s="64">
        <v>2</v>
      </c>
      <c r="D13" s="64">
        <v>2</v>
      </c>
      <c r="E13" s="64">
        <v>2</v>
      </c>
      <c r="F13" s="64"/>
      <c r="G13" s="64"/>
    </row>
    <row r="14" spans="1:15">
      <c r="A14" s="14"/>
      <c r="B14" s="2" t="s">
        <v>166</v>
      </c>
      <c r="C14" s="64"/>
      <c r="D14" s="64">
        <v>5.5</v>
      </c>
      <c r="E14" s="64"/>
      <c r="F14" s="64"/>
      <c r="G14" s="64"/>
    </row>
    <row r="15" spans="1:15">
      <c r="A15" s="14"/>
      <c r="B15" s="2" t="s">
        <v>167</v>
      </c>
      <c r="C15" s="64">
        <v>1.5</v>
      </c>
      <c r="D15" s="64"/>
      <c r="E15" s="64"/>
      <c r="F15" s="64"/>
      <c r="G15" s="64"/>
    </row>
    <row r="16" spans="1:15">
      <c r="A16" s="11"/>
      <c r="B16" s="2" t="s">
        <v>168</v>
      </c>
      <c r="C16" s="64">
        <v>4</v>
      </c>
      <c r="D16" s="64"/>
      <c r="E16" s="64"/>
      <c r="F16" s="64"/>
      <c r="G16" s="64"/>
    </row>
    <row r="17" spans="1:7">
      <c r="A17" s="11"/>
      <c r="B17" s="2" t="s">
        <v>169</v>
      </c>
      <c r="C17" s="64"/>
      <c r="D17" s="64"/>
      <c r="E17" s="64">
        <v>3</v>
      </c>
      <c r="F17" s="64"/>
      <c r="G17" s="64"/>
    </row>
    <row r="18" spans="1:7">
      <c r="A18" s="11"/>
      <c r="B18" s="2" t="s">
        <v>170</v>
      </c>
      <c r="C18" s="64"/>
      <c r="D18" s="64"/>
      <c r="E18" s="64">
        <v>0.5</v>
      </c>
      <c r="F18" s="64"/>
      <c r="G18" s="64"/>
    </row>
    <row r="19" spans="1:7">
      <c r="A19" s="11"/>
      <c r="B19" s="2" t="s">
        <v>171</v>
      </c>
      <c r="C19" s="64"/>
      <c r="D19" s="64"/>
      <c r="E19" s="64">
        <v>2.5</v>
      </c>
      <c r="F19" s="64"/>
      <c r="G19" s="64"/>
    </row>
    <row r="20" spans="1:7">
      <c r="A20" s="2"/>
      <c r="B20" s="2"/>
      <c r="C20" s="64"/>
      <c r="D20" s="64"/>
      <c r="E20" s="64"/>
      <c r="F20" s="64"/>
      <c r="G20" s="64"/>
    </row>
    <row r="21" spans="1:7">
      <c r="A21" s="6">
        <v>43487</v>
      </c>
      <c r="B21" s="2" t="s">
        <v>172</v>
      </c>
      <c r="C21" s="64"/>
      <c r="D21" s="64"/>
      <c r="E21" s="64">
        <v>1.5</v>
      </c>
      <c r="F21" s="64"/>
      <c r="G21" s="64"/>
    </row>
    <row r="22" spans="1:7">
      <c r="A22" s="2"/>
      <c r="B22" s="2" t="s">
        <v>173</v>
      </c>
      <c r="C22" s="64">
        <v>1</v>
      </c>
      <c r="D22" s="64"/>
      <c r="E22" s="64"/>
      <c r="F22" s="64"/>
      <c r="G22" s="64"/>
    </row>
    <row r="23" spans="1:7">
      <c r="A23" s="2"/>
      <c r="B23" s="2" t="s">
        <v>78</v>
      </c>
      <c r="C23" s="64">
        <v>2</v>
      </c>
      <c r="D23" s="64">
        <v>2</v>
      </c>
      <c r="E23" s="64">
        <v>2</v>
      </c>
      <c r="F23" s="64">
        <v>2</v>
      </c>
      <c r="G23" s="64">
        <v>2</v>
      </c>
    </row>
    <row r="24" spans="1:7">
      <c r="A24" s="2"/>
      <c r="B24" s="2" t="s">
        <v>174</v>
      </c>
      <c r="C24" s="64"/>
      <c r="D24" s="64"/>
      <c r="E24" s="64"/>
      <c r="F24" s="64"/>
      <c r="G24" s="64">
        <v>4</v>
      </c>
    </row>
    <row r="25" spans="1:7">
      <c r="A25" s="14"/>
      <c r="B25" s="2" t="s">
        <v>169</v>
      </c>
      <c r="C25" s="64"/>
      <c r="D25" s="64"/>
      <c r="E25" s="64">
        <v>2.5</v>
      </c>
      <c r="F25" s="64">
        <v>2</v>
      </c>
      <c r="G25" s="64"/>
    </row>
    <row r="26" spans="1:7">
      <c r="A26" s="2"/>
      <c r="B26" s="2" t="s">
        <v>175</v>
      </c>
      <c r="C26" s="64"/>
      <c r="D26" s="64"/>
      <c r="E26" s="64"/>
      <c r="F26" s="64">
        <v>2</v>
      </c>
      <c r="G26" s="64"/>
    </row>
    <row r="27" spans="1:7">
      <c r="A27" s="2"/>
      <c r="B27" s="2" t="s">
        <v>176</v>
      </c>
      <c r="C27" s="64">
        <v>3</v>
      </c>
      <c r="D27" s="64">
        <v>4</v>
      </c>
      <c r="E27" s="64"/>
      <c r="F27" s="64"/>
      <c r="G27" s="64"/>
    </row>
    <row r="28" spans="1:7">
      <c r="A28" s="13"/>
      <c r="B28" s="13"/>
      <c r="C28" s="65"/>
      <c r="D28" s="65"/>
      <c r="E28" s="65"/>
      <c r="F28" s="65"/>
      <c r="G28" s="65"/>
    </row>
    <row r="29" spans="1:7">
      <c r="A29" s="95">
        <v>43488</v>
      </c>
      <c r="B29" s="13" t="s">
        <v>174</v>
      </c>
      <c r="C29" s="65"/>
      <c r="D29" s="65"/>
      <c r="E29" s="65">
        <v>4</v>
      </c>
      <c r="F29" s="65"/>
      <c r="G29" s="65">
        <v>4</v>
      </c>
    </row>
    <row r="30" spans="1:7">
      <c r="A30" s="13"/>
      <c r="B30" s="13" t="s">
        <v>78</v>
      </c>
      <c r="C30" s="65">
        <v>2</v>
      </c>
      <c r="D30" s="65">
        <v>2</v>
      </c>
      <c r="E30" s="65">
        <v>2</v>
      </c>
      <c r="F30" s="65"/>
      <c r="G30" s="65">
        <v>2</v>
      </c>
    </row>
    <row r="31" spans="1:7">
      <c r="A31" s="13"/>
      <c r="B31" s="13" t="s">
        <v>176</v>
      </c>
      <c r="C31" s="65">
        <v>4</v>
      </c>
      <c r="D31" s="65">
        <v>4</v>
      </c>
      <c r="E31" s="65"/>
      <c r="F31" s="65"/>
      <c r="G31" s="65"/>
    </row>
    <row r="32" spans="1:7">
      <c r="A32" s="13"/>
      <c r="B32" s="13" t="s">
        <v>177</v>
      </c>
      <c r="C32" s="65">
        <v>1</v>
      </c>
      <c r="D32" s="65">
        <v>1</v>
      </c>
      <c r="E32" s="65"/>
      <c r="F32" s="65"/>
      <c r="G32" s="65"/>
    </row>
    <row r="33" spans="1:7">
      <c r="A33" s="13"/>
      <c r="B33" s="13"/>
      <c r="C33" s="65"/>
      <c r="D33" s="65"/>
      <c r="E33" s="65"/>
      <c r="F33" s="65"/>
      <c r="G33" s="65"/>
    </row>
    <row r="34" spans="1:7">
      <c r="A34" s="95">
        <v>43493</v>
      </c>
      <c r="B34" s="13" t="s">
        <v>178</v>
      </c>
      <c r="C34" s="65"/>
      <c r="D34" s="65"/>
      <c r="E34" s="65"/>
      <c r="F34" s="65">
        <v>6</v>
      </c>
      <c r="G34" s="65"/>
    </row>
    <row r="35" spans="1:7">
      <c r="A35" s="13"/>
      <c r="B35" s="13" t="s">
        <v>78</v>
      </c>
      <c r="C35" s="65">
        <v>2</v>
      </c>
      <c r="D35" s="65">
        <v>2</v>
      </c>
      <c r="E35" s="65"/>
      <c r="F35" s="65">
        <v>2</v>
      </c>
      <c r="G35" s="65">
        <v>2</v>
      </c>
    </row>
    <row r="36" spans="1:7">
      <c r="A36" s="13"/>
      <c r="B36" s="13" t="s">
        <v>179</v>
      </c>
      <c r="C36" s="65">
        <v>6</v>
      </c>
      <c r="D36" s="65">
        <v>6</v>
      </c>
      <c r="E36" s="65"/>
      <c r="F36" s="65"/>
      <c r="G36" s="65"/>
    </row>
    <row r="37" spans="1:7">
      <c r="A37" s="13"/>
      <c r="B37" s="13" t="s">
        <v>180</v>
      </c>
      <c r="C37" s="65"/>
      <c r="D37" s="65"/>
      <c r="E37" s="65"/>
      <c r="F37" s="65"/>
      <c r="G37" s="65">
        <v>6</v>
      </c>
    </row>
    <row r="38" spans="1:7">
      <c r="A38" s="14"/>
      <c r="B38" s="13"/>
      <c r="C38" s="65"/>
      <c r="D38" s="65"/>
      <c r="E38" s="65"/>
      <c r="F38" s="65"/>
      <c r="G38" s="65"/>
    </row>
    <row r="39" spans="1:7">
      <c r="A39" s="13" t="s">
        <v>181</v>
      </c>
      <c r="B39" s="13" t="s">
        <v>182</v>
      </c>
      <c r="C39" s="65"/>
      <c r="D39" s="65"/>
      <c r="E39" s="65">
        <v>2</v>
      </c>
      <c r="F39" s="65"/>
      <c r="G39" s="65"/>
    </row>
    <row r="40" spans="1:7">
      <c r="A40" s="13"/>
      <c r="B40" s="13" t="s">
        <v>183</v>
      </c>
      <c r="C40" s="65"/>
      <c r="D40" s="65">
        <v>1</v>
      </c>
      <c r="E40" s="65"/>
      <c r="F40" s="65"/>
      <c r="G40" s="65"/>
    </row>
    <row r="41" spans="1:7">
      <c r="A41" s="13"/>
      <c r="B41" s="13" t="s">
        <v>184</v>
      </c>
      <c r="C41" s="65"/>
      <c r="D41" s="65">
        <v>2</v>
      </c>
      <c r="E41" s="65"/>
      <c r="F41" s="65"/>
      <c r="G41" s="65"/>
    </row>
    <row r="42" spans="1:7">
      <c r="A42" s="13"/>
      <c r="B42" s="13" t="s">
        <v>180</v>
      </c>
      <c r="C42" s="65"/>
      <c r="D42" s="65"/>
      <c r="E42" s="65"/>
      <c r="F42" s="65"/>
      <c r="G42" s="65">
        <v>4</v>
      </c>
    </row>
    <row r="43" spans="1:7">
      <c r="A43" s="13"/>
      <c r="B43" s="13" t="s">
        <v>93</v>
      </c>
      <c r="C43" s="65">
        <v>1</v>
      </c>
      <c r="D43" s="65">
        <v>1</v>
      </c>
      <c r="E43" s="65">
        <v>1</v>
      </c>
      <c r="F43" s="65">
        <v>1</v>
      </c>
      <c r="G43" s="65">
        <v>1</v>
      </c>
    </row>
    <row r="44" spans="1:7">
      <c r="A44" s="13"/>
      <c r="B44" s="13" t="s">
        <v>78</v>
      </c>
      <c r="C44" s="65">
        <v>2</v>
      </c>
      <c r="D44" s="65">
        <v>2</v>
      </c>
      <c r="E44" s="65">
        <v>2</v>
      </c>
      <c r="F44" s="65">
        <v>2</v>
      </c>
      <c r="G44" s="65">
        <v>2</v>
      </c>
    </row>
    <row r="45" spans="1:7">
      <c r="A45" s="13"/>
      <c r="B45" s="13" t="s">
        <v>130</v>
      </c>
      <c r="C45" s="65"/>
      <c r="D45" s="65"/>
      <c r="E45" s="65">
        <v>0.5</v>
      </c>
      <c r="F45" s="65"/>
      <c r="G45" s="65"/>
    </row>
    <row r="46" spans="1:7">
      <c r="A46" s="13"/>
      <c r="B46" s="13" t="s">
        <v>185</v>
      </c>
      <c r="C46" s="65"/>
      <c r="D46" s="65">
        <v>2</v>
      </c>
      <c r="E46" s="65"/>
      <c r="F46" s="65"/>
      <c r="G46" s="65"/>
    </row>
    <row r="47" spans="1:7" ht="15" customHeight="1">
      <c r="A47" s="13"/>
      <c r="B47" s="13" t="s">
        <v>186</v>
      </c>
      <c r="C47" s="65"/>
      <c r="D47" s="65"/>
      <c r="E47" s="65"/>
      <c r="F47" s="65">
        <v>5</v>
      </c>
      <c r="G47" s="65"/>
    </row>
    <row r="48" spans="1:7" ht="15" customHeight="1">
      <c r="A48" s="13"/>
      <c r="B48" s="13" t="s">
        <v>187</v>
      </c>
      <c r="C48" s="65">
        <v>2</v>
      </c>
      <c r="D48" s="65"/>
      <c r="E48" s="65"/>
      <c r="F48" s="65"/>
      <c r="G48" s="65"/>
    </row>
    <row r="49" spans="1:7" ht="15" customHeight="1">
      <c r="A49" s="13"/>
      <c r="B49" s="13" t="s">
        <v>188</v>
      </c>
      <c r="C49" s="65">
        <v>3</v>
      </c>
      <c r="D49" s="65"/>
      <c r="E49" s="65"/>
      <c r="F49" s="65"/>
      <c r="G49" s="65"/>
    </row>
    <row r="50" spans="1:7" ht="15" customHeight="1">
      <c r="A50" s="13"/>
      <c r="B50" s="13"/>
      <c r="C50" s="65"/>
      <c r="D50" s="65"/>
      <c r="E50" s="65"/>
      <c r="F50" s="65"/>
      <c r="G50" s="6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70"/>
  <sheetViews>
    <sheetView topLeftCell="A48" workbookViewId="0" xr3:uid="{44B22561-5205-5C8A-B808-2C70100D228F}">
      <selection activeCell="H54" sqref="H54"/>
    </sheetView>
  </sheetViews>
  <sheetFormatPr defaultColWidth="14.42578125" defaultRowHeight="15" customHeight="1"/>
  <cols>
    <col min="1" max="1" width="11.140625" customWidth="1"/>
    <col min="2" max="2" width="38.42578125" customWidth="1"/>
    <col min="3" max="10" width="8.7109375" customWidth="1"/>
    <col min="11" max="11" width="14.85546875" customWidth="1"/>
    <col min="12" max="13" width="8.7109375" customWidth="1"/>
    <col min="14" max="14" width="19.28515625" customWidth="1"/>
    <col min="15" max="15" width="11.42578125" customWidth="1"/>
    <col min="16" max="16" width="9.85546875" customWidth="1"/>
    <col min="17" max="26" width="8.7109375" customWidth="1"/>
  </cols>
  <sheetData>
    <row r="1" spans="1:15" ht="20.25" customHeight="1">
      <c r="A1" s="34" t="s">
        <v>43</v>
      </c>
      <c r="B1" s="34" t="s">
        <v>44</v>
      </c>
      <c r="C1" s="35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1"/>
      <c r="I1" s="1"/>
      <c r="J1" s="71"/>
      <c r="K1" s="34" t="s">
        <v>10</v>
      </c>
      <c r="N1" s="36" t="s">
        <v>1</v>
      </c>
      <c r="O1" s="32" t="s">
        <v>66</v>
      </c>
    </row>
    <row r="2" spans="1:15" ht="15" customHeight="1">
      <c r="A2" s="11">
        <v>43495</v>
      </c>
      <c r="B2" s="2"/>
      <c r="C2" s="96"/>
      <c r="D2" s="97"/>
      <c r="E2" s="97"/>
      <c r="F2" s="97"/>
      <c r="G2" s="97"/>
      <c r="J2" s="60" t="s">
        <v>4</v>
      </c>
      <c r="K2" s="4">
        <f>SUM(C:C)</f>
        <v>69</v>
      </c>
      <c r="N2" s="62" t="s">
        <v>4</v>
      </c>
      <c r="O2" s="13"/>
    </row>
    <row r="3" spans="1:15" ht="15" customHeight="1">
      <c r="A3" s="11"/>
      <c r="B3" s="2" t="s">
        <v>189</v>
      </c>
      <c r="C3" s="97">
        <v>2</v>
      </c>
      <c r="D3" s="97"/>
      <c r="E3" s="97"/>
      <c r="F3" s="97"/>
      <c r="G3" s="97"/>
      <c r="J3" s="60" t="s">
        <v>5</v>
      </c>
      <c r="K3" s="2">
        <f>SUM(D:D)</f>
        <v>65.5</v>
      </c>
      <c r="N3" s="62" t="s">
        <v>5</v>
      </c>
      <c r="O3" s="13"/>
    </row>
    <row r="4" spans="1:15" ht="15" customHeight="1">
      <c r="A4" s="12"/>
      <c r="B4" s="2" t="s">
        <v>190</v>
      </c>
      <c r="C4" s="97"/>
      <c r="D4" s="97">
        <v>5</v>
      </c>
      <c r="E4" s="97"/>
      <c r="F4" s="97"/>
      <c r="G4" s="97"/>
      <c r="J4" s="60" t="s">
        <v>6</v>
      </c>
      <c r="K4" s="2">
        <f>SUM(E:E)</f>
        <v>59.5</v>
      </c>
      <c r="N4" s="62" t="s">
        <v>6</v>
      </c>
      <c r="O4" s="13">
        <v>2</v>
      </c>
    </row>
    <row r="5" spans="1:15" ht="15" customHeight="1">
      <c r="A5" s="12"/>
      <c r="B5" s="13" t="s">
        <v>191</v>
      </c>
      <c r="C5" s="97"/>
      <c r="D5" s="97"/>
      <c r="E5" s="97">
        <v>2</v>
      </c>
      <c r="F5" s="97"/>
      <c r="G5" s="97"/>
      <c r="J5" s="60" t="s">
        <v>7</v>
      </c>
      <c r="K5" s="2">
        <f>SUM(F:F)</f>
        <v>72</v>
      </c>
      <c r="N5" s="62" t="s">
        <v>7</v>
      </c>
      <c r="O5" s="13"/>
    </row>
    <row r="6" spans="1:15" ht="15" customHeight="1">
      <c r="A6" s="12"/>
      <c r="B6" s="13" t="s">
        <v>101</v>
      </c>
      <c r="C6" s="97">
        <v>0.5</v>
      </c>
      <c r="D6" s="97">
        <v>0.5</v>
      </c>
      <c r="E6" s="97">
        <v>0.5</v>
      </c>
      <c r="F6" s="97">
        <v>0.5</v>
      </c>
      <c r="G6" s="97"/>
      <c r="J6" s="60" t="s">
        <v>8</v>
      </c>
      <c r="K6" s="2">
        <f>SUM(G:G)</f>
        <v>58</v>
      </c>
      <c r="N6" s="62" t="s">
        <v>8</v>
      </c>
      <c r="O6" s="13">
        <v>2</v>
      </c>
    </row>
    <row r="7" spans="1:15" ht="15" customHeight="1">
      <c r="A7" s="11"/>
      <c r="B7" s="2" t="s">
        <v>78</v>
      </c>
      <c r="C7" s="97">
        <v>2</v>
      </c>
      <c r="D7" s="97">
        <v>2</v>
      </c>
      <c r="E7" s="97">
        <v>2</v>
      </c>
      <c r="F7" s="97">
        <v>2</v>
      </c>
      <c r="G7" s="97"/>
      <c r="J7" s="60"/>
      <c r="K7" s="2"/>
      <c r="N7" s="62"/>
      <c r="O7" s="13"/>
    </row>
    <row r="8" spans="1:15" ht="15" customHeight="1">
      <c r="A8" s="2"/>
      <c r="B8" s="2" t="s">
        <v>192</v>
      </c>
      <c r="C8" s="97"/>
      <c r="D8" s="97"/>
      <c r="E8" s="97">
        <v>2</v>
      </c>
      <c r="F8" s="97"/>
      <c r="G8" s="97"/>
      <c r="J8" s="60" t="s">
        <v>17</v>
      </c>
      <c r="K8" s="2">
        <f>SUM(K2:K6)</f>
        <v>324</v>
      </c>
      <c r="N8" s="62" t="s">
        <v>17</v>
      </c>
      <c r="O8" s="13">
        <f>SUM(O2:O6)</f>
        <v>4</v>
      </c>
    </row>
    <row r="9" spans="1:15">
      <c r="A9" s="2"/>
      <c r="B9" s="13" t="s">
        <v>193</v>
      </c>
      <c r="C9" s="97">
        <v>3.5</v>
      </c>
      <c r="D9" s="97"/>
      <c r="E9" s="97"/>
      <c r="F9" s="97">
        <v>5.5</v>
      </c>
      <c r="G9" s="97"/>
    </row>
    <row r="10" spans="1:15">
      <c r="A10" s="11"/>
      <c r="B10" s="2" t="s">
        <v>194</v>
      </c>
      <c r="C10" s="97"/>
      <c r="D10" s="97"/>
      <c r="E10" s="97">
        <v>1</v>
      </c>
      <c r="F10" s="97"/>
      <c r="G10" s="97">
        <v>2</v>
      </c>
    </row>
    <row r="11" spans="1:15">
      <c r="A11" s="11"/>
      <c r="B11" s="2"/>
      <c r="C11" s="97"/>
      <c r="D11" s="97"/>
      <c r="E11" s="97"/>
      <c r="F11" s="97"/>
      <c r="G11" s="97"/>
    </row>
    <row r="12" spans="1:15">
      <c r="A12" s="98" t="s">
        <v>195</v>
      </c>
      <c r="B12" s="2"/>
      <c r="C12" s="97"/>
      <c r="D12" s="97"/>
      <c r="E12" s="97"/>
      <c r="F12" s="97"/>
      <c r="G12" s="97"/>
    </row>
    <row r="13" spans="1:15">
      <c r="A13" s="11"/>
      <c r="B13" s="2" t="s">
        <v>196</v>
      </c>
      <c r="C13" s="97">
        <v>0.5</v>
      </c>
      <c r="D13" s="97"/>
      <c r="E13" s="97"/>
      <c r="F13" s="97"/>
      <c r="G13" s="97"/>
    </row>
    <row r="14" spans="1:15">
      <c r="A14" s="14"/>
      <c r="B14" s="2" t="s">
        <v>197</v>
      </c>
      <c r="C14" s="97">
        <v>3</v>
      </c>
      <c r="D14" s="97"/>
      <c r="E14" s="97"/>
      <c r="F14" s="97"/>
      <c r="G14" s="97"/>
    </row>
    <row r="15" spans="1:15">
      <c r="A15" s="14"/>
      <c r="B15" s="2" t="s">
        <v>198</v>
      </c>
      <c r="C15" s="97">
        <v>2.5</v>
      </c>
      <c r="D15" s="97"/>
      <c r="E15" s="97">
        <v>5</v>
      </c>
      <c r="F15" s="97"/>
      <c r="G15" s="97">
        <v>6</v>
      </c>
    </row>
    <row r="16" spans="1:15">
      <c r="A16" s="11"/>
      <c r="B16" s="2" t="s">
        <v>199</v>
      </c>
      <c r="C16" s="97"/>
      <c r="D16" s="97"/>
      <c r="E16" s="97"/>
      <c r="F16" s="97">
        <v>6</v>
      </c>
      <c r="G16" s="97"/>
    </row>
    <row r="17" spans="1:10">
      <c r="A17" s="11"/>
      <c r="B17" s="2" t="s">
        <v>78</v>
      </c>
      <c r="C17" s="97">
        <v>2</v>
      </c>
      <c r="D17" s="97">
        <v>2</v>
      </c>
      <c r="E17" s="97">
        <v>2</v>
      </c>
      <c r="F17" s="97">
        <v>2</v>
      </c>
      <c r="G17" s="97">
        <v>2</v>
      </c>
    </row>
    <row r="18" spans="1:10">
      <c r="A18" s="11"/>
      <c r="B18" s="2" t="s">
        <v>169</v>
      </c>
      <c r="C18" s="97"/>
      <c r="D18" s="97"/>
      <c r="E18" s="97">
        <v>1</v>
      </c>
      <c r="F18" s="97"/>
      <c r="G18" s="97"/>
      <c r="J18" s="5">
        <v>24</v>
      </c>
    </row>
    <row r="19" spans="1:10">
      <c r="A19" s="11"/>
      <c r="B19" s="2" t="s">
        <v>200</v>
      </c>
      <c r="C19" s="97"/>
      <c r="D19" s="97">
        <v>6</v>
      </c>
      <c r="E19" s="97"/>
      <c r="F19" s="97"/>
      <c r="G19" s="97"/>
    </row>
    <row r="20" spans="1:10">
      <c r="A20" s="2"/>
      <c r="B20" s="2"/>
      <c r="C20" s="97"/>
      <c r="D20" s="97"/>
      <c r="E20" s="97"/>
      <c r="F20" s="97"/>
      <c r="G20" s="97"/>
    </row>
    <row r="21" spans="1:10">
      <c r="A21" s="79" t="s">
        <v>201</v>
      </c>
      <c r="B21" s="2"/>
      <c r="C21" s="97"/>
      <c r="D21" s="97"/>
      <c r="E21" s="97"/>
      <c r="F21" s="97"/>
      <c r="G21" s="97"/>
    </row>
    <row r="22" spans="1:10">
      <c r="A22" s="79"/>
      <c r="B22" s="2" t="s">
        <v>202</v>
      </c>
      <c r="C22" s="97">
        <v>2</v>
      </c>
      <c r="D22" s="97"/>
      <c r="E22" s="97"/>
      <c r="F22" s="97"/>
      <c r="G22" s="97">
        <v>4</v>
      </c>
    </row>
    <row r="23" spans="1:10">
      <c r="A23" s="79"/>
      <c r="B23" s="2" t="s">
        <v>203</v>
      </c>
      <c r="C23" s="97">
        <v>2</v>
      </c>
      <c r="D23" s="97"/>
      <c r="E23" s="97"/>
      <c r="F23" s="97"/>
      <c r="G23" s="97">
        <v>2</v>
      </c>
    </row>
    <row r="24" spans="1:10">
      <c r="A24" s="99"/>
      <c r="B24" s="2" t="s">
        <v>200</v>
      </c>
      <c r="C24" s="97">
        <v>2</v>
      </c>
      <c r="D24" s="97">
        <v>6</v>
      </c>
      <c r="E24" s="97"/>
      <c r="F24" s="97">
        <v>2</v>
      </c>
      <c r="G24" s="97"/>
    </row>
    <row r="25" spans="1:10">
      <c r="A25" s="99"/>
      <c r="B25" s="2" t="s">
        <v>78</v>
      </c>
      <c r="C25" s="97">
        <v>2</v>
      </c>
      <c r="D25" s="97">
        <v>2</v>
      </c>
      <c r="E25" s="97">
        <v>1</v>
      </c>
      <c r="F25" s="97">
        <v>2</v>
      </c>
      <c r="G25" s="97">
        <v>2</v>
      </c>
    </row>
    <row r="26" spans="1:10">
      <c r="A26" s="99"/>
      <c r="B26" s="2" t="s">
        <v>199</v>
      </c>
      <c r="C26" s="97"/>
      <c r="D26" s="97"/>
      <c r="E26" s="97"/>
      <c r="F26" s="97">
        <v>4</v>
      </c>
      <c r="G26" s="97"/>
    </row>
    <row r="27" spans="1:10">
      <c r="A27" s="100"/>
      <c r="B27" s="2" t="s">
        <v>192</v>
      </c>
      <c r="C27" s="97"/>
      <c r="D27" s="97"/>
      <c r="E27" s="97">
        <v>3</v>
      </c>
      <c r="F27" s="97"/>
      <c r="G27" s="97"/>
    </row>
    <row r="28" spans="1:10">
      <c r="A28" s="99"/>
      <c r="B28" s="2"/>
      <c r="C28" s="97"/>
      <c r="D28" s="97"/>
      <c r="E28" s="97"/>
      <c r="F28" s="97"/>
      <c r="G28" s="97"/>
    </row>
    <row r="29" spans="1:10">
      <c r="A29" s="99" t="s">
        <v>204</v>
      </c>
      <c r="B29" s="2"/>
      <c r="C29" s="97"/>
      <c r="D29" s="97"/>
      <c r="E29" s="97"/>
      <c r="F29" s="97"/>
      <c r="G29" s="97"/>
    </row>
    <row r="30" spans="1:10">
      <c r="A30" s="101"/>
      <c r="B30" s="2" t="s">
        <v>78</v>
      </c>
      <c r="C30" s="97">
        <v>2</v>
      </c>
      <c r="D30" s="97">
        <v>2</v>
      </c>
      <c r="E30" s="97">
        <v>2</v>
      </c>
      <c r="F30" s="97">
        <v>2</v>
      </c>
      <c r="G30" s="97">
        <v>2</v>
      </c>
    </row>
    <row r="31" spans="1:10">
      <c r="A31" s="102"/>
      <c r="B31" s="2" t="s">
        <v>200</v>
      </c>
      <c r="C31" s="97"/>
      <c r="D31" s="97">
        <v>6</v>
      </c>
      <c r="E31" s="97"/>
      <c r="F31" s="97"/>
      <c r="G31" s="97"/>
    </row>
    <row r="32" spans="1:10">
      <c r="A32" s="101"/>
      <c r="B32" s="13" t="s">
        <v>205</v>
      </c>
      <c r="C32" s="97">
        <v>6</v>
      </c>
      <c r="D32" s="97"/>
      <c r="E32" s="97"/>
      <c r="F32" s="97"/>
      <c r="G32" s="97">
        <v>6</v>
      </c>
    </row>
    <row r="33" spans="1:7">
      <c r="A33" s="101"/>
      <c r="B33" s="13" t="s">
        <v>206</v>
      </c>
      <c r="C33" s="97"/>
      <c r="D33" s="97"/>
      <c r="E33" s="97"/>
      <c r="F33" s="97">
        <v>6</v>
      </c>
      <c r="G33" s="97"/>
    </row>
    <row r="34" spans="1:7">
      <c r="A34" s="101"/>
      <c r="B34" s="13" t="s">
        <v>207</v>
      </c>
      <c r="C34" s="97"/>
      <c r="D34" s="97"/>
      <c r="E34" s="97">
        <v>2</v>
      </c>
      <c r="F34" s="97"/>
      <c r="G34" s="97"/>
    </row>
    <row r="35" spans="1:7">
      <c r="A35" s="101"/>
      <c r="B35" s="13" t="s">
        <v>169</v>
      </c>
      <c r="C35" s="97"/>
      <c r="D35" s="97"/>
      <c r="E35" s="97">
        <v>4</v>
      </c>
      <c r="F35" s="97"/>
      <c r="G35" s="97"/>
    </row>
    <row r="36" spans="1:7">
      <c r="A36" s="102"/>
      <c r="B36" s="13"/>
      <c r="C36" s="97"/>
      <c r="D36" s="97"/>
      <c r="E36" s="97"/>
      <c r="F36" s="97"/>
      <c r="G36" s="97"/>
    </row>
    <row r="37" spans="1:7">
      <c r="A37" s="102" t="s">
        <v>208</v>
      </c>
      <c r="B37" s="13"/>
      <c r="C37" s="97"/>
      <c r="D37" s="97"/>
      <c r="E37" s="97"/>
      <c r="F37" s="97"/>
      <c r="G37" s="97"/>
    </row>
    <row r="38" spans="1:7">
      <c r="A38" s="102"/>
      <c r="B38" s="13" t="s">
        <v>209</v>
      </c>
      <c r="C38" s="97">
        <v>6</v>
      </c>
      <c r="D38" s="97"/>
      <c r="E38" s="97"/>
      <c r="F38" s="97"/>
      <c r="G38" s="97"/>
    </row>
    <row r="39" spans="1:7">
      <c r="A39" s="102"/>
      <c r="B39" s="13" t="s">
        <v>210</v>
      </c>
      <c r="C39" s="97"/>
      <c r="D39" s="97"/>
      <c r="E39" s="97"/>
      <c r="F39" s="97">
        <v>6</v>
      </c>
      <c r="G39" s="97"/>
    </row>
    <row r="40" spans="1:7">
      <c r="A40" s="102"/>
      <c r="B40" s="13" t="s">
        <v>78</v>
      </c>
      <c r="C40" s="97">
        <v>2</v>
      </c>
      <c r="D40" s="97">
        <v>2</v>
      </c>
      <c r="E40" s="97">
        <v>2</v>
      </c>
      <c r="F40" s="97">
        <v>2</v>
      </c>
      <c r="G40" s="97">
        <v>2</v>
      </c>
    </row>
    <row r="41" spans="1:7">
      <c r="A41" s="102"/>
      <c r="B41" s="13" t="s">
        <v>211</v>
      </c>
      <c r="C41" s="97"/>
      <c r="D41" s="97"/>
      <c r="E41" s="97">
        <v>6</v>
      </c>
      <c r="F41" s="97"/>
      <c r="G41" s="97"/>
    </row>
    <row r="42" spans="1:7">
      <c r="A42" s="102"/>
      <c r="B42" s="13" t="s">
        <v>205</v>
      </c>
      <c r="C42" s="97"/>
      <c r="D42" s="97"/>
      <c r="E42" s="97"/>
      <c r="F42" s="97"/>
      <c r="G42" s="97">
        <v>6</v>
      </c>
    </row>
    <row r="43" spans="1:7">
      <c r="A43" s="102" t="s">
        <v>212</v>
      </c>
      <c r="B43" s="13"/>
      <c r="C43" s="97"/>
      <c r="D43" s="97"/>
      <c r="E43" s="97"/>
      <c r="F43" s="97"/>
      <c r="G43" s="97"/>
    </row>
    <row r="44" spans="1:7">
      <c r="A44" s="102"/>
      <c r="B44" s="13" t="s">
        <v>210</v>
      </c>
      <c r="C44" s="97"/>
      <c r="D44" s="97">
        <v>6</v>
      </c>
      <c r="E44" s="97"/>
      <c r="F44" s="97">
        <v>6</v>
      </c>
      <c r="G44" s="97"/>
    </row>
    <row r="45" spans="1:7">
      <c r="A45" s="102"/>
      <c r="B45" s="13" t="s">
        <v>78</v>
      </c>
      <c r="C45" s="97">
        <v>2</v>
      </c>
      <c r="D45" s="97">
        <v>2</v>
      </c>
      <c r="E45" s="97">
        <v>2</v>
      </c>
      <c r="F45" s="97">
        <v>2</v>
      </c>
      <c r="G45" s="97">
        <v>2</v>
      </c>
    </row>
    <row r="46" spans="1:7">
      <c r="A46" s="102"/>
      <c r="B46" s="13" t="s">
        <v>213</v>
      </c>
      <c r="C46" s="97"/>
      <c r="D46" s="97"/>
      <c r="E46" s="97"/>
      <c r="F46" s="97"/>
      <c r="G46" s="97">
        <v>6</v>
      </c>
    </row>
    <row r="47" spans="1:7">
      <c r="A47" s="102"/>
      <c r="B47" s="13" t="s">
        <v>214</v>
      </c>
      <c r="C47" s="97"/>
      <c r="D47" s="97"/>
      <c r="E47" s="97">
        <v>6</v>
      </c>
      <c r="F47" s="97"/>
      <c r="G47" s="97"/>
    </row>
    <row r="48" spans="1:7">
      <c r="A48" s="102"/>
      <c r="B48" s="13" t="s">
        <v>215</v>
      </c>
      <c r="C48" s="97">
        <v>6</v>
      </c>
      <c r="D48" s="97"/>
      <c r="E48" s="97"/>
      <c r="F48" s="97"/>
      <c r="G48" s="97"/>
    </row>
    <row r="49" spans="1:7">
      <c r="A49" s="102"/>
      <c r="B49" s="13"/>
      <c r="C49" s="97"/>
      <c r="D49" s="97"/>
      <c r="E49" s="97"/>
      <c r="F49" s="97"/>
      <c r="G49" s="97"/>
    </row>
    <row r="50" spans="1:7">
      <c r="A50" s="102" t="s">
        <v>216</v>
      </c>
      <c r="B50" s="13"/>
      <c r="C50" s="97"/>
      <c r="D50" s="97"/>
      <c r="E50" s="97"/>
      <c r="F50" s="97"/>
      <c r="G50" s="97"/>
    </row>
    <row r="51" spans="1:7">
      <c r="A51" s="102"/>
      <c r="B51" s="13" t="s">
        <v>78</v>
      </c>
      <c r="C51" s="97">
        <v>2</v>
      </c>
      <c r="D51" s="97">
        <v>2</v>
      </c>
      <c r="E51" s="97">
        <v>2</v>
      </c>
      <c r="F51" s="97">
        <v>2</v>
      </c>
      <c r="G51" s="97">
        <v>2</v>
      </c>
    </row>
    <row r="52" spans="1:7">
      <c r="A52" s="102"/>
      <c r="B52" s="13" t="s">
        <v>210</v>
      </c>
      <c r="C52" s="97"/>
      <c r="D52" s="97">
        <v>4</v>
      </c>
      <c r="E52" s="97"/>
      <c r="F52" s="97">
        <v>6</v>
      </c>
      <c r="G52" s="97"/>
    </row>
    <row r="53" spans="1:7">
      <c r="A53" s="101"/>
      <c r="B53" s="13" t="s">
        <v>217</v>
      </c>
      <c r="C53" s="97"/>
      <c r="D53" s="97">
        <v>2</v>
      </c>
      <c r="E53" s="97"/>
      <c r="F53" s="97"/>
      <c r="G53" s="97"/>
    </row>
    <row r="54" spans="1:7">
      <c r="A54" s="101"/>
      <c r="B54" s="13" t="s">
        <v>207</v>
      </c>
      <c r="C54" s="97"/>
      <c r="D54" s="97"/>
      <c r="E54" s="97">
        <v>1</v>
      </c>
      <c r="F54" s="97"/>
      <c r="G54" s="97"/>
    </row>
    <row r="55" spans="1:7">
      <c r="A55" s="101"/>
      <c r="B55" s="13" t="s">
        <v>218</v>
      </c>
      <c r="C55" s="97"/>
      <c r="D55" s="97"/>
      <c r="E55" s="97">
        <v>1</v>
      </c>
      <c r="F55" s="97"/>
      <c r="G55" s="97"/>
    </row>
    <row r="56" spans="1:7">
      <c r="A56" s="101"/>
      <c r="B56" s="13" t="s">
        <v>198</v>
      </c>
      <c r="C56" s="97"/>
      <c r="D56" s="97"/>
      <c r="E56" s="97">
        <v>4</v>
      </c>
      <c r="F56" s="97"/>
      <c r="G56" s="97">
        <v>6</v>
      </c>
    </row>
    <row r="57" spans="1:7">
      <c r="A57" s="101"/>
      <c r="B57" s="13" t="s">
        <v>219</v>
      </c>
      <c r="C57" s="97">
        <v>6</v>
      </c>
      <c r="D57" s="97"/>
      <c r="E57" s="97"/>
      <c r="F57" s="97"/>
      <c r="G57" s="97"/>
    </row>
    <row r="58" spans="1:7">
      <c r="A58" s="101" t="s">
        <v>220</v>
      </c>
      <c r="B58" s="13"/>
      <c r="C58" s="97"/>
      <c r="D58" s="97"/>
      <c r="E58" s="97"/>
      <c r="F58" s="97"/>
      <c r="G58" s="97"/>
    </row>
    <row r="59" spans="1:7">
      <c r="A59" s="101"/>
      <c r="B59" s="13" t="s">
        <v>78</v>
      </c>
      <c r="C59" s="97">
        <v>2</v>
      </c>
      <c r="D59" s="97">
        <v>2</v>
      </c>
      <c r="E59" s="97"/>
      <c r="F59" s="97">
        <v>2</v>
      </c>
      <c r="G59" s="97"/>
    </row>
    <row r="60" spans="1:7">
      <c r="A60" s="101"/>
      <c r="B60" s="13" t="s">
        <v>221</v>
      </c>
      <c r="C60" s="97">
        <v>6</v>
      </c>
      <c r="D60" s="97"/>
      <c r="E60" s="97"/>
      <c r="F60" s="97"/>
      <c r="G60" s="97"/>
    </row>
    <row r="61" spans="1:7" ht="15" customHeight="1">
      <c r="A61" s="101"/>
      <c r="B61" s="13" t="s">
        <v>222</v>
      </c>
      <c r="C61" s="97"/>
      <c r="D61" s="97"/>
      <c r="E61" s="97"/>
      <c r="F61" s="97">
        <v>6</v>
      </c>
      <c r="G61" s="97"/>
    </row>
    <row r="62" spans="1:7" ht="15" customHeight="1">
      <c r="A62" s="101"/>
      <c r="B62" s="13" t="s">
        <v>223</v>
      </c>
      <c r="C62" s="97"/>
      <c r="D62" s="97">
        <v>6</v>
      </c>
      <c r="E62" s="97"/>
      <c r="F62" s="97"/>
      <c r="G62" s="97"/>
    </row>
    <row r="63" spans="1:7" ht="15" customHeight="1">
      <c r="A63" s="102" t="s">
        <v>224</v>
      </c>
      <c r="B63" s="13"/>
      <c r="C63" s="97"/>
      <c r="D63" s="97"/>
      <c r="E63" s="97"/>
      <c r="F63" s="97"/>
      <c r="G63" s="97"/>
    </row>
    <row r="64" spans="1:7" ht="15" customHeight="1">
      <c r="A64" s="101"/>
      <c r="B64" s="13" t="s">
        <v>225</v>
      </c>
      <c r="C64" s="97">
        <v>1</v>
      </c>
      <c r="D64" s="97"/>
      <c r="E64" s="97"/>
      <c r="F64" s="97"/>
      <c r="G64" s="97"/>
    </row>
    <row r="65" spans="1:8" ht="15" customHeight="1">
      <c r="A65" s="101"/>
      <c r="B65" s="13" t="s">
        <v>226</v>
      </c>
      <c r="C65" s="97">
        <v>2</v>
      </c>
      <c r="D65" s="97">
        <v>2</v>
      </c>
      <c r="E65" s="97">
        <v>2</v>
      </c>
      <c r="F65" s="97">
        <v>2</v>
      </c>
      <c r="G65" s="97">
        <v>2</v>
      </c>
    </row>
    <row r="66" spans="1:8" ht="15" customHeight="1">
      <c r="A66" s="103"/>
      <c r="B66" s="104" t="s">
        <v>227</v>
      </c>
      <c r="C66" s="105">
        <v>1</v>
      </c>
      <c r="D66" s="105"/>
      <c r="E66" s="105"/>
      <c r="F66" s="105"/>
      <c r="G66" s="105"/>
    </row>
    <row r="67" spans="1:8" ht="15" customHeight="1">
      <c r="A67" s="2"/>
      <c r="B67" s="2" t="s">
        <v>228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81"/>
    </row>
    <row r="68" spans="1:8" ht="15" customHeight="1">
      <c r="A68" s="2"/>
      <c r="B68" s="2" t="s">
        <v>229</v>
      </c>
      <c r="C68" s="2"/>
      <c r="D68" s="2">
        <v>5</v>
      </c>
      <c r="E68" s="2">
        <v>4</v>
      </c>
      <c r="F68" s="2">
        <v>5</v>
      </c>
      <c r="G68" s="2"/>
      <c r="H68" s="81"/>
    </row>
    <row r="69" spans="1:8" ht="15" customHeight="1">
      <c r="A69" s="2"/>
      <c r="B69" s="2" t="s">
        <v>230</v>
      </c>
      <c r="C69" s="2"/>
      <c r="D69" s="2"/>
      <c r="E69" s="2">
        <v>1</v>
      </c>
      <c r="F69" s="2"/>
      <c r="G69" s="2">
        <v>5</v>
      </c>
      <c r="H69" s="81"/>
    </row>
    <row r="70" spans="1:8" ht="15" customHeight="1">
      <c r="A70" s="81"/>
      <c r="B70" s="81"/>
      <c r="C70" s="81"/>
      <c r="D70" s="81"/>
      <c r="E70" s="81"/>
      <c r="F70" s="81"/>
      <c r="G70" s="8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33"/>
  <sheetViews>
    <sheetView workbookViewId="0" xr3:uid="{7BE570AB-09E9-518F-B8F7-3F91B7162CA9}">
      <selection activeCell="I20" sqref="I20"/>
    </sheetView>
  </sheetViews>
  <sheetFormatPr defaultColWidth="14.42578125" defaultRowHeight="15" customHeight="1"/>
  <cols>
    <col min="1" max="1" width="11.140625" customWidth="1"/>
    <col min="2" max="2" width="38.42578125" customWidth="1"/>
    <col min="3" max="10" width="8.7109375" customWidth="1"/>
    <col min="11" max="11" width="14.85546875" customWidth="1"/>
    <col min="12" max="13" width="8.7109375" customWidth="1"/>
    <col min="14" max="14" width="19.28515625" customWidth="1"/>
    <col min="15" max="15" width="11" customWidth="1"/>
    <col min="16" max="16" width="9.85546875" customWidth="1"/>
    <col min="17" max="26" width="8.7109375" customWidth="1"/>
  </cols>
  <sheetData>
    <row r="1" spans="1:15" ht="18.75" customHeight="1">
      <c r="A1" s="74" t="s">
        <v>43</v>
      </c>
      <c r="B1" s="74" t="s">
        <v>44</v>
      </c>
      <c r="C1" s="74" t="s">
        <v>4</v>
      </c>
      <c r="D1" s="74" t="s">
        <v>5</v>
      </c>
      <c r="E1" s="74" t="s">
        <v>6</v>
      </c>
      <c r="F1" s="74" t="s">
        <v>7</v>
      </c>
      <c r="G1" s="74" t="s">
        <v>8</v>
      </c>
      <c r="H1" s="20"/>
      <c r="I1" s="20"/>
      <c r="J1" s="72"/>
      <c r="K1" s="74" t="s">
        <v>10</v>
      </c>
      <c r="N1" s="75" t="s">
        <v>1</v>
      </c>
      <c r="O1" s="73" t="s">
        <v>66</v>
      </c>
    </row>
    <row r="2" spans="1:15" ht="15" customHeight="1">
      <c r="A2" s="11" t="s">
        <v>231</v>
      </c>
      <c r="B2" s="2"/>
      <c r="C2" s="3"/>
      <c r="D2" s="2"/>
      <c r="E2" s="2"/>
      <c r="F2" s="2"/>
      <c r="G2" s="2"/>
      <c r="J2" s="76" t="s">
        <v>4</v>
      </c>
      <c r="K2" s="4">
        <f>SUM(C:C)</f>
        <v>30</v>
      </c>
      <c r="N2" s="77" t="s">
        <v>4</v>
      </c>
      <c r="O2" s="13"/>
    </row>
    <row r="3" spans="1:15" ht="15" customHeight="1">
      <c r="A3" s="11"/>
      <c r="B3" s="2" t="s">
        <v>78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J3" s="76" t="s">
        <v>5</v>
      </c>
      <c r="K3" s="2">
        <f>SUM(D:D)</f>
        <v>30</v>
      </c>
      <c r="N3" s="77" t="s">
        <v>5</v>
      </c>
      <c r="O3" s="13"/>
    </row>
    <row r="4" spans="1:15" ht="15" customHeight="1">
      <c r="A4" s="12"/>
      <c r="B4" s="3" t="s">
        <v>232</v>
      </c>
      <c r="C4" s="2">
        <v>6</v>
      </c>
      <c r="D4" s="2">
        <v>6</v>
      </c>
      <c r="E4" s="2">
        <v>2</v>
      </c>
      <c r="F4" s="2">
        <v>6</v>
      </c>
      <c r="G4" s="2"/>
      <c r="J4" s="76" t="s">
        <v>6</v>
      </c>
      <c r="K4" s="2">
        <f>SUM(E:E)</f>
        <v>31</v>
      </c>
      <c r="N4" s="77" t="s">
        <v>6</v>
      </c>
      <c r="O4" s="13"/>
    </row>
    <row r="5" spans="1:15" ht="15" customHeight="1">
      <c r="A5" s="12"/>
      <c r="B5" s="2" t="s">
        <v>233</v>
      </c>
      <c r="C5" s="13"/>
      <c r="D5" s="13"/>
      <c r="E5" s="13">
        <v>4</v>
      </c>
      <c r="F5" s="13"/>
      <c r="G5" s="13">
        <v>6</v>
      </c>
      <c r="J5" s="76" t="s">
        <v>7</v>
      </c>
      <c r="K5" s="2">
        <f>SUM(F:F)</f>
        <v>32</v>
      </c>
      <c r="N5" s="77" t="s">
        <v>7</v>
      </c>
      <c r="O5" s="13"/>
    </row>
    <row r="6" spans="1:15" ht="15" customHeight="1">
      <c r="A6" s="11"/>
      <c r="B6" s="2"/>
      <c r="C6" s="2"/>
      <c r="D6" s="2"/>
      <c r="E6" s="2"/>
      <c r="F6" s="2"/>
      <c r="G6" s="2"/>
      <c r="J6" s="76" t="s">
        <v>8</v>
      </c>
      <c r="K6" s="2">
        <f>SUM(G:G)</f>
        <v>32</v>
      </c>
      <c r="N6" s="77" t="s">
        <v>8</v>
      </c>
      <c r="O6" s="13"/>
    </row>
    <row r="7" spans="1:15" ht="15" customHeight="1">
      <c r="A7" s="11" t="s">
        <v>234</v>
      </c>
      <c r="B7" s="2"/>
      <c r="C7" s="2"/>
      <c r="D7" s="2"/>
      <c r="E7" s="2"/>
      <c r="F7" s="2"/>
      <c r="G7" s="2"/>
      <c r="J7" s="76"/>
      <c r="K7" s="2"/>
      <c r="N7" s="77"/>
      <c r="O7" s="13"/>
    </row>
    <row r="8" spans="1:15" ht="15" customHeight="1">
      <c r="A8" s="2"/>
      <c r="B8" s="2" t="s">
        <v>232</v>
      </c>
      <c r="C8" s="2"/>
      <c r="D8" s="2">
        <v>6</v>
      </c>
      <c r="E8" s="2">
        <v>6</v>
      </c>
      <c r="F8" s="2">
        <v>6</v>
      </c>
      <c r="G8" s="2">
        <v>6</v>
      </c>
      <c r="J8" s="76" t="s">
        <v>17</v>
      </c>
      <c r="K8" s="2">
        <f>SUM(K2:K6)</f>
        <v>155</v>
      </c>
      <c r="N8" s="77" t="s">
        <v>17</v>
      </c>
      <c r="O8" s="13">
        <f>SUM(O2:O6)</f>
        <v>0</v>
      </c>
    </row>
    <row r="9" spans="1:15">
      <c r="A9" s="11"/>
      <c r="B9" s="106" t="s">
        <v>78</v>
      </c>
      <c r="C9" s="2">
        <v>2</v>
      </c>
      <c r="D9" s="2">
        <v>2</v>
      </c>
      <c r="E9" s="2">
        <v>2</v>
      </c>
      <c r="F9" s="2">
        <v>2</v>
      </c>
      <c r="G9" s="2">
        <v>2</v>
      </c>
    </row>
    <row r="10" spans="1:15">
      <c r="A10" s="11"/>
      <c r="B10" s="2" t="s">
        <v>235</v>
      </c>
      <c r="C10" s="2">
        <v>6</v>
      </c>
      <c r="D10" s="2"/>
      <c r="E10" s="2"/>
      <c r="F10" s="2"/>
      <c r="G10" s="2"/>
    </row>
    <row r="11" spans="1:15">
      <c r="A11" s="14"/>
      <c r="B11" s="2"/>
      <c r="C11" s="2"/>
      <c r="D11" s="2"/>
      <c r="E11" s="2"/>
      <c r="F11" s="2"/>
      <c r="G11" s="2"/>
    </row>
    <row r="12" spans="1:15">
      <c r="A12" s="14" t="s">
        <v>236</v>
      </c>
      <c r="B12" s="2"/>
      <c r="C12" s="2"/>
      <c r="D12" s="2"/>
      <c r="E12" s="2"/>
      <c r="F12" s="2"/>
      <c r="G12" s="2"/>
    </row>
    <row r="13" spans="1:15">
      <c r="A13" s="11"/>
      <c r="B13" s="2" t="s">
        <v>78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15">
      <c r="A14" s="11"/>
      <c r="B14" s="2" t="s">
        <v>235</v>
      </c>
      <c r="C14" s="2">
        <v>4</v>
      </c>
      <c r="D14" s="2"/>
      <c r="E14" s="2">
        <v>2</v>
      </c>
      <c r="F14" s="2"/>
      <c r="G14" s="2">
        <v>1</v>
      </c>
    </row>
    <row r="15" spans="1:15">
      <c r="A15" s="11"/>
      <c r="B15" s="2" t="s">
        <v>232</v>
      </c>
      <c r="C15" s="2"/>
      <c r="D15" s="2">
        <v>4</v>
      </c>
      <c r="E15" s="2">
        <v>3</v>
      </c>
      <c r="F15" s="2">
        <v>6</v>
      </c>
      <c r="G15" s="2">
        <v>5</v>
      </c>
      <c r="O15" s="81"/>
    </row>
    <row r="16" spans="1:15">
      <c r="A16" s="11"/>
      <c r="B16" s="16"/>
      <c r="C16" s="2"/>
      <c r="D16" s="2"/>
      <c r="E16" s="2"/>
      <c r="F16" s="2"/>
      <c r="G16" s="2"/>
      <c r="O16" s="81"/>
    </row>
    <row r="17" spans="1:15">
      <c r="A17" s="11" t="s">
        <v>237</v>
      </c>
      <c r="B17" s="2" t="s">
        <v>78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O17" s="81"/>
    </row>
    <row r="18" spans="1:15">
      <c r="A18" s="2"/>
      <c r="B18" s="106" t="s">
        <v>238</v>
      </c>
      <c r="C18" s="2">
        <v>6</v>
      </c>
      <c r="D18" s="2">
        <v>6</v>
      </c>
      <c r="E18" s="2">
        <v>6</v>
      </c>
      <c r="F18" s="2">
        <v>6</v>
      </c>
      <c r="G18" s="2">
        <v>6</v>
      </c>
      <c r="O18" s="81"/>
    </row>
    <row r="19" spans="1:15">
      <c r="A19" s="2"/>
      <c r="B19" s="2"/>
      <c r="C19" s="2"/>
      <c r="D19" s="2"/>
      <c r="E19" s="2"/>
      <c r="F19" s="2"/>
      <c r="G19" s="2"/>
      <c r="O19" s="81"/>
    </row>
    <row r="20" spans="1:15">
      <c r="A20" s="11"/>
      <c r="B20" s="2"/>
      <c r="C20" s="2"/>
      <c r="D20" s="2"/>
      <c r="E20" s="2"/>
      <c r="F20" s="2"/>
      <c r="G20" s="2"/>
      <c r="O20" s="81"/>
    </row>
    <row r="21" spans="1:15">
      <c r="A21" s="11"/>
      <c r="B21" s="2"/>
      <c r="C21" s="2"/>
      <c r="D21" s="2"/>
      <c r="E21" s="2"/>
      <c r="F21" s="2"/>
      <c r="G21" s="2"/>
      <c r="O21" s="81"/>
    </row>
    <row r="22" spans="1:15">
      <c r="A22" s="2"/>
      <c r="B22" s="2"/>
      <c r="C22" s="2"/>
      <c r="D22" s="2"/>
      <c r="E22" s="2"/>
      <c r="F22" s="2"/>
      <c r="G22" s="2"/>
      <c r="O22" s="81"/>
    </row>
    <row r="23" spans="1:15">
      <c r="A23" s="2"/>
      <c r="B23" s="2"/>
      <c r="C23" s="2"/>
      <c r="D23" s="2"/>
      <c r="E23" s="2"/>
      <c r="F23" s="2"/>
      <c r="G23" s="2"/>
      <c r="O23" s="81"/>
    </row>
    <row r="24" spans="1:15">
      <c r="A24" s="11"/>
      <c r="B24" s="2"/>
      <c r="C24" s="2"/>
      <c r="D24" s="2"/>
      <c r="E24" s="2"/>
      <c r="F24" s="2"/>
      <c r="G24" s="2"/>
      <c r="O24" s="81"/>
    </row>
    <row r="25" spans="1:15">
      <c r="A25" s="2"/>
      <c r="B25" s="2"/>
      <c r="C25" s="2"/>
      <c r="D25" s="2"/>
      <c r="E25" s="2"/>
      <c r="F25" s="2"/>
      <c r="G25" s="2"/>
      <c r="O25" s="81"/>
    </row>
    <row r="26" spans="1:15">
      <c r="A26" s="2"/>
      <c r="B26" s="19"/>
      <c r="C26" s="2"/>
      <c r="D26" s="2"/>
      <c r="E26" s="2"/>
      <c r="F26" s="2"/>
      <c r="G26" s="2"/>
      <c r="O26" s="81"/>
    </row>
    <row r="27" spans="1:15">
      <c r="A27" s="13"/>
      <c r="B27" s="16"/>
      <c r="C27" s="13"/>
      <c r="D27" s="13"/>
      <c r="E27" s="13"/>
      <c r="F27" s="13"/>
      <c r="G27" s="13"/>
      <c r="O27" s="81"/>
    </row>
    <row r="28" spans="1:15">
      <c r="A28" s="13"/>
      <c r="B28" s="13"/>
      <c r="C28" s="13"/>
      <c r="D28" s="13"/>
      <c r="E28" s="13"/>
      <c r="F28" s="13"/>
      <c r="G28" s="13"/>
    </row>
    <row r="29" spans="1:15">
      <c r="A29" s="13"/>
      <c r="B29" s="13"/>
      <c r="C29" s="13"/>
      <c r="D29" s="13"/>
      <c r="E29" s="13"/>
      <c r="F29" s="13"/>
      <c r="G29" s="13"/>
    </row>
    <row r="30" spans="1:15">
      <c r="A30" s="13"/>
      <c r="B30" s="13"/>
      <c r="C30" s="13"/>
      <c r="D30" s="13"/>
      <c r="E30" s="13"/>
      <c r="F30" s="13"/>
      <c r="G30" s="13"/>
    </row>
    <row r="31" spans="1:15">
      <c r="A31" s="13"/>
      <c r="B31" s="13"/>
      <c r="C31" s="13"/>
      <c r="D31" s="13"/>
      <c r="E31" s="13"/>
      <c r="F31" s="13"/>
      <c r="G31" s="13"/>
    </row>
    <row r="32" spans="1:15">
      <c r="A32" s="13"/>
      <c r="B32" s="13"/>
      <c r="C32" s="13"/>
      <c r="D32" s="13"/>
      <c r="E32" s="13"/>
      <c r="F32" s="13"/>
      <c r="G32" s="13"/>
    </row>
    <row r="33" spans="1:7">
      <c r="A33" s="13"/>
      <c r="B33" s="13"/>
      <c r="C33" s="13"/>
      <c r="D33" s="13"/>
      <c r="E33" s="13"/>
      <c r="F33" s="13"/>
      <c r="G33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29"/>
  <sheetViews>
    <sheetView tabSelected="1" workbookViewId="0" xr3:uid="{65FA3815-DCC1-5481-872F-D2879ED395ED}">
      <selection activeCell="N7" sqref="N7"/>
    </sheetView>
  </sheetViews>
  <sheetFormatPr defaultColWidth="14.42578125" defaultRowHeight="15" customHeight="1"/>
  <cols>
    <col min="1" max="1" width="11.140625" customWidth="1"/>
    <col min="2" max="2" width="38.42578125" customWidth="1"/>
    <col min="3" max="10" width="8.7109375" customWidth="1"/>
    <col min="11" max="11" width="14.85546875" customWidth="1"/>
    <col min="12" max="13" width="8.7109375" customWidth="1"/>
    <col min="14" max="14" width="19.28515625" customWidth="1"/>
    <col min="15" max="15" width="12.85546875" customWidth="1"/>
    <col min="16" max="16" width="9.85546875" customWidth="1"/>
    <col min="17" max="26" width="8.7109375" customWidth="1"/>
  </cols>
  <sheetData>
    <row r="1" spans="1:15" ht="18.75" customHeight="1">
      <c r="A1" s="74" t="s">
        <v>43</v>
      </c>
      <c r="B1" s="74" t="s">
        <v>44</v>
      </c>
      <c r="C1" s="74" t="s">
        <v>4</v>
      </c>
      <c r="D1" s="74" t="s">
        <v>5</v>
      </c>
      <c r="E1" s="74" t="s">
        <v>6</v>
      </c>
      <c r="F1" s="74" t="s">
        <v>7</v>
      </c>
      <c r="G1" s="74" t="s">
        <v>8</v>
      </c>
      <c r="H1" s="1"/>
      <c r="I1" s="1"/>
      <c r="J1" s="72"/>
      <c r="K1" s="74" t="s">
        <v>10</v>
      </c>
      <c r="N1" s="75" t="s">
        <v>1</v>
      </c>
      <c r="O1" s="78" t="s">
        <v>66</v>
      </c>
    </row>
    <row r="2" spans="1:15" ht="15" customHeight="1">
      <c r="A2" s="11"/>
      <c r="B2" s="2"/>
      <c r="C2" s="3"/>
      <c r="D2" s="2"/>
      <c r="E2" s="2"/>
      <c r="F2" s="2"/>
      <c r="G2" s="2"/>
      <c r="J2" s="76" t="s">
        <v>4</v>
      </c>
      <c r="K2" s="4">
        <f>SUM(C:C)</f>
        <v>0</v>
      </c>
      <c r="N2" s="77" t="s">
        <v>4</v>
      </c>
      <c r="O2" s="13"/>
    </row>
    <row r="3" spans="1:15" ht="15" customHeight="1">
      <c r="A3" s="11"/>
      <c r="B3" s="2"/>
      <c r="C3" s="2"/>
      <c r="D3" s="2"/>
      <c r="E3" s="2"/>
      <c r="F3" s="2"/>
      <c r="G3" s="2"/>
      <c r="J3" s="76" t="s">
        <v>5</v>
      </c>
      <c r="K3" s="2">
        <f>SUM(D:D)</f>
        <v>0</v>
      </c>
      <c r="N3" s="77" t="s">
        <v>5</v>
      </c>
      <c r="O3" s="13"/>
    </row>
    <row r="4" spans="1:15" ht="15" customHeight="1">
      <c r="A4" s="12"/>
      <c r="B4" s="2"/>
      <c r="C4" s="2"/>
      <c r="D4" s="2"/>
      <c r="E4" s="2"/>
      <c r="F4" s="2"/>
      <c r="G4" s="2"/>
      <c r="J4" s="76" t="s">
        <v>6</v>
      </c>
      <c r="K4" s="2">
        <f>SUM(E:E)</f>
        <v>0</v>
      </c>
      <c r="N4" s="77" t="s">
        <v>6</v>
      </c>
      <c r="O4" s="13"/>
    </row>
    <row r="5" spans="1:15" ht="15" customHeight="1">
      <c r="A5" s="12"/>
      <c r="B5" s="13"/>
      <c r="C5" s="13"/>
      <c r="D5" s="13"/>
      <c r="E5" s="13"/>
      <c r="F5" s="13"/>
      <c r="G5" s="13"/>
      <c r="J5" s="76" t="s">
        <v>7</v>
      </c>
      <c r="K5" s="2">
        <f>SUM(F:F)</f>
        <v>0</v>
      </c>
      <c r="N5" s="77" t="s">
        <v>7</v>
      </c>
      <c r="O5" s="13"/>
    </row>
    <row r="6" spans="1:15" ht="15" customHeight="1">
      <c r="A6" s="13"/>
      <c r="B6" s="13"/>
      <c r="C6" s="13"/>
      <c r="D6" s="13"/>
      <c r="E6" s="13"/>
      <c r="F6" s="13"/>
      <c r="G6" s="13"/>
      <c r="J6" s="76" t="s">
        <v>8</v>
      </c>
      <c r="K6" s="2">
        <f>SUM(G:G)</f>
        <v>0</v>
      </c>
      <c r="N6" s="77" t="s">
        <v>8</v>
      </c>
      <c r="O6" s="13"/>
    </row>
    <row r="7" spans="1:15" ht="15" customHeight="1">
      <c r="A7" s="11"/>
      <c r="B7" s="2"/>
      <c r="C7" s="2"/>
      <c r="D7" s="2"/>
      <c r="E7" s="2"/>
      <c r="F7" s="2"/>
      <c r="G7" s="2"/>
      <c r="J7" s="76"/>
      <c r="K7" s="2"/>
      <c r="N7" s="77"/>
      <c r="O7" s="13"/>
    </row>
    <row r="8" spans="1:15" ht="15" customHeight="1">
      <c r="A8" s="2"/>
      <c r="B8" s="19"/>
      <c r="C8" s="2"/>
      <c r="D8" s="2"/>
      <c r="E8" s="2"/>
      <c r="F8" s="2"/>
      <c r="G8" s="2"/>
      <c r="J8" s="76" t="s">
        <v>17</v>
      </c>
      <c r="K8" s="2">
        <f>SUM(K2:K6)</f>
        <v>0</v>
      </c>
      <c r="N8" s="77" t="s">
        <v>17</v>
      </c>
      <c r="O8" s="13">
        <f>SUM(O2:O6)</f>
        <v>0</v>
      </c>
    </row>
    <row r="9" spans="1:15">
      <c r="A9" s="2"/>
      <c r="B9" s="2"/>
      <c r="C9" s="2"/>
      <c r="D9" s="2"/>
      <c r="E9" s="2"/>
      <c r="F9" s="2"/>
      <c r="G9" s="2"/>
    </row>
    <row r="10" spans="1:15">
      <c r="A10" s="11"/>
      <c r="B10" s="2"/>
      <c r="C10" s="2"/>
      <c r="D10" s="2"/>
      <c r="E10" s="2"/>
      <c r="F10" s="2"/>
      <c r="G10" s="2"/>
    </row>
    <row r="11" spans="1:15">
      <c r="A11" s="11"/>
      <c r="B11" s="2"/>
      <c r="C11" s="2"/>
      <c r="D11" s="2"/>
      <c r="E11" s="2"/>
      <c r="F11" s="2"/>
      <c r="G11" s="2"/>
    </row>
    <row r="12" spans="1:15">
      <c r="A12" s="14"/>
      <c r="B12" s="2"/>
      <c r="C12" s="2"/>
      <c r="D12" s="2"/>
      <c r="E12" s="2"/>
      <c r="F12" s="2"/>
      <c r="G12" s="2"/>
    </row>
    <row r="13" spans="1:15">
      <c r="A13" s="11"/>
      <c r="B13" s="2"/>
      <c r="C13" s="2"/>
      <c r="D13" s="2"/>
      <c r="E13" s="2"/>
      <c r="F13" s="2"/>
      <c r="G13" s="2"/>
    </row>
    <row r="14" spans="1:15">
      <c r="A14" s="11"/>
      <c r="B14" s="2"/>
      <c r="C14" s="2"/>
      <c r="D14" s="2"/>
      <c r="E14" s="2"/>
      <c r="F14" s="2"/>
      <c r="G14" s="2"/>
    </row>
    <row r="15" spans="1:15">
      <c r="A15" s="11"/>
      <c r="B15" s="2"/>
      <c r="C15" s="2"/>
      <c r="D15" s="2"/>
      <c r="E15" s="2"/>
      <c r="F15" s="2"/>
      <c r="G15" s="2"/>
    </row>
    <row r="16" spans="1:15">
      <c r="A16" s="11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11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13"/>
      <c r="B24" s="13"/>
      <c r="C24" s="13"/>
      <c r="D24" s="13"/>
      <c r="E24" s="13"/>
      <c r="F24" s="13"/>
      <c r="G24" s="13"/>
    </row>
    <row r="25" spans="1:7">
      <c r="A25" s="13"/>
      <c r="B25" s="13"/>
      <c r="C25" s="13"/>
      <c r="D25" s="13"/>
      <c r="E25" s="13"/>
      <c r="F25" s="13"/>
      <c r="G25" s="13"/>
    </row>
    <row r="26" spans="1:7">
      <c r="A26" s="13"/>
      <c r="B26" s="13"/>
      <c r="C26" s="13"/>
      <c r="D26" s="13"/>
      <c r="E26" s="13"/>
      <c r="F26" s="13"/>
      <c r="G26" s="13"/>
    </row>
    <row r="27" spans="1:7">
      <c r="A27" s="13"/>
      <c r="B27" s="13"/>
      <c r="C27" s="13"/>
      <c r="D27" s="13"/>
      <c r="E27" s="13"/>
      <c r="F27" s="13"/>
      <c r="G27" s="13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26"/>
  <sheetViews>
    <sheetView workbookViewId="0" xr3:uid="{FF0BDA26-1AD6-5648-BD9A-E01AA4DDCA7C}">
      <selection activeCell="N7" sqref="N7"/>
    </sheetView>
  </sheetViews>
  <sheetFormatPr defaultColWidth="14.42578125" defaultRowHeight="15" customHeight="1"/>
  <cols>
    <col min="1" max="1" width="11.140625" customWidth="1"/>
    <col min="2" max="2" width="38.42578125" customWidth="1"/>
    <col min="3" max="10" width="8.7109375" customWidth="1"/>
    <col min="11" max="11" width="14.85546875" customWidth="1"/>
    <col min="12" max="13" width="8.7109375" customWidth="1"/>
    <col min="14" max="14" width="19.28515625" customWidth="1"/>
    <col min="15" max="16" width="12.7109375" customWidth="1"/>
    <col min="17" max="26" width="8.7109375" customWidth="1"/>
  </cols>
  <sheetData>
    <row r="1" spans="1:15" ht="19.5" customHeight="1">
      <c r="A1" s="74" t="s">
        <v>43</v>
      </c>
      <c r="B1" s="74" t="s">
        <v>44</v>
      </c>
      <c r="C1" s="74" t="s">
        <v>4</v>
      </c>
      <c r="D1" s="74" t="s">
        <v>5</v>
      </c>
      <c r="E1" s="74" t="s">
        <v>6</v>
      </c>
      <c r="F1" s="74" t="s">
        <v>7</v>
      </c>
      <c r="G1" s="74" t="s">
        <v>8</v>
      </c>
      <c r="H1" s="1"/>
      <c r="I1" s="1"/>
      <c r="J1" s="72"/>
      <c r="K1" s="74" t="s">
        <v>10</v>
      </c>
      <c r="N1" s="75" t="s">
        <v>1</v>
      </c>
      <c r="O1" s="78" t="s">
        <v>66</v>
      </c>
    </row>
    <row r="2" spans="1:15" ht="15" customHeight="1">
      <c r="A2" s="11"/>
      <c r="B2" s="2"/>
      <c r="C2" s="3"/>
      <c r="D2" s="2"/>
      <c r="E2" s="2"/>
      <c r="F2" s="2"/>
      <c r="G2" s="2"/>
      <c r="J2" s="76" t="s">
        <v>4</v>
      </c>
      <c r="K2" s="4">
        <f>SUM(C:C)</f>
        <v>0</v>
      </c>
      <c r="N2" s="77" t="s">
        <v>4</v>
      </c>
      <c r="O2" s="13"/>
    </row>
    <row r="3" spans="1:15" ht="15" customHeight="1">
      <c r="A3" s="11"/>
      <c r="B3" s="2"/>
      <c r="C3" s="2"/>
      <c r="D3" s="2"/>
      <c r="E3" s="2"/>
      <c r="F3" s="2"/>
      <c r="G3" s="2"/>
      <c r="J3" s="76" t="s">
        <v>5</v>
      </c>
      <c r="K3" s="2">
        <f>SUM(D:D)</f>
        <v>0</v>
      </c>
      <c r="N3" s="77" t="s">
        <v>5</v>
      </c>
      <c r="O3" s="13"/>
    </row>
    <row r="4" spans="1:15" ht="15" customHeight="1">
      <c r="A4" s="12"/>
      <c r="B4" s="2"/>
      <c r="C4" s="2"/>
      <c r="D4" s="2"/>
      <c r="E4" s="2"/>
      <c r="F4" s="2"/>
      <c r="G4" s="2"/>
      <c r="J4" s="76" t="s">
        <v>6</v>
      </c>
      <c r="K4" s="2">
        <f>SUM(E:E)</f>
        <v>0</v>
      </c>
      <c r="N4" s="77" t="s">
        <v>6</v>
      </c>
      <c r="O4" s="13"/>
    </row>
    <row r="5" spans="1:15" ht="15" customHeight="1">
      <c r="A5" s="12"/>
      <c r="B5" s="13"/>
      <c r="C5" s="13"/>
      <c r="D5" s="13"/>
      <c r="E5" s="13"/>
      <c r="F5" s="13"/>
      <c r="G5" s="13"/>
      <c r="J5" s="76" t="s">
        <v>7</v>
      </c>
      <c r="K5" s="2">
        <f>SUM(F:F)</f>
        <v>0</v>
      </c>
      <c r="N5" s="77" t="s">
        <v>7</v>
      </c>
      <c r="O5" s="13"/>
    </row>
    <row r="6" spans="1:15" ht="15" customHeight="1">
      <c r="A6" s="12"/>
      <c r="B6" s="13"/>
      <c r="C6" s="13"/>
      <c r="D6" s="13"/>
      <c r="E6" s="13"/>
      <c r="F6" s="13"/>
      <c r="G6" s="13"/>
      <c r="J6" s="76" t="s">
        <v>8</v>
      </c>
      <c r="K6" s="2">
        <f>SUM(G:G)</f>
        <v>0</v>
      </c>
      <c r="N6" s="77" t="s">
        <v>8</v>
      </c>
      <c r="O6" s="13"/>
    </row>
    <row r="7" spans="1:15" ht="15" customHeight="1">
      <c r="A7" s="11"/>
      <c r="B7" s="2"/>
      <c r="C7" s="2"/>
      <c r="D7" s="2"/>
      <c r="E7" s="2"/>
      <c r="F7" s="2"/>
      <c r="G7" s="2"/>
      <c r="J7" s="76"/>
      <c r="K7" s="2"/>
      <c r="N7" s="77"/>
      <c r="O7" s="13"/>
    </row>
    <row r="8" spans="1:15" ht="15" customHeight="1">
      <c r="A8" s="11"/>
      <c r="B8" s="2"/>
      <c r="C8" s="2"/>
      <c r="D8" s="2"/>
      <c r="E8" s="2"/>
      <c r="F8" s="2"/>
      <c r="G8" s="2"/>
      <c r="J8" s="76" t="s">
        <v>17</v>
      </c>
      <c r="K8" s="2">
        <f>SUM(K2:K6)</f>
        <v>0</v>
      </c>
      <c r="N8" s="77" t="s">
        <v>17</v>
      </c>
      <c r="O8" s="13">
        <f>SUM(O2:O6)</f>
        <v>0</v>
      </c>
    </row>
    <row r="9" spans="1:15">
      <c r="A9" s="11"/>
      <c r="B9" s="2"/>
      <c r="C9" s="2"/>
      <c r="D9" s="2"/>
      <c r="E9" s="2"/>
      <c r="F9" s="2"/>
      <c r="G9" s="2"/>
    </row>
    <row r="10" spans="1:15">
      <c r="A10" s="11"/>
      <c r="B10" s="2"/>
      <c r="C10" s="2"/>
      <c r="D10" s="2"/>
      <c r="E10" s="2"/>
      <c r="F10" s="2"/>
      <c r="G10" s="2"/>
    </row>
    <row r="11" spans="1:15">
      <c r="A11" s="11"/>
      <c r="B11" s="2"/>
      <c r="C11" s="2"/>
      <c r="D11" s="2"/>
      <c r="E11" s="2"/>
      <c r="F11" s="2"/>
      <c r="G11" s="2"/>
    </row>
    <row r="12" spans="1:15">
      <c r="A12" s="13"/>
      <c r="B12" s="13"/>
      <c r="C12" s="13"/>
      <c r="D12" s="13"/>
      <c r="E12" s="13"/>
      <c r="F12" s="13"/>
      <c r="G12" s="13"/>
    </row>
    <row r="13" spans="1:15">
      <c r="A13" s="14"/>
      <c r="B13" s="2"/>
      <c r="C13" s="2"/>
      <c r="D13" s="2"/>
      <c r="E13" s="2"/>
      <c r="F13" s="2"/>
      <c r="G13" s="2"/>
    </row>
    <row r="14" spans="1:15">
      <c r="A14" s="14"/>
      <c r="B14" s="2"/>
      <c r="C14" s="2"/>
      <c r="D14" s="2"/>
      <c r="E14" s="2"/>
      <c r="F14" s="2"/>
      <c r="G14" s="2"/>
    </row>
    <row r="15" spans="1:15">
      <c r="A15" s="11"/>
      <c r="B15" s="2"/>
      <c r="C15" s="2"/>
      <c r="D15" s="2"/>
      <c r="E15" s="2"/>
      <c r="F15" s="2"/>
      <c r="G15" s="2"/>
    </row>
    <row r="16" spans="1:15">
      <c r="A16" s="11"/>
      <c r="B16" s="2"/>
      <c r="C16" s="2"/>
      <c r="D16" s="2"/>
      <c r="E16" s="2"/>
      <c r="F16" s="2"/>
      <c r="G16" s="2"/>
    </row>
    <row r="17" spans="1:7">
      <c r="A17" s="11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13"/>
      <c r="B25" s="2"/>
      <c r="C25" s="13"/>
      <c r="D25" s="13"/>
      <c r="E25" s="13"/>
      <c r="F25" s="13"/>
      <c r="G25" s="13"/>
    </row>
    <row r="26" spans="1:7">
      <c r="A26" s="13"/>
      <c r="B26" s="2"/>
      <c r="C26" s="13"/>
      <c r="D26" s="13"/>
      <c r="E26" s="13"/>
      <c r="F26" s="13"/>
      <c r="G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Niemi Kari</dc:creator>
  <cp:keywords/>
  <dc:description/>
  <cp:lastModifiedBy>Jämbeck Marja</cp:lastModifiedBy>
  <cp:revision/>
  <dcterms:created xsi:type="dcterms:W3CDTF">2018-09-05T12:01:56Z</dcterms:created>
  <dcterms:modified xsi:type="dcterms:W3CDTF">2019-03-06T10:24:14Z</dcterms:modified>
  <cp:category/>
  <cp:contentStatus/>
</cp:coreProperties>
</file>