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camer\docfilms-github\site\database\capsules_spreadsheets\"/>
    </mc:Choice>
  </mc:AlternateContent>
  <xr:revisionPtr revIDLastSave="0" documentId="13_ncr:1_{CB3E2489-6FFC-4F69-9E93-5DFA5D18226B}" xr6:coauthVersionLast="47" xr6:coauthVersionMax="47" xr10:uidLastSave="{00000000-0000-0000-0000-000000000000}"/>
  <bookViews>
    <workbookView xWindow="-108" yWindow="-108" windowWidth="23256" windowHeight="12456" xr2:uid="{00000000-000D-0000-FFFF-FFFF00000000}"/>
  </bookViews>
  <sheets>
    <sheet name="Spring 2023" sheetId="1" r:id="rId1"/>
    <sheet name="Series Info" sheetId="2" r:id="rId2"/>
  </sheets>
  <definedNames>
    <definedName name="Examples" localSheetId="1">#REF!</definedName>
    <definedName name="Examples">'Spring 2023'!$A$3:$R$3</definedName>
    <definedName name="LOCKED_CAPSULES" localSheetId="1">'Series Info'!$A$1:$R$20</definedName>
    <definedName name="LOCKED_CAPSULES">'Spring 2023'!$A$1:$R$27</definedName>
    <definedName name="Z_326B1FD7_294C_41DB_BC2D_02E66DB88FCA_.wvu.FilterData" localSheetId="0" hidden="1">'Spring 2023'!$T$1:$T$62</definedName>
  </definedNames>
  <calcPr calcId="191029"/>
  <customWorkbookViews>
    <customWorkbookView name="Filter 1" guid="{326B1FD7-294C-41DB-BC2D-02E66DB88FC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0" i="2" l="1"/>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For multiple films in one screening, separate titles with the delimiter '//'
e.g. Light // Your Face</t>
        </r>
      </text>
    </comment>
    <comment ref="F1" authorId="0" shapeId="0" xr:uid="{00000000-0006-0000-0000-000002000000}">
      <text>
        <r>
          <rPr>
            <sz val="10"/>
            <color rgb="FF000000"/>
            <rFont val="Arial"/>
          </rPr>
          <t>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r>
      </text>
    </comment>
    <comment ref="G1" authorId="0" shapeId="0" xr:uid="{00000000-0006-0000-0000-000003000000}">
      <text>
        <r>
          <rPr>
            <sz val="10"/>
            <color rgb="FF000000"/>
            <rFont val="Arial"/>
          </rPr>
          <t>for multiple films in the same screening, separate years with the delimiter "//"
e.g. 2001 // 2017</t>
        </r>
      </text>
    </comment>
    <comment ref="H1" authorId="0" shapeId="0" xr:uid="{00000000-0006-0000-0000-000004000000}">
      <text>
        <r>
          <rPr>
            <sz val="10"/>
            <color rgb="FF000000"/>
            <rFont val="Arial"/>
          </rPr>
          <t>Use _underscores_ to denote italics.</t>
        </r>
      </text>
    </comment>
    <comment ref="I1" authorId="0" shapeId="0" xr:uid="{00000000-0006-0000-0000-000005000000}">
      <text>
        <r>
          <rPr>
            <sz val="10"/>
            <color rgb="FF000000"/>
            <rFont val="Arial"/>
          </rPr>
          <t>Runtimes are in minutes. Format is an integer followed by 'm'
For multiple films in one screening, use '//' as the delimiter
e.g. 15m // 103m</t>
        </r>
      </text>
    </comment>
    <comment ref="J1" authorId="0" shapeId="0" xr:uid="{00000000-0006-0000-0000-000006000000}">
      <text>
        <r>
          <rPr>
            <sz val="10"/>
            <color rgb="FF000000"/>
            <rFont val="Arial"/>
          </rPr>
          <t>Recognized formats: '35mm', '3D 35mm', '16mm', '3D 16mm', 'DCP', '3D DCP', 'Digital', '3D Digital'
For multiple films in the same screening, use '//' as the delimiter
e.g. 16mm // 3D DCP</t>
        </r>
      </text>
    </comment>
    <comment ref="L1" authorId="0" shapeId="0" xr:uid="{00000000-0006-0000-0000-000007000000}">
      <text>
        <r>
          <rPr>
            <sz val="10"/>
            <color rgb="FF000000"/>
            <rFont val="Arial"/>
          </rPr>
          <t>Please follow the format "7:00 PM" and avoid combining both show times into one cell. (a.k.a. 7:00 PM in showtime1, 9:00 PM in showtime 2 etc.)</t>
        </r>
      </text>
    </comment>
    <comment ref="M1" authorId="0" shapeId="0" xr:uid="{00000000-0006-0000-0000-000008000000}">
      <text>
        <r>
          <rPr>
            <sz val="10"/>
            <color rgb="FF000000"/>
            <rFont val="Arial"/>
          </rPr>
          <t>Please follow the format "7:00 PM" and avoid combining both show times into one cell. (a.k.a. 7:00 PM in showtime1, 9:00 PM in showtime 2 etc.)</t>
        </r>
      </text>
    </comment>
    <comment ref="O1" authorId="0" shapeId="0" xr:uid="{00000000-0006-0000-0000-000009000000}">
      <text>
        <r>
          <rPr>
            <sz val="10"/>
            <color rgb="FF000000"/>
            <rFont val="Arial"/>
          </rPr>
          <t>Please follow the format "7:00 PM" and avoid combining both show times into one cell. (a.k.a. 7:00 PM in showtime1, 9:00 PM in showtime 2 etc.)</t>
        </r>
      </text>
    </comment>
    <comment ref="H10" authorId="0" shapeId="0" xr:uid="{00000000-0006-0000-0000-00000A000000}">
      <text>
        <r>
          <rPr>
            <sz val="10"/>
            <color rgb="FF000000"/>
            <rFont val="Arial"/>
          </rPr>
          <t>see board notes for why it's short character count
	-Doc Films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rPr>
          <t>For multiple programmers, use the delimiters ',' (comma) or 'and'. Doesn't matter if you use an Oxford comma or not. PROHIBITED delimiters: &amp;
e.g. Hannah Halpern, Ian Resnick, and Addison Wood</t>
        </r>
      </text>
    </comment>
    <comment ref="I1" authorId="0" shapeId="0" xr:uid="{00000000-0006-0000-0100-000002000000}">
      <text>
        <r>
          <rPr>
            <sz val="10"/>
            <color rgb="FF000000"/>
            <rFont val="Arial"/>
          </rPr>
          <t>Should only include the number of minutes. (a.k.a. digits only, no "min")</t>
        </r>
      </text>
    </comment>
  </commentList>
</comments>
</file>

<file path=xl/sharedStrings.xml><?xml version="1.0" encoding="utf-8"?>
<sst xmlns="http://schemas.openxmlformats.org/spreadsheetml/2006/main" count="639" uniqueCount="313">
  <si>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</si>
  <si>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</si>
  <si>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</si>
  <si>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</si>
  <si>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</si>
  <si>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</si>
  <si>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</si>
  <si>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</si>
  <si>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</si>
  <si>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</si>
  <si>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</si>
  <si>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</si>
  <si>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</si>
  <si>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</si>
  <si>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</si>
  <si>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</si>
  <si>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</si>
  <si>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</si>
  <si>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</si>
  <si>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</si>
  <si>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</si>
  <si>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</si>
  <si>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</si>
  <si>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</si>
  <si>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</si>
  <si>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</si>
  <si>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</si>
  <si>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</si>
  <si>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</si>
  <si>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</si>
  <si>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</si>
  <si>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</si>
  <si>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</si>
  <si>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Last Year at Marienbad</t>
  </si>
  <si>
    <t>Hannah Y</t>
  </si>
  <si>
    <t>cameron</t>
  </si>
  <si>
    <t>Alain Resnais</t>
  </si>
  <si>
    <t>Truth, time, and memory are dizzyingly twisted and muddled in a hotel in Marienbad, where a man insists he has met an unnamed woman (Seyrig) before, but she insists she does not know him. Conflict arises with the appearance of another man—what is the truth? This earlier role of Seyrig’s would pave the way for her future castings as the elusive object of desire. The script’s puzzle is enhanced by the hypnotic, surreal cinematography of Sacha Vierny.</t>
  </si>
  <si>
    <t>94m</t>
  </si>
  <si>
    <t>DCP</t>
  </si>
  <si>
    <t>Followed by a discussion with Prof. Maria Belodubrovskaya, Cinema and Media Studies.</t>
  </si>
  <si>
    <t>Wednesday</t>
  </si>
  <si>
    <t>Birdman</t>
  </si>
  <si>
    <t>Rocco</t>
  </si>
  <si>
    <t>Eli</t>
  </si>
  <si>
    <t>Alejandro González Iñárritu</t>
  </si>
  <si>
    <t>Washed-up actor Riggan Thompson (Michael Keaton), almost synonymous with the iconic, twenty-years outdated superhero “Birdman,” mounts an ambitious Broadway production of Raymond Carver’s “What We Talk About When We Talk About Love” in a quixotic attempt to revitalize his moribund career and ego. As opening night approaches, Thompson’s vainglorious effort to rebuild himself personally and professionally becomes an increasingly dark comedy of errors.</t>
  </si>
  <si>
    <t>119m</t>
  </si>
  <si>
    <t>Thursday 1</t>
  </si>
  <si>
    <t>Scanners</t>
  </si>
  <si>
    <t>Isaiah</t>
  </si>
  <si>
    <t>HH</t>
  </si>
  <si>
    <t>David Cronenberg</t>
  </si>
  <si>
    <t>_Scanners_ is an obsessive dive into a world of espionage, corporate intrigue, and telepathic powers. While known for its iconic head explosions, there is a compellingly chilling thriller pulsating beneath the film's glorious practical effects. Through office corridors and overly lit hallways, prepare to be dragged along with the eponymous scanner until your feet are naught but bloody stumps and your flesh a tired husk, hoping one day to break free.</t>
  </si>
  <si>
    <t>103m</t>
  </si>
  <si>
    <t>Thursday 2</t>
  </si>
  <si>
    <t>The Godfather</t>
  </si>
  <si>
    <t>Addison</t>
  </si>
  <si>
    <t>Francis Ford Coppola</t>
  </si>
  <si>
    <t>What a way to start the series! The film that launched a thousand imitations and millions of film studies majors. Coppola adapts two-thirds of Mario Puzo’s bestseller, weaving interfamilial strife into an epic tableau of immigrant life in the midcentury. It's an all-American tale of power, corruption, and lies. Innovative cinematography, a classic Nino Rota score, and ultra-quotable lines abound! It’s an offer you can’t… oh, you know how the line goes.</t>
  </si>
  <si>
    <t>175m</t>
  </si>
  <si>
    <t>35mm</t>
  </si>
  <si>
    <t>Friday</t>
  </si>
  <si>
    <t>Corsage</t>
  </si>
  <si>
    <t>Honor</t>
  </si>
  <si>
    <t>Marie Kreutzer</t>
  </si>
  <si>
    <t xml:space="preserve">On Christmas Eve of 1877, Empress Elisabeth "Sissi" of Austria turns 40, and is forced to relinquish her long-held status as a beautiful young woman. She must determine how to salvage her public image--and how to prove her worth in a society which now deems her worthless. What follows is an irreverent, modern, and subtly anachronistic spin on an iconic figure's story: a luxurious yet understated tale of melancholy, restriction, and rebellion. </t>
  </si>
  <si>
    <t>114m</t>
  </si>
  <si>
    <t>Saturday</t>
  </si>
  <si>
    <t>Manhatta // The City</t>
  </si>
  <si>
    <t>Ian</t>
  </si>
  <si>
    <t>Charles Sheeler and Paul Strand // Ralph Steiner and Willard Van Dyke</t>
  </si>
  <si>
    <t>1921 // 1939</t>
  </si>
  <si>
    <t>A pioneering work of social criticism, _The City_ depicts the problems of modern urban life and the purported salvation of planned communities. Funded by the Carnegie Corporation, this documentary has been criticized for its propagandist inclinations. Yet its co-directors, modernist photographers Ralph Steiner and Willard Van Dyke, lend the work a remarkably poetic perspective. Preceded by painter Charles Sheeler and photographer Paul Strand’s _Manhatta_.</t>
  </si>
  <si>
    <t>10m // 43m</t>
  </si>
  <si>
    <t>Sunday</t>
  </si>
  <si>
    <t>Everything Everywhere All at Once</t>
  </si>
  <si>
    <t>Cameron</t>
  </si>
  <si>
    <t>Hannah y</t>
  </si>
  <si>
    <t>Daniel Kwan and Daniel Scheinert</t>
  </si>
  <si>
    <t>Back on the big screen! _Everything Everywhere All at Once_ is a whimsical, sci-fi, comedy-drama following Evelyn Wang (Michelle Yeoh) as her marriage to Waymond (Ke Huy Quan) and relationship with her daughter Joy (Stephanie Hsu) begin to implode. _EEAAO_ swept the awards season, being nominated for 11 Academy Awards and winning Yeoh a Golden Globe for best actress.</t>
  </si>
  <si>
    <t>139m</t>
  </si>
  <si>
    <t>Capsule is shorter to allow for longer public notes -- cameron</t>
  </si>
  <si>
    <t>Co-presented with the Society of Women in Physics. All proceeds to go to Girls 4 Science, a nonprofit organization dedicated to exposing girls in Chicago, ages 10–18 years old, to STEM.</t>
  </si>
  <si>
    <t>Special Event</t>
  </si>
  <si>
    <t>Jeanne Dielman, 23, quai du Commerce, 1080 Bruxelles</t>
  </si>
  <si>
    <t>Chantal Akerman</t>
  </si>
  <si>
    <t>The film that changed everything. Delphine Seyrig gave her greatest contribution to cinema in Chantal Akerman’s _Jeanne Dielman_ as a widowed housewife who spends her days peeling potatoes for her son's meals and trying to make ends meet. The film’s brilliance lies in its attentiveness towards its subject, the textural duration and repetition of Jeanne’s daily tasks, and the eventual disruption that occurs. Quietly harrowing, exhilarating, and triumphant.</t>
  </si>
  <si>
    <t>201m</t>
  </si>
  <si>
    <t>Children of Men</t>
  </si>
  <si>
    <t>Alfonso Cuarón</t>
  </si>
  <si>
    <t>In a dystopian future where society is on the brink of collapse and mankind’s existence is threatened by infertility, _Children of Men_ follows a disillusioned, former-activist bureaucrat (Clive Owen) in Britain—now a xenophobic police state—as he works to transport a miraculously pregnant woman to sanctuary. Aided by the work of cinematographer Emmanuel Lubezki, Cuarón has created a timeless visual masterpiece filled with themes that still resonate today.</t>
  </si>
  <si>
    <t>109m</t>
  </si>
  <si>
    <t>Videodrome</t>
  </si>
  <si>
    <t>A film of near apocalyptic proportions squeezed down into the horrific city of Toronto, _Videodrome_ follows the president of a nearly-pornographic television station as he becomes enraptured in a mysterious, foreign TV show full of blood, sex, and murder. Enthralled as he seeks out the show's source, reality begins to collapse around him as the worlds of sex, biology, and technology coalesce into one rapturous mess. LONG LIVE THE NEW FLESH.</t>
  </si>
  <si>
    <t>87m</t>
  </si>
  <si>
    <t>Sunrise: A Song of Two Humans</t>
  </si>
  <si>
    <t>F. W. Murnau</t>
  </si>
  <si>
    <t>The best German expressionist film ever made outside of Germany, _Sunrise: A Song of Two Humans_ delivers on the promise of its title. A glorious, melodic wave of emotion, Murnau’s opus is a testament to what the medium of silent film could offer in its final days. _Sunrise_ would go on to win the only once awarded Oscar for “Unique and Artistic Picture." It's a gorgeous film not to be missed, and in Addison's opinion, the best film in this series.</t>
  </si>
  <si>
    <t>Babylon</t>
  </si>
  <si>
    <t>Colby</t>
  </si>
  <si>
    <t>Damien Chazelle</t>
  </si>
  <si>
    <t>Damien Chazelle's _Babylon_ follows an ensemble cast of Margot Robbie, Brad Pitt, Diego Calva and more through the glitz, glamor, and corruption of late '20s Hollywood, in the transition from silent to sound movies. Divisive among critics upon its release, the film is both a condemnation of and a love letter to the world of movies and the Hollywood institution itself. You may love it, you may hate it, but regardless, you'll have a good time at the movies.</t>
  </si>
  <si>
    <t>189m</t>
  </si>
  <si>
    <t>Fear and Desire // Day of the Fight</t>
  </si>
  <si>
    <t>Stanley Kubrick</t>
  </si>
  <si>
    <t>1951 // 1952</t>
  </si>
  <si>
    <t>Stanley Kubrick’s feature directorial debut, _Fear and Desire_ was produced with a small crew of 15 people and an original shoestring budget of only $10,000, raised largely by Kubrick’s family. An anti-war film released under the context of the Korean War, Kubrick reportedly quit his job as a staff photographer for _Look_ Magazine to make the film. Preceded by _Day of the Fight_ a short documentary produced by Kubrick during his days with _Look_ Magazine.</t>
  </si>
  <si>
    <t>72m // 16m</t>
  </si>
  <si>
    <t>35mm // 16mm</t>
  </si>
  <si>
    <t>Preserved by the Library of Congress.</t>
  </si>
  <si>
    <t>Pride and Prejudice</t>
  </si>
  <si>
    <t>Joe Wright</t>
  </si>
  <si>
    <t>It is a truth universally acknowledged that a Doc Films theatergoer in possession of a quarter pass must be in want of a dreamy period romance. An adaptation of a beloved classic, _Pride and Prejudice_ follows headstrong Elizabeth Bennet as she becomes acquainted with Mr. Darcy, a wealthy, dour bachelor. Amidst encounters with impossible sisters, bumbling clergymen, and rakish strangers, Elizabeth comes to find that first impressions can be misleading.</t>
  </si>
  <si>
    <t>127m</t>
  </si>
  <si>
    <t>Event sponsored by the English Department, in honor of Emily Cheng’s BA Thesis on re-reading and the feminine gaze in both Austen's and Wright's _Pride and Prejudice_.</t>
  </si>
  <si>
    <t>Muriel, or the Time of Return</t>
  </si>
  <si>
    <t>Resnais exchanges Seyrig’s dreamy character in _Marienbad_ for Hélenè, an agitated widow who lives in an antique shop with her stepson Bernard. He is deeply haunted by his time in the Algerian war, just as Hélenè is haunted by an ex-lover’s visit. Characters are trapped in their own histories as they confuse memories or obsess over them. Do they realize the futility of their perpetual forgetting and remembering? Perhaps, but they persist, or cannot escape.</t>
  </si>
  <si>
    <t>116m</t>
  </si>
  <si>
    <t>Pan's Labyrinth</t>
  </si>
  <si>
    <t>Guillermo del Toro</t>
  </si>
  <si>
    <t>_Pan’s Labyrinth_ may very well be the film that truly put Guillermo del Toro on the map. While living In the countryside of Franco's Spain with her mother and dictatorial stepfather, 10-year-old Ofelia encounters an abandoned labyrinth, home to a mysterious faun who lays out a gauntlet of three trials Ofelia must complete to fulfill her only wish: to return to her real father. Destiny, fate, and mortality make strange bedfellows in this fantastical tale.</t>
  </si>
  <si>
    <t>Screening subsidized for members of the organization of Latin American Students (OLAS) in conjunction with its cultural show. However, all are welcome!</t>
  </si>
  <si>
    <t>Crimes of the Future</t>
  </si>
  <si>
    <t xml:space="preserve">The second film by Cronenberg to be titled _Crimes of the Future_ makes this a kind of return to form. This is a cold, delirious, and orgasmic journey into the future of human evolution that seeks to ask who can and should control the physicality of human expression. "Body is Reality"—so said Cronenberg during the film's premiere at Cannes. And so control over one's flesh, and the extremes of that control, are at the very heart of the film. </t>
  </si>
  <si>
    <t>107m</t>
  </si>
  <si>
    <t>Singin' in the Rain</t>
  </si>
  <si>
    <t>Gene Kelly and Stanley Donen</t>
  </si>
  <si>
    <t>If you didn’t know any better, you might think this film was 115 minutes of Gene Kelly doing nothing but, well, singing in the rain. After all, that is by and large the only image that people use nowadays to reference the damn thing. But _Singin’ in the Rain_ has more to offer than that—a lot more. It’s a bombastic whirlwind: gaudy, colorful, loud, and ever so entertaining in all the right ways. All you _La La Land_ fiends had better show up to this one...</t>
  </si>
  <si>
    <t>115m</t>
  </si>
  <si>
    <t>Tár</t>
  </si>
  <si>
    <t>Todd Field</t>
  </si>
  <si>
    <t>Lydia Tár has it all—fast cars, a hot wife, and acclaim as the first female chief conductor of the Berlin Philharmonic. She stands in front of her orchestra to give the downbeat to Mahler's Fifth, but a young cellist catches her eye. Shadows and sounds linger in her periphery... genius turned arrogance, past deeds, paranoia, and the rumblings of an orchestrated downfall. Can Tár face her orchestra and her ghosts? Can she obliterate herself for her music?</t>
  </si>
  <si>
    <t>158m</t>
  </si>
  <si>
    <t>La Pointe Courte</t>
  </si>
  <si>
    <t>Agnès Varda</t>
  </si>
  <si>
    <t xml:space="preserve">A professional photographer before becoming a filmmaker, Varda cited a fluid relationship between her photography and filmmaking. Of _La Pointe Courte_, Varda recounted “I started making films with the sole experience of photography, that's to say, where to place the camera, at what distance, with which lens and what lights?” The film moseys through a port city in France, loosely following a couple contemplating their marriage, a fisherman, and a regatta. </t>
  </si>
  <si>
    <t>80m</t>
  </si>
  <si>
    <t>The Unspeakable Act</t>
  </si>
  <si>
    <t>Dan Sallitt</t>
  </si>
  <si>
    <t>A coming-of-age film that is, for once, pleasantly _unrelatable_, _The Unspeakable Act_ is a film directed by Dan Sallitt about a girl's unrequited romantic love for her older brother. Jackie, a 17-year-old Brooklyn highschooler, prepares for her older brother, Matthew, to leave for college amidst realizations that he's found a girlfriend. _The Unspeakable Act_ toes the line between sincere and taboo and is an intriguing look into adolescence.</t>
  </si>
  <si>
    <t>91m</t>
  </si>
  <si>
    <t>Free showing for all students, sponsored by Night Owls. Followed by a discussion with filmmaker Dan Sallitt.</t>
  </si>
  <si>
    <t>Fourteen</t>
  </si>
  <si>
    <t>_Fourteen_ is Dan Sallit's latest feature film and first film since _the Unspeakable Act_. Mara (Tallie Medel) and Jo (Norma Kuhling) are two women who've maintained a close friendship since childhood. While being polar opposites, Mara finds excitement and spontaneity in Jo, and Jo comfort and care in Mara. The film follows their relationship as Jo deteriorates due to a mixture of mental illness and drugs while Mara struggles to keep her head above water.</t>
  </si>
  <si>
    <t>Stolen Kisses</t>
  </si>
  <si>
    <t>Francois Truffaut</t>
  </si>
  <si>
    <t>In the third of Truffaut’s Antoine Doinel films, the ever-youthful Antoine (Jeanne Pierre-Léaud) gets a job as a private detective and works undercover at a shoe store. He becomes relatably infatuated with his boss’s wife, Fabienne Tabard (Seyrig), who seduces him with her elegance, magnetic beauty, and charm. In her famous monologue, Fabienne says to Antoine: “I am not an apparition, I am a woman,” a quote which can equally encapsulate Seyrig’s career.</t>
  </si>
  <si>
    <t>90m</t>
  </si>
  <si>
    <t>Biutiful</t>
  </si>
  <si>
    <t>_Biutiful_ stars Javier Bardem (who won Best Actor at Cannes for his performance) as the Catalonian criminal and loving father Uxbal whose world progressively falls apart after a terminal cancer diagnosis. As his health worsens, Uxbal finds himself tasked with settling myriad things in his chaotic life before it’s too late. Bardem shines in this grim film that, fitting with this series’s theme (Three Amigos), names both Cuarón and del Toro as producers.</t>
  </si>
  <si>
    <t>148m</t>
  </si>
  <si>
    <t>The Dead Zone</t>
  </si>
  <si>
    <t>One of the more muted entries in Cronenberg's early filmography is his adaptation of Stephen King's _The Dead Zone_, which centers schoolteacher Johnny Smith (Christopher Walken) as he gets into a catastrophic car accident that leaves him comatose for five years. Upon waking under a neurologist's care, Smith finds that the brain damage he sustained in the crash has left him with psychic abilities, cursing him to see people's futures when he touches them.</t>
  </si>
  <si>
    <t>Meshes of the Afternoon // Man with a Movie Camera</t>
  </si>
  <si>
    <t>Maya Deren and Alexander Hammid // Dziga Vertov</t>
  </si>
  <si>
    <t>1943 // 1929</t>
  </si>
  <si>
    <t>Calling all devotees of Soviet cinema! If you think our usual programming is the opiate of the masses, do we have the picture for you. _Man with a Movie Camera_ is one of the rare cinema 101 works that seemingly everyone loves. Vertov’s revolutionary film, sans intertitles (wowza!), is a masterclass of cutting, framing, throwing everything at the wall, and generally being hyper in a uniquely 1920s way. Preceded by _Meshes of the Afternoon_.</t>
  </si>
  <si>
    <t>14m // 68m</t>
  </si>
  <si>
    <t>Magic Mike's Last Dance</t>
  </si>
  <si>
    <t>Iris</t>
  </si>
  <si>
    <t>Steven Soderbergh</t>
  </si>
  <si>
    <t xml:space="preserve">In the final installment of the _Magic Mike_ trilogy, Mike Lane finds himself broke and retired in Florida. After meeting a wealthy socialite at a fundraising event, he takes her offer to go to London. Hoping for one last hurrah, he attempts to bring a group of new, talented dancers into shape. Starring the beautiful-as-always Channing Tatum, _Magic Mike’s Last Dance_ is a tale of redemption set against a backdrop of post-pandemic economic uncertainty. </t>
  </si>
  <si>
    <t>112m</t>
  </si>
  <si>
    <t>Le Joli Mai</t>
  </si>
  <si>
    <t>Chris Marker and Pierre Lhomme</t>
  </si>
  <si>
    <t>Following the end of World War II, Chris Marker began traveling the world as a journalist and photographer. His experiments in photography led him to an interest in filmmaking, and an acquaintance with the Left Bank film movement. His first film, _La Jetée_, was constructed almost entirely from still photographs. Co-directed with Pierre Lhomme, _Le Joli Mai_ is Marker's first feature-length film and documents street interviews with everyday Parisians.</t>
  </si>
  <si>
    <t>165m</t>
  </si>
  <si>
    <t>Baxter, Vera Baxter</t>
  </si>
  <si>
    <t>Marguerite Duras</t>
  </si>
  <si>
    <t>The film’s constant looping soundtrack accompanies a lonely Vera Baxter in an empty villa. A woman (Seyrig) hears Baxter’s name at a bar and is drawn to find her. Seyrig’s unique voice is seldom heard here; instead, she listens as Vera recounts to her the details of how her husband treats her as a commodity. Seyrig's character's presence is mysterious, never explained, yet she is our access to Vera, revealing the emptiness of her life through dialogue.</t>
  </si>
  <si>
    <t>Roma</t>
  </si>
  <si>
    <t>_Roma_ follows Cleo, a housekeeper for a bourgeois 1970s Mexico City family on the brink of being torn apart—only for her own life to be upended by an unexpected pregnancy and militant boyfriend. _Roma_ is a visually stunning, heart-wrenching, and unabashedly human film—a contemporary masterpiece. Receiving 10 Oscar nominations, the film is perhaps Alfonso Cuarón’s most intimate project, rhyming with his own upbringing in CDMX's Colonia Roma neighborhood.</t>
  </si>
  <si>
    <t>135m</t>
  </si>
  <si>
    <t>The Fly</t>
  </si>
  <si>
    <t xml:space="preserve">Cronenberg's _The Fly_ takes the question “would you still love me if I were a worm?” a bit too literally. This 1986 film follows the hubristic Dr. Seth Brundle (Jeff Goldblum). However, when something goes horribly wrong with his newest and greatest invention, he very quickly finds that such an idea is not just mere absurdity, but blasphemy too. This grotesque and iconic adaptation of the 1958 original is a masterpiece—in all its gooey pus-filled glory. </t>
  </si>
  <si>
    <t>96m</t>
  </si>
  <si>
    <t>Beau Travail</t>
  </si>
  <si>
    <t>Claire Denis</t>
  </si>
  <si>
    <t>The youngest film to end up on our list has come to unequivocally shape filmmaking in the 21st century. Based on Melville’s _Billy Budd_, Denis’ film is a meditative and homoerotically-charged work of stunning beauty and catharsis. A simultaneous critique of colonialism, militarism, and repression, _Beau Travail_ has become a recent favorite of directors like Barry Jenkins and Pablo Larraín. It also features the single greatest needle drop in film history.</t>
  </si>
  <si>
    <t>93m</t>
  </si>
  <si>
    <t>EO</t>
  </si>
  <si>
    <t>Jerzy Skolimowski</t>
  </si>
  <si>
    <t>This one goes out to Ettore, Hola, Marietta, Mela, Rocco, and Tako. Winner of the 2022 Jury Prize at Cannes, _EO_ centers its eponymous donkey, born and raised in a Polish circus, as he travels across the Polish and Italian countryside. Skolimowski's masterful homage to Bresson, released almost sixty years after _Au Hasard Balthazar_, provides just as frank an image of humanity from the perspective of an animal, in all its kindness and cruelty.</t>
  </si>
  <si>
    <t>Being John Malkovich</t>
  </si>
  <si>
    <t>Spike Jonze</t>
  </si>
  <si>
    <t>Spike Jonze got his start as a teenager taking photographs of BMX riders and skateboarders for the _Transworld Skateboarding_ magazine. The style he developed led him to direct music videos and soon after, feature films. _Being John Malkovich_ was Jonze’s feature debut, a collaborative effort with writer Charlie Kaufman. The film follows a puppeteer (John Cusack) who, while working odd-jobs, discovers a hidden portal into the mind of John Malkovich.</t>
  </si>
  <si>
    <t>113m</t>
  </si>
  <si>
    <t>Sois belle et tais-toi!</t>
  </si>
  <si>
    <t>Delphine Seyrig</t>
  </si>
  <si>
    <t>_Be Pretty and Shut Up!_ Delphine Seyrig turns the camera around to become the filmmaker, breaking the expectations and illusions placed on herself and others as she documents a series of interviews with well-known actresses like Juliet Berto, Jane Fonda, Shirley MacLaine, Anne Wiazemsky, and more. Seyrig asks questions that radically allow the women to speak for themselves, illuminating what it means to be a woman in the patriarchal film industry.</t>
  </si>
  <si>
    <t>110m</t>
  </si>
  <si>
    <t>Introduced by Matthew Hubbell, Cinema and Media Studies. Courtesy of the Centre audiovisuel Simone de Beauvoir.</t>
  </si>
  <si>
    <t>Pacific Rim</t>
  </si>
  <si>
    <t>_Pacific Rim_ is Guillermo del Toro’s sci-fi action epic where human-piloted mechs called Jaegers must fend off Kaiju, aliens from the deep sea. The story follows a washed-up pilot and an untested trainee who must work together to save the world. With impressive special effects and thrilling action sequences, Pacific Rim is an entertaining and visually stunning blockbuster that delivers on its core premise: giant robots fighting giant monsters.</t>
  </si>
  <si>
    <t>131m</t>
  </si>
  <si>
    <t>3D DCP</t>
  </si>
  <si>
    <t>This screening will happen at the Logan Center Room 201. Co-sponsored by the Film Studies Center.</t>
  </si>
  <si>
    <t>Rabid</t>
  </si>
  <si>
    <t>_Rabid_ (1977) is an infectiously tantalizing offering which follows a young woman named Rose (Marilyn Chambers) after she is injured in a motorcycle accident and is forced to undergo an odd new procedure. After awaking from surgery, she finds she now has a phallic shaped growth and an overwhelming need to drink human blood. What begins with one person quickly spreads—offering a terrifying and eerily familiar picture of a world under siege by disease.</t>
  </si>
  <si>
    <t>2001: A Space Odyssey</t>
  </si>
  <si>
    <t>_2001: A Space Odyssey_ is a psychedelic space opera that basically wrote the textbook on everything. A spectacle like no other, Kubrick’s foray into science fiction has had an indelible impact on our culture. Whether it be the monolith, HAL 9000, Strauss, or the space fetus, it's the kind of movie most of us know before we’ve even seen it. But that isn’t to say it lacks surprises—_2001_ packs one hell of a punch, and is a big-screen viewing essential.</t>
  </si>
  <si>
    <t>143m</t>
  </si>
  <si>
    <t>Stand and Deliver</t>
  </si>
  <si>
    <t>Ramón Menéndez</t>
  </si>
  <si>
    <t xml:space="preserve">Jamie Escalante (Edward James Olmos) is a math teacher at an L.A. high school full of Latino students with working-class backgrounds. Although other teachers ridicule him and his students initially rebel, he sees potential in his students, and with his unusual teaching methods, teaches them algebra and prepares them for the AP Calculus exam. In 1982, 18 students did what seemed impossible—they passed. Based on the true story of Jamie Escalante. </t>
  </si>
  <si>
    <t>102m</t>
  </si>
  <si>
    <t>Co-sponsored by MECHA de UChicago with commentary by Professor Sergio Delgado.</t>
  </si>
  <si>
    <t>All the Beauty and the Bloodshed</t>
  </si>
  <si>
    <t>Laura Poitras</t>
  </si>
  <si>
    <t>The second documentary ever to win Venice's prestigious Golden Lion, _All the Beauty and the Bloodshed_  examines photographer-activist Nan Goldin's valiant effort to hold Purdue Pharma responsible for the opioid epidemic. The film paints a compassionate, gritty portrait of the fight against the Sackler family—Purdue's owners—through the lens of an indefatigable, battle-hardened woman. This is a sobering work that deserves to be seen by all.</t>
  </si>
  <si>
    <t>122m</t>
  </si>
  <si>
    <t>Pull My Daisy // Me and My Brother</t>
  </si>
  <si>
    <t>Robert Frank</t>
  </si>
  <si>
    <t>1959 // 1969</t>
  </si>
  <si>
    <t>A docu-fiction involving Allen Ginsberg, Joseph Chaikin, Peter Orlovsky, and his schizophrenic brother Julius, _Me and My Brother_ serves as a significant document of the Beat movement in New York. A Swiss photographer, Robert Frank, provided an outsider’s eye to American life, traveling across the United States in the '50s and '60s and publishing the groundbreaking photobook _The Americans_. Preceeded by a short film also by Frank, _Pull My Daisy_.</t>
  </si>
  <si>
    <t>30m // 91m</t>
  </si>
  <si>
    <t>Digital // DCP</t>
  </si>
  <si>
    <t>Maso and Miso Go Boating // Calamity Jane &amp; Delphine Seyrig, A Story</t>
  </si>
  <si>
    <t>Carole Roussopoulos, Ioana Wieder, Delphine Seyrig, and Nadia Ringart // Babette Mangolte</t>
  </si>
  <si>
    <t>1976 // 2020</t>
  </si>
  <si>
    <t xml:space="preserve">In 1975, a French TV show ran a program on the "year of the woman." Feminist video collective Les Insoumuses responded with _Maso and Miso_, a humorous and disruptive re-edit of the misogynistic show. Followed by a documentary about Seyrig's attempts to make a film about Calamity Jane's letters to her daughter. Babette Mangolte (cinematographer, _Jeanne Dielman_) interweaves footage and other materials from the incomplete journey in an homage to Seyrig. </t>
  </si>
  <si>
    <t>55m // 87m</t>
  </si>
  <si>
    <t>Introduced by Aurore Spiers, CMS and CSGS. Restored by the ZKM de Karlsruhe in partnership with the Centre Pompidou. Courtesy of the Centre audiovisuel Simone de Beauvoir.</t>
  </si>
  <si>
    <t>Amores Perros</t>
  </si>
  <si>
    <t>The film that won Iñárritu his first moment of international stardom, _Amores Perros_ is a gritty portrait of life in Mexico City. The movie tells the interconnected stories of three characters of different social statuses, whose lives are forever changed by a single car crash. The film’s nonlinear narrative structure, powerful performance, and sense of realism make it a gripping, emotionally resonant drama fully deserving of its critical acclaim.</t>
  </si>
  <si>
    <t>153m</t>
  </si>
  <si>
    <t>Naked Lunch</t>
  </si>
  <si>
    <t>In part an obsessive adaptation of the eponymous 1959 classic and a metabiography of William S. Burroughs himself, _Naked Lunch_ is obscene and beyond strange. It follows “Blank Face Bug Killer” Bill Lee (Peter Weller) and his wife Joan as they get high off their own insecticide supply. When Bill inadvertently kills Joan, it's off to the races: a winding story filled with salacious cockroach typewriters, crawling cities, and so, so many insects.</t>
  </si>
  <si>
    <t>Tokyo Story</t>
  </si>
  <si>
    <t>Yasujiro Ozu</t>
  </si>
  <si>
    <t>It’s week 7—we all need a good crying session. _Tokyo Story_ 's movingly epic narrative takes place not across great landscapes, but in confined middle-class Tokyo homes, as an elderly couple visit their family in the bustling postwar metropolis. A hallmark of transcendental filmmaking, Ozu utilizes his signature tatami shots and veteran actors Setsuko Hara and Chishū Ryū to craft a generous, empathetic film about aging in an increasingly chaotic world.</t>
  </si>
  <si>
    <t>136m</t>
  </si>
  <si>
    <t>Crip Camp</t>
  </si>
  <si>
    <t>Nicole Newnham and James Lebrecht</t>
  </si>
  <si>
    <t>Directed by documentary filmmakers Nicole Newnham and James LeBrecht, _Crip Camp_ tells the story of the campers-turned-activists of Camp Jened, a New York summer camp for disabled people. Newnham and LeBrecht begin the film by inviting audiences into a miniature utopia hidden in the Catskill Mountains, where campers were able to shamelessly be themselves. _Crip Camp_ also stars real-life "Jenedians" Larry Allison, Judith Heumann, and Stephen Hofmann.</t>
  </si>
  <si>
    <t>108m</t>
  </si>
  <si>
    <t>Co-sponsored by Students for Disability Justice.</t>
  </si>
  <si>
    <t>Godland</t>
  </si>
  <si>
    <t>Hlynur Pálmason</t>
  </si>
  <si>
    <t>Like its Icelandic setting, _Godland_ is beautiful, elemental, and more than 60% Lutheran. Writer-director Pálmason's third film follows Danish missionary Lucas as he journeys across the subarctic island with local guide Ragnar, lugging a hefty _fin de siècle_  camera across glacial meltwaters, volcanic mudflats, and others stunning landscapes of scarcity. Shot with natural light and in round-edged Academy ratio, _Godland_ is simply sublime.</t>
  </si>
  <si>
    <t>The Learning Tree</t>
  </si>
  <si>
    <t>Gordon Parks</t>
  </si>
  <si>
    <t>Based on his eponymous semi-autobiographical novel, _The Learning Tree_ is Gordon Parks’ first major film effort and the first Black-directed movie for a major American studio. Alongside other classics like _Shaft_, Parks is recognized for his photojournalism career, in which he documented poverty, African American life, and civil rights issues. This film carries Parks’ photojournalist perspective, documenting his experience growing up in Kansas.</t>
  </si>
  <si>
    <t>Letters Home</t>
  </si>
  <si>
    <t xml:space="preserve">Known for the films about her relationship with her mother, Akerman’s third and last collaboration with Seyrig is fitting and poignant. Rarely seen, _Letters Home_ is an adaptation of Rose Goldemberg's play, based on Sylvia Plath’s letters with her mother. Seyrig and her niece (Coralie Seyrig) recite the text directly to camera. Seyrig had asked Akerman to direct her in Racine's "Phèdre," but Akerman, not knowing Seyrig would die not long after, declined. </t>
  </si>
  <si>
    <t>104m</t>
  </si>
  <si>
    <t>Courtesy of the Centre audiovisuel Simone de Beauvoir.</t>
  </si>
  <si>
    <t>Y tu mamá también</t>
  </si>
  <si>
    <t>_Y tu mamá también_—an all-time classic—tells the tale of two horny Mexican teenagers, Tenoch (Diego Luna) and Julio (Gael García Bernal), as they attempt to seduce an older Spanish woman by embarking on a road trip to a mythical and totally non-existent beach: the “Boca del Cielo.” Set against a backdrop of political upheaval and social change, Cuarón’s film explores sexuality, manhood, and youth in a way that has forever changed Mexican cinema.</t>
  </si>
  <si>
    <t>106m</t>
  </si>
  <si>
    <t>Spider</t>
  </si>
  <si>
    <t>_Spider_ follows the schizophrenic "Spider" (Ralph Fiennes) as he navigates his subconscious understanding of his own traumatic childhood. A deeply personal film for both Cronenberg and Fiennes, _Spider_ finds itself at the cusp of the director's primary foci: disturbing body horror and the exploration of internal drama. Its generic ambiguity makes it one of Cronenberg's most overlooked films, despite being an incredible portrayal of past and present pain.</t>
  </si>
  <si>
    <t>98m</t>
  </si>
  <si>
    <t>Citizen Kane</t>
  </si>
  <si>
    <t>Orson Welles</t>
  </si>
  <si>
    <t>It’s terrific!</t>
  </si>
  <si>
    <t>Pacifiction</t>
  </si>
  <si>
    <t>Ursula</t>
  </si>
  <si>
    <t>Albert Serra</t>
  </si>
  <si>
    <t>This post-colonial fever dream of French Polynesia was voted best film of 2022 by _Cahiers du Cinéma_ and "suggests John le Carré by way of David Lynch," per A.O. Scott. It's a slow-burning character study of High Commissioner De Roller (Benoît Magimel, _The Piano Teacher_), who floats through all walks of island life with an easy charisma. But the lush Tahitian setting pulses with a sense of dread that only grows as political alliances shift and unravel.</t>
  </si>
  <si>
    <t>162m</t>
  </si>
  <si>
    <t>Office Killer</t>
  </si>
  <si>
    <t>Cindy Sherman</t>
  </si>
  <si>
    <t>As a photographer, Cindy Sherman is regarded for her conceptual self-portrait photography, which probes questions of identity, celebrity, and representation. Sherman made her feature film debut with _Office Killer_, a camp horror film about a copy editor (Carol Kane) who tumbles into a murderous rampage directed at her co-workers. At once comedy, horror, melodrama, noir, and feminist art piece, this film is sure to surprise, provoke, and tickle the senses.</t>
  </si>
  <si>
    <t>95m</t>
  </si>
  <si>
    <t>Johanna d'Arc of Mongolia</t>
  </si>
  <si>
    <t>Ulrike Ottinger</t>
  </si>
  <si>
    <t xml:space="preserve">An eclectic mix of women passengers on the Trans-Siberian railway—Lady Windermere (Seyrig), an American Broadway actor, a German teacher (Irm Hermann), and an adventurous girl—are taken captive by a hospitable Mongolian princess and experience Mongolia in all its beauty and power. Language and culture pose no boundaries in this colorful whirlwind of a film. One of Seyrig's four collaborations with director Ulrike Ottinger, and also her final film. </t>
  </si>
  <si>
    <t>Introduced by Prof. Daniel Morgan, Cinema and Media Studies. Print courtesy of the Academy Film Archive.</t>
  </si>
  <si>
    <t>The Shape of Water</t>
  </si>
  <si>
    <t>_The Shape of Water_, which won the Oscar for Best Picture in 2018, is a quirky, fantastical romantic-fantasy that tells the story of an unexpected—and, yet, somehow natural—love between a mute janitor and an anthropomorphic aquatic creature/weapon held at a Cold War-era government facility. Guillermo del Toro’s poignant tale, which employs masterful set and costume designs, will capture your heart and imagination in a way you never thought possible.</t>
  </si>
  <si>
    <t>123m</t>
  </si>
  <si>
    <t>A History of Violence</t>
  </si>
  <si>
    <t>_A History of Violence_ follows an American family who find themselves thrown into major spotlight after the mild-mannered father (Viggo Mortensen) kills another man in self-defense at a diner. This film is Cronenberg’s first pivot away from body horror, though the director's decades-long interest in transformation of the self is still a prominent motif. Ultimately, _A History of Violence_ is a must-see for Cronenberg fans and skeptics alike.</t>
  </si>
  <si>
    <t>Vertigo</t>
  </si>
  <si>
    <t>Alfred Hitchcock</t>
  </si>
  <si>
    <t>Although _Vertigo_ only lasted a decade as _Sight &amp; Sound_'s #1, it isn’t any less impressive as a film. Directed by a promising young talent by the name of Alfred Hitchcock, _Vertigo_ has it all! Our PI Scottie’s in a real mess: obsessed with at least one woman and recovering from a bad case of—surprise, surprise—vertigo, he dives headfirst into a hallucinatory and macabre journey of possession, filled to the brim with intrigue and drop-dead gorgeous style.</t>
  </si>
  <si>
    <t>128m</t>
  </si>
  <si>
    <t>Kids</t>
  </si>
  <si>
    <t>Larry Clark</t>
  </si>
  <si>
    <t>_Kids_, directed by Larry Clark and written by Harmony Korine, rocketed to controversial cult success upon its release. The film exposed the drugs, sex, and general debauchery of youth life in 90s NYC, guided by Clark’s photo-documentary experience. In 1977, he famously published a photobook titled _Tulsa_, portraying youth in Tulsa, Oklahoma. The book carries the same preoccupation with drug use, sex, and violence that defined _Kids_ 18 years later.</t>
  </si>
  <si>
    <t>35mm?</t>
  </si>
  <si>
    <t>COURTESY TEXT TBD.</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</si>
  <si>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</si>
  <si>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</si>
  <si>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</si>
  <si>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</si>
  <si>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</si>
  <si>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</si>
  <si>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</si>
  <si>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</si>
  <si>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</si>
  <si>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Delphine Seyrig, More Than a Muse</t>
  </si>
  <si>
    <t>Hannah Yang</t>
  </si>
  <si>
    <r>
      <rPr>
        <sz val="10"/>
        <color rgb="FF242424"/>
        <rFont val="Arial, sans-serif"/>
      </rPr>
      <t>What can</t>
    </r>
    <r>
      <rPr>
        <sz val="10"/>
        <color rgb="FFFF0000"/>
        <rFont val="Arial, sans-serif"/>
      </rPr>
      <t xml:space="preserve"> </t>
    </r>
    <r>
      <rPr>
        <sz val="10"/>
        <color rgb="FF242424"/>
        <rFont val="Arial, sans-serif"/>
      </rPr>
      <t>one say that encapsulates Delphine Seyrig, the actress whose career spans the height of French cinema and who contributed to some of its most important works by directors like Resnais, Truffaut, and Buñuel? 
Her unique voice, striking features, and ability to reveal the deepest of emotions with a single glance undoubtedly shaped her early-career role</t>
    </r>
    <r>
      <rPr>
        <sz val="10"/>
        <color rgb="FF000000"/>
        <rFont val="Arial, sans-serif"/>
      </rPr>
      <t>s—often t</t>
    </r>
    <r>
      <rPr>
        <sz val="10"/>
        <color rgb="FF242424"/>
        <rFont val="Arial, sans-serif"/>
      </rPr>
      <t xml:space="preserve">he elusive, intellectual woman of desire as in _Marienbad_ or _Stolen Kisses_. But, sensing that “theater and films are very far from women’s consciousness about themselves,” she refused to simply be a muse. 
In 1975 she made three films with women and broke with this image-illusion, especially transcending it with her performance in Chantal Akerman’s _Jeanne Dielman_. Seryig stepped behind the camera and created the pioneering French feminist video collective Les Insoumuses with Carole Roussopolous, stating, “video is my independence from men.” Her work was explicitly feminist (even labeled as militant) and she fiercely advocated for issues like abortion rights. Through the end of her career, Seyrig continued to make work with women and about women, </t>
    </r>
    <r>
      <rPr>
        <sz val="10"/>
        <color rgb="FF000000"/>
        <rFont val="Arial, sans-serif"/>
      </rPr>
      <t>leaving the roles of her early days behind. S</t>
    </r>
    <r>
      <rPr>
        <sz val="10"/>
        <color rgb="FF242424"/>
        <rFont val="Arial, sans-serif"/>
      </rPr>
      <t>he collaborated frequently with Marguerite Duras and Ulrike Ottinger, and held a close relationship with Chantal Akerman, who noted that the French film establishment could not tolerate “the incongruity between their fantasy of her and what she was—a total feminist activist to the end of her life.” This, combined with her unwillingness to compromise and become the perfect cinema muse, lessened what should be a significant legacy. Her contributions, both on and off screen, are invaluable. This series attempts to celebrate and bring to light her monumental life’s work as an actor, filmmaker, and woman.</t>
    </r>
  </si>
  <si>
    <t>Co-sponsored by the France Chicago Center.</t>
  </si>
  <si>
    <t>The Three Amigos of Cinema</t>
  </si>
  <si>
    <t>Rocco Fantini</t>
  </si>
  <si>
    <t>Alejandro González Iñárritu, Guillermo del Toro, and Alfonso Cuarón—together known as the three “amigos” of cinema—are masterful filmmakers and pioneers of the New Mexican Cinema movement. The three directors (and close friends in real life, so much so that one might find the three getting drunk together at a random Santa Monica bar) have diverse filmographies filled with works that are all enchanting in their own right—evident by the litany of awards received by Iñárritu, del Toro, and Cuarón. They have achieved international stardom for their directing, which albeit quite diverse in terms of style, tends to thread similar thematic needles about class, mortality, and the human condition.
This series seeks to showcase some of the three directors’ best films while simultaneously highlighting cinema stemming primarily from Latin America (hence the selection of majority Spanish-language movies). Our hope is that viewers engaging with this series will feel inclined to delve deeper into Mexican cinema and, more broadly, Latin American cinema at large. Who knows? Perhaps we’ll see future Doc Films series centered on, say, Argentine or Brazilian cinema. Only time will tell.
To put it bluntly: this series is filled with some damn good movies. We’re excited at the thought of watching _that_ car chase unfold in _Children of Men_, massive robots fighting one another in _Pacific Rim_ in 3D, and horny Mexican teenagers lusting over a Spanish MILF in _Y Tu Mamá También_ on the big screen—all with a packed, vibrant theater. We hope that you are, too.</t>
  </si>
  <si>
    <t>Skin Under Skin: A Retrospective of David Cronenberg</t>
  </si>
  <si>
    <t>Isaiah Terry</t>
  </si>
  <si>
    <t>Within the films of David Cronenberg lies a miasmic sort of paranoia which seeps its way into your mind. It’s slow at first—barely even noticeable—and yet like an infection once it has its tendrils within your very soul it will be reticent to ever let go. To watch Cronenberg is a challenge, a deep dive into worlds of gruesome nightmares and broken people. Worlds where everything you think you know has been upended and the very laws of reality break down. It would be easy to see fans of such a director as masochists, but this would be wholly incorrect. For as terrifying, disturbing, and downright sickening as some of these movies are, there is equal amounts of humor, absurdity, and above all strange, strange sexual tension. To enjoy Cronenberg is to embrace all of these traits—to love all of these traits equally. 
From the exploding heads of _Scanners_ to the glorious body modifications in _Crimes of the Future_, these nine films will take you on a journey through Cronenberg in the most uncomfortable way possible. Be wary, but also don’t be too afraid, each and every one of these films is worth a shot. So then, watch Cronenberg because of the practical effects. Watch Cronenberg because of his almost prophetic visions of the future. And most of all, watch Cronenberg for the ideas which shouldn’t work and yet do so with a resounding “Ew!”</t>
  </si>
  <si>
    <t>Sight &amp; Sound: The Greatest?</t>
  </si>
  <si>
    <t>Addison Wood</t>
  </si>
  <si>
    <t>The easiest series I’ll ever program; the films pick themselves! Or rather, they’re selected by a body of “more than 1,600 of the most influential international film critics, academics, distributors, etc.” We’ve left a few films out of our selection (_Mulholland_ and _In the Mood for Love_ played last year, and Jeanne Dielman is already cooking veal cutlets on a Wednesday this quarter), but overall the 2022 list, which was hyped up to be a radical break from tradition, really was conventional in most ways. Titles 150–250 hold some surprises—good and bad alike—but the top 100 films are an amalgam of the bog-standard and cinema 101 syllabi, with a few modern darlings sprinkled in.
So why do we get worked up over the list if it just spews out the collective trends in elitist movie-going over the last ten years? Well for one, it's the history of it all. The Sight and Sound poll has long been an exercise in completionism for budding film buffs. But in the days of Letterboxd and Twitter, does this list still hold its former stature? I’d actually say it does. Titles like _Possession_, _Under the Skin_, and directors like Lars von Trier and David Lynch are constants among burgeoning cinefiles; and yet, these nine films are largely made by younger generations of filmmakers, who are reproducing the taste of their filmic forefathers. They’re a little dry, a touch grandiose, and a few overstay their welcome.
My one kernel of advice for those attending this series: feel free to dislike these films! Hell, as traditional as my taste may be, I really only love a few of the films in this lineup. Way more than 1,600 people have had vastly worse takes on _much_ more important things. So sit back and enjoy; or don’t!</t>
  </si>
  <si>
    <t>Dóc: New Releases</t>
  </si>
  <si>
    <t>Hannah Halpern and Addison Wood</t>
  </si>
  <si>
    <t>The Decisive Moment: Photographers Turned Filmmakers</t>
  </si>
  <si>
    <t>Ian Resnick</t>
  </si>
  <si>
    <t xml:space="preserve">Eadweard Muybridge’s _The Horse in Motion_ (1878), a series of 12 cabinet cards depicting the gallop of a horse, was the first documented example of chronography—a technique used to capture the passage of time through a series of rapidly alternating photographs. The cabinet cards could be viewed through a zoetrope to render the illusion of motion. _The Horse in Motion_ is considered to be the first “motion picture,” showing that filmmaking is quite literally born out of the medium of still photography. One can step into the Doc Films projection booth and still see proof of this fact; peer down at a 35mm print stretched out on the light table, and you will see frame after individual frame, 1/24th of a second of your favorite films frozen in time.
The histories of filmmaking and photography run parallel. Both struggled to acquire recognition as artistic mediums, relegated to labels of scientific tool or popular entertainment. This series seeks to shed light on the intersections of cinematic and photographic history—their shared figures, theories, and techniques. Here are presented works from filmmakers who began their careers as professional or amateur still photographers. The films presented span the 20th century, and reflect the photographic sensibilities of their directors: the pioneering modernist photography of Paul Strand and Willard Van Dyke, Robert Frank’s intimate documentations of American life, Gordon Parks’ civil rights photo-journalism, Spike Jonze’s BMX and skate videos. These works highlight the preoccupations of the wandering photographer, the concern with historical documentation, the visual spontaneity, the attunement to gesture, shape, and space. </t>
  </si>
  <si>
    <t>Special Events</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</si>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</sst>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
  </numFmts>
  <fonts count="17">
    <font>
      <sz val="10"/>
      <color rgb="FF000000"/>
      <name val="Arial"/>
    </font>
    <font>
      <sz val="10"/>
      <name val="Arial"/>
    </font>
    <font>
      <sz val="10"/>
      <color rgb="FF000000"/>
      <name val="Arial"/>
    </font>
    <font>
      <i/>
      <sz val="10"/>
      <name val="Arial"/>
    </font>
    <font>
      <sz val="10"/>
      <name val="Arial"/>
    </font>
    <font>
      <sz val="10"/>
      <color rgb="FF000000"/>
      <name val="Arial"/>
    </font>
    <font>
      <b/>
      <sz val="10"/>
      <name val="Arial"/>
    </font>
    <font>
      <sz val="10"/>
      <color rgb="FF222222"/>
      <name val="Arial"/>
    </font>
    <font>
      <sz val="10"/>
      <name val="Arial"/>
    </font>
    <font>
      <sz val="10"/>
      <color rgb="FF121212"/>
      <name val="Arial"/>
    </font>
    <font>
      <sz val="10"/>
      <name val="'.SFUI-Regular'"/>
    </font>
    <font>
      <sz val="10"/>
      <color rgb="FF202122"/>
      <name val="Arial"/>
    </font>
    <font>
      <sz val="10"/>
      <color rgb="FF242424"/>
      <name val="Arial"/>
    </font>
    <font>
      <sz val="10"/>
      <color rgb="FF121212"/>
      <name val="Arial"/>
    </font>
    <font>
      <sz val="10"/>
      <color rgb="FF242424"/>
      <name val="Arial, sans-serif"/>
    </font>
    <font>
      <sz val="10"/>
      <color rgb="FFFF0000"/>
      <name val="Arial, sans-serif"/>
    </font>
    <font>
      <sz val="10"/>
      <color rgb="FF000000"/>
      <name val="Arial, sans-serif"/>
    </font>
  </fonts>
  <fills count="8">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EA9999"/>
        <bgColor rgb="FFEA9999"/>
      </patternFill>
    </fill>
    <fill>
      <patternFill patternType="solid">
        <fgColor rgb="FFFFFF00"/>
        <bgColor rgb="FFFFFF00"/>
      </patternFill>
    </fill>
  </fills>
  <borders count="1">
    <border>
      <left/>
      <right/>
      <top/>
      <bottom/>
      <diagonal/>
    </border>
  </borders>
  <cellStyleXfs count="1">
    <xf numFmtId="0" fontId="0" fillId="0" borderId="0"/>
  </cellStyleXfs>
  <cellXfs count="146">
    <xf numFmtId="0" fontId="0"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1" fillId="0" borderId="0" xfId="0" applyFont="1" applyAlignment="1">
      <alignment vertical="center" wrapText="1"/>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2" fillId="2" borderId="0" xfId="0" applyFont="1" applyFill="1" applyAlignment="1">
      <alignment horizontal="left" wrapText="1"/>
    </xf>
    <xf numFmtId="0" fontId="1" fillId="2" borderId="0" xfId="0" applyFont="1" applyFill="1" applyAlignment="1">
      <alignment horizontal="right" wrapText="1"/>
    </xf>
    <xf numFmtId="0" fontId="0" fillId="2" borderId="0" xfId="0" applyFont="1" applyFill="1" applyAlignment="1">
      <alignment wrapText="1"/>
    </xf>
    <xf numFmtId="14" fontId="1" fillId="2" borderId="0" xfId="0" applyNumberFormat="1" applyFont="1" applyFill="1" applyAlignment="1">
      <alignment horizontal="left"/>
    </xf>
    <xf numFmtId="18" fontId="1" fillId="2" borderId="0" xfId="0" applyNumberFormat="1" applyFont="1" applyFill="1" applyAlignment="1">
      <alignment wrapText="1"/>
    </xf>
    <xf numFmtId="164" fontId="1" fillId="2" borderId="0" xfId="0" applyNumberFormat="1" applyFont="1" applyFill="1" applyAlignment="1">
      <alignment wrapText="1"/>
    </xf>
    <xf numFmtId="0" fontId="3" fillId="2" borderId="0" xfId="0" applyFont="1" applyFill="1" applyAlignment="1">
      <alignment wrapText="1"/>
    </xf>
    <xf numFmtId="0" fontId="3"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1" fillId="2" borderId="0" xfId="0" applyFont="1" applyFill="1" applyAlignment="1">
      <alignment wrapText="1"/>
    </xf>
    <xf numFmtId="0" fontId="1" fillId="2" borderId="0" xfId="0" applyFont="1" applyFill="1" applyAlignment="1">
      <alignment wrapText="1"/>
    </xf>
    <xf numFmtId="0" fontId="4" fillId="3" borderId="0" xfId="0" applyFont="1" applyFill="1" applyAlignment="1">
      <alignment horizontal="right" wrapText="1"/>
    </xf>
    <xf numFmtId="0" fontId="1" fillId="3" borderId="0" xfId="0" applyFont="1" applyFill="1" applyAlignment="1">
      <alignment wrapText="1"/>
    </xf>
    <xf numFmtId="0" fontId="1" fillId="3" borderId="0" xfId="0" applyFont="1" applyFill="1" applyAlignment="1">
      <alignment wrapText="1"/>
    </xf>
    <xf numFmtId="0" fontId="1" fillId="3" borderId="0" xfId="0" applyFont="1" applyFill="1" applyAlignment="1">
      <alignment wrapText="1"/>
    </xf>
    <xf numFmtId="0" fontId="5" fillId="3" borderId="0" xfId="0" applyFont="1" applyFill="1" applyAlignment="1">
      <alignment wrapText="1"/>
    </xf>
    <xf numFmtId="0" fontId="1" fillId="3" borderId="0" xfId="0" applyFont="1" applyFill="1" applyAlignment="1">
      <alignment horizontal="right" wrapText="1"/>
    </xf>
    <xf numFmtId="0" fontId="1" fillId="0" borderId="0" xfId="0" applyFont="1" applyAlignment="1">
      <alignment wrapText="1"/>
    </xf>
    <xf numFmtId="0" fontId="0" fillId="3" borderId="0" xfId="0" applyFont="1" applyFill="1" applyAlignment="1">
      <alignment horizontal="right" wrapText="1"/>
    </xf>
    <xf numFmtId="165" fontId="4" fillId="3" borderId="0" xfId="0" applyNumberFormat="1" applyFont="1" applyFill="1" applyAlignment="1">
      <alignment horizontal="right" wrapText="1"/>
    </xf>
    <xf numFmtId="18" fontId="1" fillId="3" borderId="0" xfId="0" applyNumberFormat="1" applyFont="1" applyFill="1" applyAlignment="1">
      <alignment horizontal="right" wrapText="1"/>
    </xf>
    <xf numFmtId="165" fontId="1" fillId="3" borderId="0" xfId="0" applyNumberFormat="1" applyFont="1" applyFill="1" applyAlignment="1">
      <alignment horizontal="right" wrapText="1"/>
    </xf>
    <xf numFmtId="164" fontId="1" fillId="3" borderId="0" xfId="0" applyNumberFormat="1" applyFont="1" applyFill="1" applyAlignment="1">
      <alignment wrapText="1"/>
    </xf>
    <xf numFmtId="0" fontId="4" fillId="0" borderId="0" xfId="0" applyFont="1" applyAlignment="1">
      <alignment wrapText="1"/>
    </xf>
    <xf numFmtId="165" fontId="2" fillId="3" borderId="0" xfId="0" applyNumberFormat="1" applyFont="1" applyFill="1" applyAlignment="1">
      <alignment horizontal="right" wrapText="1"/>
    </xf>
    <xf numFmtId="165" fontId="4" fillId="3" borderId="0" xfId="0" applyNumberFormat="1" applyFont="1" applyFill="1" applyAlignment="1">
      <alignment horizontal="right" wrapText="1"/>
    </xf>
    <xf numFmtId="18" fontId="1" fillId="3" borderId="0" xfId="0" applyNumberFormat="1" applyFont="1" applyFill="1" applyAlignment="1">
      <alignment wrapText="1"/>
    </xf>
    <xf numFmtId="14" fontId="1" fillId="3" borderId="0" xfId="0" applyNumberFormat="1" applyFont="1" applyFill="1" applyAlignment="1">
      <alignment wrapText="1"/>
    </xf>
    <xf numFmtId="18" fontId="1" fillId="3" borderId="0" xfId="0" applyNumberFormat="1" applyFont="1" applyFill="1" applyAlignment="1">
      <alignment horizontal="left" wrapText="1"/>
    </xf>
    <xf numFmtId="0" fontId="1" fillId="3" borderId="0" xfId="0" applyFont="1" applyFill="1" applyAlignment="1">
      <alignment wrapText="1"/>
    </xf>
    <xf numFmtId="0" fontId="1" fillId="3" borderId="0" xfId="0" applyFont="1" applyFill="1" applyAlignment="1">
      <alignment wrapText="1"/>
    </xf>
    <xf numFmtId="0" fontId="4" fillId="3" borderId="0" xfId="0" applyFont="1" applyFill="1" applyAlignment="1">
      <alignment wrapText="1"/>
    </xf>
    <xf numFmtId="0" fontId="5" fillId="0" borderId="0" xfId="0" applyFont="1" applyAlignment="1">
      <alignment wrapText="1"/>
    </xf>
    <xf numFmtId="0" fontId="0" fillId="3" borderId="0" xfId="0" applyFont="1" applyFill="1" applyAlignment="1">
      <alignment wrapText="1"/>
    </xf>
    <xf numFmtId="18" fontId="0" fillId="3" borderId="0" xfId="0" applyNumberFormat="1" applyFont="1" applyFill="1" applyAlignment="1">
      <alignment horizontal="left" wrapText="1"/>
    </xf>
    <xf numFmtId="0" fontId="1" fillId="3" borderId="0" xfId="0" applyFont="1" applyFill="1" applyAlignment="1">
      <alignment wrapText="1"/>
    </xf>
    <xf numFmtId="0" fontId="6" fillId="3" borderId="0" xfId="0" applyFont="1" applyFill="1" applyAlignment="1">
      <alignment wrapText="1"/>
    </xf>
    <xf numFmtId="0" fontId="6" fillId="3" borderId="0" xfId="0" applyFont="1" applyFill="1" applyAlignment="1">
      <alignment wrapText="1"/>
    </xf>
    <xf numFmtId="0" fontId="4" fillId="3" borderId="0" xfId="0" applyFont="1" applyFill="1" applyAlignment="1">
      <alignment horizontal="right" wrapText="1"/>
    </xf>
    <xf numFmtId="0" fontId="0" fillId="3" borderId="0" xfId="0" applyFont="1" applyFill="1" applyAlignment="1">
      <alignment wrapText="1"/>
    </xf>
    <xf numFmtId="0" fontId="2" fillId="3" borderId="0" xfId="0" applyFont="1" applyFill="1" applyAlignment="1">
      <alignment wrapText="1"/>
    </xf>
    <xf numFmtId="0" fontId="4" fillId="3" borderId="0" xfId="0" applyFont="1" applyFill="1" applyAlignment="1">
      <alignment wrapText="1"/>
    </xf>
    <xf numFmtId="0" fontId="4" fillId="3" borderId="0" xfId="0" applyFont="1" applyFill="1" applyAlignment="1">
      <alignment wrapText="1"/>
    </xf>
    <xf numFmtId="0" fontId="4" fillId="3" borderId="0" xfId="0" applyFont="1" applyFill="1" applyAlignment="1">
      <alignment horizontal="right" wrapText="1"/>
    </xf>
    <xf numFmtId="0" fontId="7" fillId="3" borderId="0" xfId="0" applyFont="1" applyFill="1" applyAlignment="1">
      <alignment wrapText="1"/>
    </xf>
    <xf numFmtId="0" fontId="4" fillId="3" borderId="0" xfId="0" applyFont="1" applyFill="1" applyAlignment="1">
      <alignment horizontal="left" wrapText="1"/>
    </xf>
    <xf numFmtId="18" fontId="1" fillId="4" borderId="0" xfId="0" applyNumberFormat="1" applyFont="1" applyFill="1" applyAlignment="1">
      <alignment wrapText="1"/>
    </xf>
    <xf numFmtId="164" fontId="1" fillId="3" borderId="0" xfId="0" applyNumberFormat="1" applyFont="1" applyFill="1" applyAlignment="1">
      <alignment horizontal="left" wrapText="1"/>
    </xf>
    <xf numFmtId="18" fontId="1" fillId="0" borderId="0" xfId="0" applyNumberFormat="1" applyFont="1" applyAlignment="1">
      <alignment wrapText="1"/>
    </xf>
    <xf numFmtId="0" fontId="8" fillId="0" borderId="0" xfId="0" applyFont="1" applyAlignment="1">
      <alignment horizontal="right" wrapText="1"/>
    </xf>
    <xf numFmtId="0" fontId="1" fillId="3" borderId="0" xfId="0" applyFont="1" applyFill="1" applyAlignment="1">
      <alignment horizontal="left" wrapText="1"/>
    </xf>
    <xf numFmtId="18" fontId="1" fillId="0" borderId="0" xfId="0" applyNumberFormat="1" applyFont="1" applyAlignment="1">
      <alignment horizontal="right" wrapText="1"/>
    </xf>
    <xf numFmtId="0" fontId="3" fillId="3" borderId="0" xfId="0" applyFont="1" applyFill="1" applyAlignment="1">
      <alignment wrapText="1"/>
    </xf>
    <xf numFmtId="0" fontId="3" fillId="3" borderId="0" xfId="0" applyFont="1" applyFill="1" applyAlignment="1">
      <alignment wrapText="1"/>
    </xf>
    <xf numFmtId="0" fontId="0" fillId="0" borderId="0" xfId="0" applyFont="1" applyAlignment="1">
      <alignment wrapText="1"/>
    </xf>
    <xf numFmtId="14" fontId="1" fillId="3" borderId="0" xfId="0" applyNumberFormat="1" applyFont="1" applyFill="1" applyAlignment="1">
      <alignment wrapText="1"/>
    </xf>
    <xf numFmtId="0" fontId="2" fillId="3" borderId="0" xfId="0" applyFont="1" applyFill="1" applyAlignment="1">
      <alignment horizontal="left" wrapText="1"/>
    </xf>
    <xf numFmtId="18" fontId="8" fillId="0" borderId="0" xfId="0" applyNumberFormat="1" applyFont="1" applyAlignment="1">
      <alignment wrapText="1"/>
    </xf>
    <xf numFmtId="165" fontId="1" fillId="3" borderId="0" xfId="0" applyNumberFormat="1" applyFont="1" applyFill="1" applyAlignment="1">
      <alignment horizontal="right" wrapText="1"/>
    </xf>
    <xf numFmtId="0" fontId="9" fillId="3" borderId="0" xfId="0" applyFont="1" applyFill="1" applyAlignment="1">
      <alignment wrapText="1"/>
    </xf>
    <xf numFmtId="0" fontId="10" fillId="3" borderId="0" xfId="0" applyFont="1" applyFill="1" applyAlignment="1">
      <alignment wrapText="1"/>
    </xf>
    <xf numFmtId="0" fontId="1" fillId="0" borderId="0" xfId="0" applyFont="1" applyAlignment="1">
      <alignment wrapText="1"/>
    </xf>
    <xf numFmtId="0" fontId="0" fillId="3"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4" fillId="4" borderId="0" xfId="0" applyFont="1" applyFill="1" applyAlignment="1">
      <alignment wrapText="1"/>
    </xf>
    <xf numFmtId="0" fontId="1" fillId="0" borderId="0" xfId="0" applyFont="1" applyAlignment="1">
      <alignment wrapText="1"/>
    </xf>
    <xf numFmtId="18" fontId="1" fillId="0" borderId="0" xfId="0" applyNumberFormat="1" applyFont="1" applyAlignment="1">
      <alignment wrapText="1"/>
    </xf>
    <xf numFmtId="18" fontId="1" fillId="3" borderId="0" xfId="0" applyNumberFormat="1" applyFont="1" applyFill="1" applyAlignment="1">
      <alignment wrapText="1"/>
    </xf>
    <xf numFmtId="0" fontId="8" fillId="0" borderId="0" xfId="0" applyFont="1" applyAlignment="1">
      <alignment wrapText="1"/>
    </xf>
    <xf numFmtId="0" fontId="11" fillId="3" borderId="0" xfId="0" applyFont="1" applyFill="1" applyAlignment="1">
      <alignment wrapText="1"/>
    </xf>
    <xf numFmtId="0" fontId="1" fillId="5" borderId="0" xfId="0" applyFont="1" applyFill="1" applyAlignment="1">
      <alignment wrapText="1"/>
    </xf>
    <xf numFmtId="0" fontId="1" fillId="5" borderId="0" xfId="0" applyFont="1" applyFill="1" applyAlignment="1">
      <alignment wrapText="1"/>
    </xf>
    <xf numFmtId="0" fontId="1" fillId="0" borderId="0" xfId="0" applyFont="1" applyAlignment="1">
      <alignment vertical="center" wrapText="1"/>
    </xf>
    <xf numFmtId="164" fontId="1" fillId="0" borderId="0" xfId="0" applyNumberFormat="1" applyFont="1" applyAlignment="1">
      <alignment vertical="center" wrapText="1"/>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2" fillId="2" borderId="0" xfId="0" applyFont="1" applyFill="1" applyAlignment="1">
      <alignment horizontal="left" wrapText="1"/>
    </xf>
    <xf numFmtId="0" fontId="1" fillId="2" borderId="0" xfId="0" applyFont="1" applyFill="1" applyAlignment="1">
      <alignment horizontal="right" wrapText="1"/>
    </xf>
    <xf numFmtId="0" fontId="0" fillId="2" borderId="0" xfId="0" applyFont="1" applyFill="1" applyAlignment="1">
      <alignment wrapText="1"/>
    </xf>
    <xf numFmtId="14" fontId="1" fillId="2" borderId="0" xfId="0" applyNumberFormat="1" applyFont="1" applyFill="1" applyAlignment="1">
      <alignment horizontal="left" wrapText="1"/>
    </xf>
    <xf numFmtId="18" fontId="1" fillId="2" borderId="0" xfId="0" applyNumberFormat="1" applyFont="1" applyFill="1" applyAlignment="1">
      <alignment wrapText="1"/>
    </xf>
    <xf numFmtId="164" fontId="1" fillId="2" borderId="0" xfId="0" applyNumberFormat="1" applyFont="1" applyFill="1" applyAlignment="1">
      <alignment wrapText="1"/>
    </xf>
    <xf numFmtId="0" fontId="1" fillId="2" borderId="0" xfId="0" applyFont="1" applyFill="1" applyAlignment="1">
      <alignment wrapText="1"/>
    </xf>
    <xf numFmtId="0" fontId="4" fillId="3" borderId="0" xfId="0" applyFont="1" applyFill="1" applyAlignment="1">
      <alignment wrapText="1"/>
    </xf>
    <xf numFmtId="0" fontId="1" fillId="3" borderId="0" xfId="0" applyFont="1" applyFill="1" applyAlignment="1">
      <alignment wrapText="1"/>
    </xf>
    <xf numFmtId="0" fontId="12" fillId="0" borderId="0" xfId="0" applyFont="1" applyAlignment="1">
      <alignment wrapText="1"/>
    </xf>
    <xf numFmtId="0" fontId="1" fillId="3" borderId="0" xfId="0" applyFont="1" applyFill="1" applyAlignment="1">
      <alignment horizontal="right" wrapText="1"/>
    </xf>
    <xf numFmtId="165" fontId="4" fillId="3" borderId="0" xfId="0" applyNumberFormat="1" applyFont="1" applyFill="1" applyAlignment="1">
      <alignment horizontal="left" wrapText="1"/>
    </xf>
    <xf numFmtId="18" fontId="1" fillId="0" borderId="0" xfId="0" applyNumberFormat="1" applyFont="1" applyAlignment="1">
      <alignment wrapText="1"/>
    </xf>
    <xf numFmtId="165" fontId="1" fillId="3" borderId="0" xfId="0" applyNumberFormat="1" applyFont="1" applyFill="1" applyAlignment="1">
      <alignment horizontal="right" wrapText="1"/>
    </xf>
    <xf numFmtId="18" fontId="1" fillId="3" borderId="0" xfId="0" applyNumberFormat="1" applyFont="1" applyFill="1" applyAlignment="1">
      <alignment horizontal="right" wrapText="1"/>
    </xf>
    <xf numFmtId="18" fontId="0" fillId="3" borderId="0" xfId="0" applyNumberFormat="1" applyFont="1" applyFill="1" applyAlignment="1">
      <alignment horizontal="left" wrapText="1"/>
    </xf>
    <xf numFmtId="164" fontId="1" fillId="0" borderId="0" xfId="0" applyNumberFormat="1" applyFont="1" applyAlignment="1">
      <alignment wrapText="1"/>
    </xf>
    <xf numFmtId="0" fontId="1" fillId="0" borderId="0" xfId="0" applyFont="1" applyAlignment="1">
      <alignment wrapText="1"/>
    </xf>
    <xf numFmtId="0" fontId="6" fillId="0" borderId="0" xfId="0" applyFont="1" applyAlignment="1">
      <alignment wrapText="1"/>
    </xf>
    <xf numFmtId="0" fontId="5" fillId="3" borderId="0" xfId="0" applyFont="1" applyFill="1" applyAlignment="1">
      <alignment wrapText="1"/>
    </xf>
    <xf numFmtId="164" fontId="1" fillId="3" borderId="0" xfId="0" applyNumberFormat="1" applyFont="1" applyFill="1" applyAlignment="1">
      <alignment wrapText="1"/>
    </xf>
    <xf numFmtId="0" fontId="1" fillId="0" borderId="0" xfId="0" applyFont="1" applyAlignment="1">
      <alignment wrapText="1"/>
    </xf>
    <xf numFmtId="0" fontId="1" fillId="0" borderId="0" xfId="0" applyFont="1" applyAlignment="1">
      <alignment wrapText="1"/>
    </xf>
    <xf numFmtId="0" fontId="4" fillId="3" borderId="0" xfId="0" applyFont="1" applyFill="1" applyAlignment="1">
      <alignment wrapText="1"/>
    </xf>
    <xf numFmtId="0" fontId="0" fillId="3" borderId="0" xfId="0" applyFont="1" applyFill="1" applyAlignment="1">
      <alignment wrapText="1"/>
    </xf>
    <xf numFmtId="0" fontId="2" fillId="0" borderId="0" xfId="0" applyFont="1" applyAlignment="1">
      <alignment wrapText="1"/>
    </xf>
    <xf numFmtId="0" fontId="4" fillId="3" borderId="0" xfId="0" applyFont="1" applyFill="1" applyAlignment="1">
      <alignment wrapText="1"/>
    </xf>
    <xf numFmtId="0" fontId="2"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18" fontId="1" fillId="0" borderId="0" xfId="0" applyNumberFormat="1" applyFont="1" applyAlignment="1">
      <alignment wrapText="1"/>
    </xf>
    <xf numFmtId="164" fontId="1" fillId="3" borderId="0" xfId="0" applyNumberFormat="1" applyFont="1" applyFill="1" applyAlignment="1">
      <alignment horizontal="left" wrapText="1"/>
    </xf>
    <xf numFmtId="0" fontId="1" fillId="3" borderId="0" xfId="0" applyFont="1" applyFill="1" applyAlignment="1">
      <alignment horizontal="left" wrapText="1"/>
    </xf>
    <xf numFmtId="0" fontId="3" fillId="0" borderId="0" xfId="0" applyFont="1" applyAlignment="1">
      <alignment wrapText="1"/>
    </xf>
    <xf numFmtId="0" fontId="5" fillId="3" borderId="0" xfId="0" applyFont="1" applyFill="1" applyAlignment="1">
      <alignment vertical="top" wrapText="1"/>
    </xf>
    <xf numFmtId="165" fontId="1" fillId="3" borderId="0" xfId="0" applyNumberFormat="1" applyFont="1" applyFill="1" applyAlignment="1">
      <alignment horizontal="right" wrapText="1"/>
    </xf>
    <xf numFmtId="0" fontId="9" fillId="3" borderId="0" xfId="0" applyFont="1" applyFill="1" applyAlignment="1">
      <alignment wrapText="1"/>
    </xf>
    <xf numFmtId="14" fontId="1" fillId="0" borderId="0" xfId="0" applyNumberFormat="1" applyFont="1" applyAlignment="1">
      <alignment wrapText="1"/>
    </xf>
    <xf numFmtId="0" fontId="5" fillId="0" borderId="0" xfId="0" applyFont="1" applyAlignment="1">
      <alignment wrapText="1"/>
    </xf>
    <xf numFmtId="14" fontId="1" fillId="3" borderId="0" xfId="0" applyNumberFormat="1" applyFont="1" applyFill="1" applyAlignment="1">
      <alignment wrapText="1"/>
    </xf>
    <xf numFmtId="165" fontId="1" fillId="3" borderId="0" xfId="0" applyNumberFormat="1" applyFont="1" applyFill="1" applyAlignment="1">
      <alignment horizontal="right" wrapText="1"/>
    </xf>
    <xf numFmtId="0" fontId="8" fillId="0" borderId="0" xfId="0" applyFont="1" applyAlignment="1">
      <alignment wrapText="1"/>
    </xf>
    <xf numFmtId="0" fontId="1" fillId="0" borderId="0" xfId="0" applyFont="1" applyAlignment="1">
      <alignment wrapText="1"/>
    </xf>
    <xf numFmtId="0" fontId="4" fillId="3" borderId="0" xfId="0" applyFont="1" applyFill="1" applyAlignment="1">
      <alignment wrapText="1"/>
    </xf>
    <xf numFmtId="0" fontId="4" fillId="3" borderId="0" xfId="0" applyFont="1" applyFill="1" applyAlignment="1">
      <alignment wrapText="1"/>
    </xf>
    <xf numFmtId="0" fontId="4" fillId="6" borderId="0" xfId="0" applyFont="1" applyFill="1" applyAlignment="1">
      <alignment wrapText="1"/>
    </xf>
    <xf numFmtId="0" fontId="2" fillId="3" borderId="0" xfId="0" applyFont="1" applyFill="1" applyAlignment="1">
      <alignment wrapText="1"/>
    </xf>
    <xf numFmtId="0" fontId="4" fillId="3" borderId="0" xfId="0" applyFont="1" applyFill="1" applyAlignment="1">
      <alignment horizontal="right" wrapText="1"/>
    </xf>
    <xf numFmtId="0" fontId="2" fillId="3" borderId="0" xfId="0" applyFont="1" applyFill="1" applyAlignment="1">
      <alignment wrapText="1"/>
    </xf>
    <xf numFmtId="18" fontId="4" fillId="0" borderId="0" xfId="0" applyNumberFormat="1" applyFont="1" applyAlignment="1">
      <alignment wrapText="1"/>
    </xf>
    <xf numFmtId="0" fontId="13" fillId="3" borderId="0" xfId="0" applyFont="1" applyFill="1" applyAlignment="1">
      <alignment wrapText="1"/>
    </xf>
    <xf numFmtId="165" fontId="4" fillId="3" borderId="0" xfId="0" applyNumberFormat="1" applyFont="1" applyFill="1" applyAlignment="1">
      <alignment horizontal="left" wrapText="1"/>
    </xf>
    <xf numFmtId="0" fontId="1" fillId="7" borderId="0" xfId="0" applyFont="1" applyFill="1" applyAlignment="1">
      <alignment wrapText="1"/>
    </xf>
    <xf numFmtId="0" fontId="2" fillId="0" borderId="0" xfId="0" applyFont="1" applyAlignment="1">
      <alignment wrapText="1"/>
    </xf>
    <xf numFmtId="0" fontId="1" fillId="7" borderId="0" xfId="0" applyFont="1" applyFill="1" applyAlignment="1">
      <alignment wrapText="1"/>
    </xf>
    <xf numFmtId="0" fontId="1" fillId="0" borderId="0" xfId="0" applyFont="1" applyAlignment="1">
      <alignment horizontal="right" wrapText="1"/>
    </xf>
    <xf numFmtId="0" fontId="2" fillId="3" borderId="0" xfId="0" applyFont="1" applyFill="1" applyAlignment="1">
      <alignment wrapText="1"/>
    </xf>
  </cellXfs>
  <cellStyles count="1">
    <cellStyle name="Normal" xfId="0" builtinId="0"/>
  </cellStyles>
  <dxfs count="15">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2.6640625" defaultRowHeight="12.75" customHeight="1"/>
  <cols>
    <col min="1" max="1" width="14.109375" customWidth="1"/>
    <col min="2" max="2" width="7.21875" customWidth="1"/>
    <col min="3" max="3" width="12.33203125" customWidth="1"/>
    <col min="4" max="4" width="10.88671875" customWidth="1"/>
    <col min="5" max="5" width="5.109375" customWidth="1"/>
    <col min="6" max="6" width="15.88671875" customWidth="1"/>
    <col min="7" max="7" width="6.77734375"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5" width="9" customWidth="1"/>
    <col min="16" max="16" width="10.33203125" customWidth="1"/>
    <col min="17" max="18" width="39.109375" customWidth="1"/>
    <col min="19" max="19" width="31.88671875" customWidth="1"/>
    <col min="20" max="20" width="14.33203125" customWidth="1"/>
  </cols>
  <sheetData>
    <row r="1" spans="1:20" ht="33.75" customHeight="1">
      <c r="A1" s="1" t="s">
        <v>312</v>
      </c>
      <c r="B1" s="2" t="s">
        <v>0</v>
      </c>
      <c r="C1" s="2" t="s">
        <v>1</v>
      </c>
      <c r="D1" s="2" t="s">
        <v>2</v>
      </c>
      <c r="E1" s="2" t="s">
        <v>3</v>
      </c>
      <c r="F1" s="2" t="s">
        <v>4</v>
      </c>
      <c r="G1" s="2" t="s">
        <v>5</v>
      </c>
      <c r="H1" s="1" t="s">
        <v>6</v>
      </c>
      <c r="I1" s="2" t="s">
        <v>7</v>
      </c>
      <c r="J1" s="2" t="s">
        <v>8</v>
      </c>
      <c r="K1" s="1" t="s">
        <v>9</v>
      </c>
      <c r="L1" s="3" t="s">
        <v>10</v>
      </c>
      <c r="M1" s="1" t="s">
        <v>11</v>
      </c>
      <c r="N1" s="1" t="s">
        <v>12</v>
      </c>
      <c r="O1" s="1" t="s">
        <v>13</v>
      </c>
      <c r="P1" s="1" t="s">
        <v>14</v>
      </c>
      <c r="Q1" s="1" t="s">
        <v>15</v>
      </c>
      <c r="R1" s="1" t="s">
        <v>16</v>
      </c>
      <c r="S1" s="4" t="s">
        <v>17</v>
      </c>
      <c r="T1" s="1" t="s">
        <v>18</v>
      </c>
    </row>
    <row r="2" spans="1:20" ht="65.25" customHeight="1">
      <c r="A2" s="5" t="s">
        <v>19</v>
      </c>
      <c r="B2" s="6">
        <f t="shared" ref="B2:B16" si="0">LEN(H2)</f>
        <v>497</v>
      </c>
      <c r="C2" s="7" t="s">
        <v>20</v>
      </c>
      <c r="D2" s="8" t="s">
        <v>21</v>
      </c>
      <c r="E2" s="9" t="s">
        <v>22</v>
      </c>
      <c r="F2" s="10" t="s">
        <v>23</v>
      </c>
      <c r="G2" s="11">
        <v>2012</v>
      </c>
      <c r="H2" s="12" t="s">
        <v>24</v>
      </c>
      <c r="I2" s="11" t="s">
        <v>25</v>
      </c>
      <c r="J2" s="5" t="s">
        <v>26</v>
      </c>
      <c r="K2" s="13">
        <v>42457</v>
      </c>
      <c r="L2" s="14">
        <v>0.79166666666666663</v>
      </c>
      <c r="M2" s="15"/>
      <c r="N2" s="15"/>
      <c r="O2" s="15"/>
      <c r="P2" s="15"/>
      <c r="Q2" s="16"/>
      <c r="R2" s="16"/>
      <c r="S2" s="17"/>
      <c r="T2" s="16"/>
    </row>
    <row r="3" spans="1:20" ht="101.25" customHeight="1">
      <c r="A3" s="8" t="s">
        <v>27</v>
      </c>
      <c r="B3" s="6">
        <f t="shared" si="0"/>
        <v>475</v>
      </c>
      <c r="C3" s="7" t="s">
        <v>20</v>
      </c>
      <c r="D3" s="8" t="s">
        <v>21</v>
      </c>
      <c r="E3" s="9" t="s">
        <v>28</v>
      </c>
      <c r="F3" s="18" t="s">
        <v>29</v>
      </c>
      <c r="G3" s="19">
        <v>1934</v>
      </c>
      <c r="H3" s="12" t="s">
        <v>30</v>
      </c>
      <c r="I3" s="11" t="s">
        <v>31</v>
      </c>
      <c r="J3" s="8" t="s">
        <v>32</v>
      </c>
      <c r="K3" s="13">
        <v>42458</v>
      </c>
      <c r="L3" s="14">
        <v>0.79166666666666663</v>
      </c>
      <c r="M3" s="15"/>
      <c r="N3" s="15"/>
      <c r="O3" s="15"/>
      <c r="P3" s="15"/>
      <c r="Q3" s="20"/>
      <c r="R3" s="20"/>
      <c r="S3" s="21"/>
      <c r="T3" s="20"/>
    </row>
    <row r="4" spans="1:20" ht="132">
      <c r="A4" s="22" t="s">
        <v>33</v>
      </c>
      <c r="B4" s="6">
        <f t="shared" si="0"/>
        <v>452</v>
      </c>
      <c r="C4" s="23" t="s">
        <v>34</v>
      </c>
      <c r="D4" s="24" t="s">
        <v>35</v>
      </c>
      <c r="E4" s="25" t="s">
        <v>28</v>
      </c>
      <c r="F4" s="26" t="s">
        <v>36</v>
      </c>
      <c r="G4" s="27">
        <v>1961</v>
      </c>
      <c r="H4" s="28" t="s">
        <v>37</v>
      </c>
      <c r="I4" s="29" t="s">
        <v>38</v>
      </c>
      <c r="J4" s="24" t="s">
        <v>39</v>
      </c>
      <c r="K4" s="30">
        <v>45007</v>
      </c>
      <c r="L4" s="31">
        <v>0.79166666666666663</v>
      </c>
      <c r="M4" s="32"/>
      <c r="N4" s="31"/>
      <c r="O4" s="33"/>
      <c r="P4" s="33"/>
      <c r="Q4" s="25"/>
      <c r="R4" s="25" t="s">
        <v>40</v>
      </c>
      <c r="S4" s="23"/>
      <c r="T4" s="34" t="s">
        <v>41</v>
      </c>
    </row>
    <row r="5" spans="1:20" ht="145.19999999999999">
      <c r="A5" s="35" t="s">
        <v>42</v>
      </c>
      <c r="B5" s="6">
        <f t="shared" si="0"/>
        <v>453</v>
      </c>
      <c r="C5" s="23" t="s">
        <v>43</v>
      </c>
      <c r="D5" s="24" t="s">
        <v>44</v>
      </c>
      <c r="E5" s="25" t="s">
        <v>28</v>
      </c>
      <c r="F5" s="26" t="s">
        <v>45</v>
      </c>
      <c r="G5" s="27">
        <v>2014</v>
      </c>
      <c r="H5" s="25" t="s">
        <v>46</v>
      </c>
      <c r="I5" s="27" t="s">
        <v>47</v>
      </c>
      <c r="J5" s="24" t="s">
        <v>39</v>
      </c>
      <c r="K5" s="36">
        <v>45008</v>
      </c>
      <c r="L5" s="37">
        <v>0.79166666666666663</v>
      </c>
      <c r="M5" s="32"/>
      <c r="N5" s="31"/>
      <c r="O5" s="38"/>
      <c r="P5" s="39"/>
      <c r="Q5" s="40"/>
      <c r="R5" s="40"/>
      <c r="S5" s="41"/>
      <c r="T5" s="34" t="s">
        <v>48</v>
      </c>
    </row>
    <row r="6" spans="1:20" ht="132">
      <c r="A6" s="36" t="s">
        <v>49</v>
      </c>
      <c r="B6" s="6">
        <f t="shared" si="0"/>
        <v>453</v>
      </c>
      <c r="C6" s="42" t="s">
        <v>50</v>
      </c>
      <c r="D6" s="24" t="s">
        <v>51</v>
      </c>
      <c r="E6" s="25" t="s">
        <v>28</v>
      </c>
      <c r="F6" s="43" t="s">
        <v>52</v>
      </c>
      <c r="G6" s="27">
        <v>1981</v>
      </c>
      <c r="H6" s="44" t="s">
        <v>53</v>
      </c>
      <c r="I6" s="27" t="s">
        <v>54</v>
      </c>
      <c r="J6" s="24" t="s">
        <v>32</v>
      </c>
      <c r="K6" s="36">
        <v>45008</v>
      </c>
      <c r="L6" s="31">
        <v>0.89583333333333337</v>
      </c>
      <c r="M6" s="32"/>
      <c r="N6" s="31"/>
      <c r="O6" s="45"/>
      <c r="P6" s="33"/>
      <c r="Q6" s="46"/>
      <c r="R6" s="47"/>
      <c r="S6" s="48"/>
      <c r="T6" s="34" t="s">
        <v>55</v>
      </c>
    </row>
    <row r="7" spans="1:20" ht="132">
      <c r="A7" s="49" t="s">
        <v>56</v>
      </c>
      <c r="B7" s="6">
        <f t="shared" si="0"/>
        <v>456</v>
      </c>
      <c r="C7" s="23" t="s">
        <v>57</v>
      </c>
      <c r="D7" s="24" t="s">
        <v>51</v>
      </c>
      <c r="E7" s="25" t="s">
        <v>28</v>
      </c>
      <c r="F7" s="26" t="s">
        <v>58</v>
      </c>
      <c r="G7" s="27">
        <v>1972</v>
      </c>
      <c r="H7" s="44" t="s">
        <v>59</v>
      </c>
      <c r="I7" s="27" t="s">
        <v>60</v>
      </c>
      <c r="J7" s="24" t="s">
        <v>61</v>
      </c>
      <c r="K7" s="30">
        <v>45009</v>
      </c>
      <c r="L7" s="31">
        <v>0.79166666666666663</v>
      </c>
      <c r="M7" s="32">
        <v>45011</v>
      </c>
      <c r="N7" s="31">
        <v>0.66666666666666663</v>
      </c>
      <c r="O7" s="33"/>
      <c r="P7" s="33"/>
      <c r="Q7" s="40"/>
      <c r="R7" s="40"/>
      <c r="S7" s="23"/>
      <c r="T7" s="34" t="s">
        <v>62</v>
      </c>
    </row>
    <row r="8" spans="1:20" ht="132">
      <c r="A8" s="49" t="s">
        <v>63</v>
      </c>
      <c r="B8" s="6">
        <f t="shared" si="0"/>
        <v>447</v>
      </c>
      <c r="C8" s="23" t="s">
        <v>64</v>
      </c>
      <c r="D8" s="50" t="s">
        <v>35</v>
      </c>
      <c r="E8" s="25" t="s">
        <v>28</v>
      </c>
      <c r="F8" s="43" t="s">
        <v>65</v>
      </c>
      <c r="G8" s="27">
        <v>2022</v>
      </c>
      <c r="H8" s="51" t="s">
        <v>66</v>
      </c>
      <c r="I8" s="27" t="s">
        <v>67</v>
      </c>
      <c r="J8" s="24" t="s">
        <v>39</v>
      </c>
      <c r="K8" s="36">
        <v>45010</v>
      </c>
      <c r="L8" s="37">
        <v>0.66666666666666663</v>
      </c>
      <c r="M8" s="30">
        <v>45010</v>
      </c>
      <c r="N8" s="31">
        <v>0.83333333333333337</v>
      </c>
      <c r="O8" s="33"/>
      <c r="P8" s="33"/>
      <c r="Q8" s="40"/>
      <c r="R8" s="40"/>
      <c r="S8" s="23"/>
      <c r="T8" s="34" t="s">
        <v>68</v>
      </c>
    </row>
    <row r="9" spans="1:20" ht="145.19999999999999">
      <c r="A9" s="49" t="s">
        <v>69</v>
      </c>
      <c r="B9" s="6">
        <f t="shared" si="0"/>
        <v>459</v>
      </c>
      <c r="C9" s="42" t="s">
        <v>70</v>
      </c>
      <c r="D9" s="52" t="s">
        <v>51</v>
      </c>
      <c r="E9" s="53" t="s">
        <v>28</v>
      </c>
      <c r="F9" s="43" t="s">
        <v>71</v>
      </c>
      <c r="G9" s="54" t="s">
        <v>72</v>
      </c>
      <c r="H9" s="55" t="s">
        <v>73</v>
      </c>
      <c r="I9" s="54" t="s">
        <v>74</v>
      </c>
      <c r="J9" s="56" t="s">
        <v>32</v>
      </c>
      <c r="K9" s="36">
        <v>45011</v>
      </c>
      <c r="L9" s="57">
        <v>0.83333333333333337</v>
      </c>
      <c r="M9" s="32"/>
      <c r="N9" s="31"/>
      <c r="O9" s="58"/>
      <c r="P9" s="33"/>
      <c r="Q9" s="40"/>
      <c r="R9" s="25"/>
      <c r="S9" s="23"/>
      <c r="T9" s="34" t="s">
        <v>75</v>
      </c>
    </row>
    <row r="10" spans="1:20" ht="118.8">
      <c r="A10" s="49" t="s">
        <v>76</v>
      </c>
      <c r="B10" s="6">
        <f t="shared" si="0"/>
        <v>369</v>
      </c>
      <c r="C10" s="42" t="s">
        <v>77</v>
      </c>
      <c r="D10" s="52" t="s">
        <v>78</v>
      </c>
      <c r="E10" s="53" t="s">
        <v>28</v>
      </c>
      <c r="F10" s="43" t="s">
        <v>79</v>
      </c>
      <c r="G10" s="54">
        <v>2022</v>
      </c>
      <c r="H10" s="55" t="s">
        <v>80</v>
      </c>
      <c r="I10" s="54" t="s">
        <v>81</v>
      </c>
      <c r="J10" s="56" t="s">
        <v>39</v>
      </c>
      <c r="K10" s="30">
        <v>45013</v>
      </c>
      <c r="L10" s="59">
        <v>0.79166666666666663</v>
      </c>
      <c r="M10" s="32"/>
      <c r="N10" s="31"/>
      <c r="O10" s="58"/>
      <c r="P10" s="33"/>
      <c r="Q10" s="25" t="s">
        <v>82</v>
      </c>
      <c r="R10" s="25" t="s">
        <v>83</v>
      </c>
      <c r="S10" s="23"/>
      <c r="T10" s="34" t="s">
        <v>84</v>
      </c>
    </row>
    <row r="11" spans="1:20" ht="132">
      <c r="A11" s="60" t="s">
        <v>85</v>
      </c>
      <c r="B11" s="6">
        <f t="shared" si="0"/>
        <v>459</v>
      </c>
      <c r="C11" s="23" t="s">
        <v>34</v>
      </c>
      <c r="D11" s="24" t="s">
        <v>51</v>
      </c>
      <c r="E11" s="25" t="s">
        <v>28</v>
      </c>
      <c r="F11" s="26" t="s">
        <v>86</v>
      </c>
      <c r="G11" s="27">
        <v>1975</v>
      </c>
      <c r="H11" s="55" t="s">
        <v>87</v>
      </c>
      <c r="I11" s="27" t="s">
        <v>88</v>
      </c>
      <c r="J11" s="61" t="s">
        <v>39</v>
      </c>
      <c r="K11" s="30">
        <v>45014</v>
      </c>
      <c r="L11" s="37">
        <v>0.79166666666666663</v>
      </c>
      <c r="M11" s="32">
        <v>45018</v>
      </c>
      <c r="N11" s="62">
        <v>0.66666666666666663</v>
      </c>
      <c r="O11" s="58"/>
      <c r="P11" s="33"/>
      <c r="Q11" s="63"/>
      <c r="R11" s="44"/>
      <c r="S11" s="23"/>
      <c r="T11" s="34" t="s">
        <v>41</v>
      </c>
    </row>
    <row r="12" spans="1:20" ht="132">
      <c r="A12" s="49" t="s">
        <v>89</v>
      </c>
      <c r="B12" s="6">
        <f t="shared" si="0"/>
        <v>460</v>
      </c>
      <c r="C12" s="23" t="s">
        <v>43</v>
      </c>
      <c r="D12" s="24" t="s">
        <v>51</v>
      </c>
      <c r="E12" s="25" t="s">
        <v>28</v>
      </c>
      <c r="F12" s="26" t="s">
        <v>90</v>
      </c>
      <c r="G12" s="27">
        <v>2006</v>
      </c>
      <c r="H12" s="44" t="s">
        <v>91</v>
      </c>
      <c r="I12" s="27" t="s">
        <v>92</v>
      </c>
      <c r="J12" s="61" t="s">
        <v>61</v>
      </c>
      <c r="K12" s="36">
        <v>45015</v>
      </c>
      <c r="L12" s="37">
        <v>0.79166666666666663</v>
      </c>
      <c r="M12" s="32"/>
      <c r="N12" s="31"/>
      <c r="O12" s="58"/>
      <c r="P12" s="33"/>
      <c r="Q12" s="63"/>
      <c r="R12" s="63"/>
      <c r="S12" s="64"/>
      <c r="T12" s="34" t="s">
        <v>48</v>
      </c>
    </row>
    <row r="13" spans="1:20" ht="132">
      <c r="A13" s="49" t="s">
        <v>93</v>
      </c>
      <c r="B13" s="6">
        <f t="shared" si="0"/>
        <v>445</v>
      </c>
      <c r="C13" s="23" t="s">
        <v>50</v>
      </c>
      <c r="D13" s="24" t="s">
        <v>35</v>
      </c>
      <c r="E13" s="25" t="s">
        <v>28</v>
      </c>
      <c r="F13" s="43" t="s">
        <v>52</v>
      </c>
      <c r="G13" s="27">
        <v>1983</v>
      </c>
      <c r="H13" s="44" t="s">
        <v>94</v>
      </c>
      <c r="I13" s="27" t="s">
        <v>95</v>
      </c>
      <c r="J13" s="61" t="s">
        <v>39</v>
      </c>
      <c r="K13" s="36">
        <v>45015</v>
      </c>
      <c r="L13" s="37">
        <v>0.89583333333333337</v>
      </c>
      <c r="M13" s="32"/>
      <c r="N13" s="31"/>
      <c r="O13" s="58"/>
      <c r="P13" s="33"/>
      <c r="Q13" s="63"/>
      <c r="R13" s="63"/>
      <c r="S13" s="64"/>
      <c r="T13" s="34" t="s">
        <v>55</v>
      </c>
    </row>
    <row r="14" spans="1:20" ht="132">
      <c r="A14" s="49" t="s">
        <v>96</v>
      </c>
      <c r="B14" s="6">
        <f t="shared" si="0"/>
        <v>452</v>
      </c>
      <c r="C14" s="23" t="s">
        <v>57</v>
      </c>
      <c r="D14" s="24" t="s">
        <v>51</v>
      </c>
      <c r="E14" s="25" t="s">
        <v>28</v>
      </c>
      <c r="F14" s="44" t="s">
        <v>97</v>
      </c>
      <c r="G14" s="27">
        <v>1927</v>
      </c>
      <c r="H14" s="65" t="s">
        <v>98</v>
      </c>
      <c r="I14" s="27" t="s">
        <v>38</v>
      </c>
      <c r="J14" s="61" t="s">
        <v>61</v>
      </c>
      <c r="K14" s="36">
        <v>45016</v>
      </c>
      <c r="L14" s="37">
        <v>0.79166666666666663</v>
      </c>
      <c r="M14" s="32"/>
      <c r="N14" s="31"/>
      <c r="O14" s="33"/>
      <c r="P14" s="66"/>
      <c r="Q14" s="47"/>
      <c r="R14" s="47"/>
      <c r="S14" s="48"/>
      <c r="T14" s="34" t="s">
        <v>62</v>
      </c>
    </row>
    <row r="15" spans="1:20" ht="132">
      <c r="A15" s="49" t="s">
        <v>99</v>
      </c>
      <c r="B15" s="6">
        <f t="shared" si="0"/>
        <v>459</v>
      </c>
      <c r="C15" s="23" t="s">
        <v>100</v>
      </c>
      <c r="D15" s="24" t="s">
        <v>51</v>
      </c>
      <c r="E15" s="25" t="s">
        <v>28</v>
      </c>
      <c r="F15" s="26" t="s">
        <v>101</v>
      </c>
      <c r="G15" s="27">
        <v>2022</v>
      </c>
      <c r="H15" s="44" t="s">
        <v>102</v>
      </c>
      <c r="I15" s="27" t="s">
        <v>103</v>
      </c>
      <c r="J15" s="61" t="s">
        <v>39</v>
      </c>
      <c r="K15" s="36">
        <v>45017</v>
      </c>
      <c r="L15" s="37">
        <v>0.66666666666666663</v>
      </c>
      <c r="M15" s="32">
        <v>45017</v>
      </c>
      <c r="N15" s="31">
        <v>0.83333333333333337</v>
      </c>
      <c r="O15" s="33"/>
      <c r="P15" s="33"/>
      <c r="Q15" s="40"/>
      <c r="R15" s="40"/>
      <c r="S15" s="23"/>
      <c r="T15" s="34" t="s">
        <v>68</v>
      </c>
    </row>
    <row r="16" spans="1:20" ht="132">
      <c r="A16" s="49" t="s">
        <v>104</v>
      </c>
      <c r="B16" s="6">
        <f t="shared" si="0"/>
        <v>459</v>
      </c>
      <c r="C16" s="23" t="s">
        <v>70</v>
      </c>
      <c r="D16" s="24" t="s">
        <v>77</v>
      </c>
      <c r="E16" s="25" t="s">
        <v>28</v>
      </c>
      <c r="F16" s="26" t="s">
        <v>105</v>
      </c>
      <c r="G16" s="27" t="s">
        <v>106</v>
      </c>
      <c r="H16" s="44" t="s">
        <v>107</v>
      </c>
      <c r="I16" s="27" t="s">
        <v>108</v>
      </c>
      <c r="J16" s="61" t="s">
        <v>109</v>
      </c>
      <c r="K16" s="36">
        <v>45018</v>
      </c>
      <c r="L16" s="57">
        <v>0.83333333333333337</v>
      </c>
      <c r="M16" s="32"/>
      <c r="N16" s="31"/>
      <c r="O16" s="33"/>
      <c r="P16" s="33"/>
      <c r="Q16" s="25"/>
      <c r="R16" s="28" t="s">
        <v>110</v>
      </c>
      <c r="S16" s="23"/>
      <c r="T16" s="34" t="s">
        <v>75</v>
      </c>
    </row>
    <row r="17" spans="1:20" ht="18" customHeight="1">
      <c r="A17" s="60" t="s">
        <v>111</v>
      </c>
      <c r="B17" s="6">
        <f>LEN(H17)</f>
        <v>456</v>
      </c>
      <c r="C17" s="25" t="s">
        <v>64</v>
      </c>
      <c r="D17" s="24" t="s">
        <v>35</v>
      </c>
      <c r="E17" s="25" t="s">
        <v>28</v>
      </c>
      <c r="F17" s="67" t="s">
        <v>112</v>
      </c>
      <c r="G17" s="27">
        <v>2005</v>
      </c>
      <c r="H17" s="25" t="s">
        <v>113</v>
      </c>
      <c r="I17" s="27" t="s">
        <v>114</v>
      </c>
      <c r="J17" s="24" t="s">
        <v>39</v>
      </c>
      <c r="K17" s="30">
        <v>45019</v>
      </c>
      <c r="L17" s="68">
        <v>0.79166666666666663</v>
      </c>
      <c r="M17" s="32"/>
      <c r="N17" s="31"/>
      <c r="O17" s="38"/>
      <c r="P17" s="37"/>
      <c r="Q17" s="40"/>
      <c r="R17" s="25" t="s">
        <v>115</v>
      </c>
      <c r="S17" s="23"/>
      <c r="T17" s="34" t="s">
        <v>84</v>
      </c>
    </row>
    <row r="18" spans="1:20" ht="18" customHeight="1">
      <c r="A18" s="60" t="s">
        <v>116</v>
      </c>
      <c r="B18" s="6">
        <f t="shared" ref="B18:B44" si="1">LEN(H18)</f>
        <v>460</v>
      </c>
      <c r="C18" s="25" t="s">
        <v>34</v>
      </c>
      <c r="D18" s="24" t="s">
        <v>77</v>
      </c>
      <c r="E18" s="25" t="s">
        <v>28</v>
      </c>
      <c r="F18" s="67" t="s">
        <v>36</v>
      </c>
      <c r="G18" s="27">
        <v>1963</v>
      </c>
      <c r="H18" s="25" t="s">
        <v>117</v>
      </c>
      <c r="I18" s="27" t="s">
        <v>118</v>
      </c>
      <c r="J18" s="24" t="s">
        <v>39</v>
      </c>
      <c r="K18" s="30">
        <v>45021</v>
      </c>
      <c r="L18" s="37">
        <v>0.79166666666666663</v>
      </c>
      <c r="M18" s="32"/>
      <c r="N18" s="31"/>
      <c r="O18" s="38"/>
      <c r="P18" s="37"/>
      <c r="Q18" s="40"/>
      <c r="R18" s="40"/>
      <c r="S18" s="23"/>
      <c r="T18" s="34" t="s">
        <v>41</v>
      </c>
    </row>
    <row r="19" spans="1:20" ht="132">
      <c r="A19" s="49" t="s">
        <v>119</v>
      </c>
      <c r="B19" s="6">
        <f t="shared" si="1"/>
        <v>459</v>
      </c>
      <c r="C19" s="25" t="s">
        <v>43</v>
      </c>
      <c r="D19" s="24" t="s">
        <v>44</v>
      </c>
      <c r="E19" s="25" t="s">
        <v>28</v>
      </c>
      <c r="F19" s="26" t="s">
        <v>120</v>
      </c>
      <c r="G19" s="27">
        <v>2006</v>
      </c>
      <c r="H19" s="44" t="s">
        <v>121</v>
      </c>
      <c r="I19" s="27" t="s">
        <v>47</v>
      </c>
      <c r="J19" s="24" t="s">
        <v>61</v>
      </c>
      <c r="K19" s="30">
        <v>45022</v>
      </c>
      <c r="L19" s="37">
        <v>0.79166666666666663</v>
      </c>
      <c r="M19" s="32">
        <v>45032</v>
      </c>
      <c r="N19" s="31">
        <v>0.66666666666666663</v>
      </c>
      <c r="O19" s="38"/>
      <c r="P19" s="37"/>
      <c r="Q19" s="40"/>
      <c r="R19" s="25" t="s">
        <v>122</v>
      </c>
      <c r="S19" s="23"/>
      <c r="T19" s="34" t="s">
        <v>48</v>
      </c>
    </row>
    <row r="20" spans="1:20" ht="132">
      <c r="A20" s="49" t="s">
        <v>123</v>
      </c>
      <c r="B20" s="6">
        <f t="shared" si="1"/>
        <v>445</v>
      </c>
      <c r="C20" s="23" t="s">
        <v>50</v>
      </c>
      <c r="D20" s="24" t="s">
        <v>51</v>
      </c>
      <c r="E20" s="25" t="s">
        <v>28</v>
      </c>
      <c r="F20" s="43" t="s">
        <v>52</v>
      </c>
      <c r="G20" s="27">
        <v>2022</v>
      </c>
      <c r="H20" s="44" t="s">
        <v>124</v>
      </c>
      <c r="I20" s="27" t="s">
        <v>125</v>
      </c>
      <c r="J20" s="24" t="s">
        <v>39</v>
      </c>
      <c r="K20" s="30">
        <v>45022</v>
      </c>
      <c r="L20" s="37">
        <v>0.89583333333333337</v>
      </c>
      <c r="M20" s="69"/>
      <c r="N20" s="31"/>
      <c r="O20" s="33"/>
      <c r="P20" s="33"/>
      <c r="Q20" s="40"/>
      <c r="R20" s="40"/>
      <c r="S20" s="23"/>
      <c r="T20" s="34" t="s">
        <v>55</v>
      </c>
    </row>
    <row r="21" spans="1:20" ht="132">
      <c r="A21" s="49" t="s">
        <v>126</v>
      </c>
      <c r="B21" s="6">
        <f t="shared" si="1"/>
        <v>460</v>
      </c>
      <c r="C21" s="23" t="s">
        <v>57</v>
      </c>
      <c r="D21" s="24" t="s">
        <v>51</v>
      </c>
      <c r="E21" s="25" t="s">
        <v>28</v>
      </c>
      <c r="F21" s="26" t="s">
        <v>127</v>
      </c>
      <c r="G21" s="27">
        <v>1952</v>
      </c>
      <c r="H21" s="70" t="s">
        <v>128</v>
      </c>
      <c r="I21" s="27" t="s">
        <v>129</v>
      </c>
      <c r="J21" s="24" t="s">
        <v>61</v>
      </c>
      <c r="K21" s="30">
        <v>45023</v>
      </c>
      <c r="L21" s="37">
        <v>0.79166666666666663</v>
      </c>
      <c r="M21" s="69">
        <v>45025</v>
      </c>
      <c r="N21" s="31">
        <v>0.66666666666666663</v>
      </c>
      <c r="O21" s="33"/>
      <c r="P21" s="33"/>
      <c r="Q21" s="40"/>
      <c r="R21" s="40"/>
      <c r="S21" s="23"/>
      <c r="T21" s="34" t="s">
        <v>62</v>
      </c>
    </row>
    <row r="22" spans="1:20" ht="132">
      <c r="A22" s="49" t="s">
        <v>130</v>
      </c>
      <c r="B22" s="6">
        <f t="shared" si="1"/>
        <v>458</v>
      </c>
      <c r="C22" s="23" t="s">
        <v>34</v>
      </c>
      <c r="D22" s="24" t="s">
        <v>51</v>
      </c>
      <c r="E22" s="25" t="s">
        <v>28</v>
      </c>
      <c r="F22" s="26" t="s">
        <v>131</v>
      </c>
      <c r="G22" s="27">
        <v>2022</v>
      </c>
      <c r="H22" s="70" t="s">
        <v>132</v>
      </c>
      <c r="I22" s="27" t="s">
        <v>133</v>
      </c>
      <c r="J22" s="24" t="s">
        <v>39</v>
      </c>
      <c r="K22" s="36">
        <v>45024</v>
      </c>
      <c r="L22" s="37">
        <v>0.66666666666666663</v>
      </c>
      <c r="M22" s="69">
        <v>45024</v>
      </c>
      <c r="N22" s="31">
        <v>0.83333333333333337</v>
      </c>
      <c r="O22" s="33"/>
      <c r="P22" s="33"/>
      <c r="Q22" s="40"/>
      <c r="R22" s="25"/>
      <c r="S22" s="41"/>
      <c r="T22" s="34" t="s">
        <v>68</v>
      </c>
    </row>
    <row r="23" spans="1:20" ht="145.19999999999999">
      <c r="A23" s="49" t="s">
        <v>134</v>
      </c>
      <c r="B23" s="6">
        <f t="shared" si="1"/>
        <v>460</v>
      </c>
      <c r="C23" s="23" t="s">
        <v>70</v>
      </c>
      <c r="D23" s="24" t="s">
        <v>35</v>
      </c>
      <c r="E23" s="25" t="s">
        <v>28</v>
      </c>
      <c r="F23" s="44" t="s">
        <v>135</v>
      </c>
      <c r="G23" s="27">
        <v>1955</v>
      </c>
      <c r="H23" s="51" t="s">
        <v>136</v>
      </c>
      <c r="I23" s="27" t="s">
        <v>137</v>
      </c>
      <c r="J23" s="24" t="s">
        <v>39</v>
      </c>
      <c r="K23" s="36">
        <v>45025</v>
      </c>
      <c r="L23" s="37">
        <v>0.79166666666666663</v>
      </c>
      <c r="M23" s="32"/>
      <c r="N23" s="31"/>
      <c r="O23" s="45"/>
      <c r="P23" s="33"/>
      <c r="Q23" s="25"/>
      <c r="R23" s="25"/>
      <c r="S23" s="23"/>
      <c r="T23" s="34" t="s">
        <v>75</v>
      </c>
    </row>
    <row r="24" spans="1:20" ht="132">
      <c r="A24" s="49" t="s">
        <v>138</v>
      </c>
      <c r="B24" s="6">
        <f t="shared" si="1"/>
        <v>447</v>
      </c>
      <c r="C24" s="23" t="s">
        <v>35</v>
      </c>
      <c r="D24" s="24" t="s">
        <v>34</v>
      </c>
      <c r="E24" s="25" t="s">
        <v>28</v>
      </c>
      <c r="F24" s="44" t="s">
        <v>139</v>
      </c>
      <c r="G24" s="27">
        <v>2013</v>
      </c>
      <c r="H24" s="51" t="s">
        <v>140</v>
      </c>
      <c r="I24" s="27" t="s">
        <v>141</v>
      </c>
      <c r="J24" s="24" t="s">
        <v>39</v>
      </c>
      <c r="K24" s="30">
        <v>45026</v>
      </c>
      <c r="L24" s="37">
        <v>0.79166666666666663</v>
      </c>
      <c r="M24" s="32"/>
      <c r="N24" s="31"/>
      <c r="O24" s="45"/>
      <c r="P24" s="33"/>
      <c r="Q24" s="25"/>
      <c r="R24" s="25" t="s">
        <v>142</v>
      </c>
      <c r="S24" s="23"/>
      <c r="T24" s="34" t="s">
        <v>84</v>
      </c>
    </row>
    <row r="25" spans="1:20" ht="132">
      <c r="A25" s="49" t="s">
        <v>143</v>
      </c>
      <c r="B25" s="6">
        <f t="shared" si="1"/>
        <v>459</v>
      </c>
      <c r="C25" s="23" t="s">
        <v>35</v>
      </c>
      <c r="D25" s="24" t="s">
        <v>34</v>
      </c>
      <c r="E25" s="25" t="s">
        <v>28</v>
      </c>
      <c r="F25" s="44" t="s">
        <v>139</v>
      </c>
      <c r="G25" s="27">
        <v>2019</v>
      </c>
      <c r="H25" s="51" t="s">
        <v>144</v>
      </c>
      <c r="I25" s="27" t="s">
        <v>38</v>
      </c>
      <c r="J25" s="24" t="s">
        <v>39</v>
      </c>
      <c r="K25" s="30">
        <v>45027</v>
      </c>
      <c r="L25" s="37">
        <v>0.79166666666666663</v>
      </c>
      <c r="M25" s="32"/>
      <c r="N25" s="31"/>
      <c r="O25" s="45"/>
      <c r="P25" s="33"/>
      <c r="Q25" s="25"/>
      <c r="R25" s="25" t="s">
        <v>142</v>
      </c>
      <c r="S25" s="23"/>
      <c r="T25" s="34" t="s">
        <v>84</v>
      </c>
    </row>
    <row r="26" spans="1:20" ht="132">
      <c r="A26" s="60" t="s">
        <v>145</v>
      </c>
      <c r="B26" s="6">
        <f t="shared" si="1"/>
        <v>457</v>
      </c>
      <c r="C26" s="23" t="s">
        <v>34</v>
      </c>
      <c r="D26" s="23" t="s">
        <v>77</v>
      </c>
      <c r="E26" s="25" t="s">
        <v>28</v>
      </c>
      <c r="F26" s="26" t="s">
        <v>146</v>
      </c>
      <c r="G26" s="27">
        <v>1968</v>
      </c>
      <c r="H26" s="44" t="s">
        <v>147</v>
      </c>
      <c r="I26" s="27" t="s">
        <v>148</v>
      </c>
      <c r="J26" s="24" t="s">
        <v>39</v>
      </c>
      <c r="K26" s="36">
        <v>45028</v>
      </c>
      <c r="L26" s="37">
        <v>0.79166666666666663</v>
      </c>
      <c r="M26" s="32"/>
      <c r="N26" s="31"/>
      <c r="O26" s="33"/>
      <c r="P26" s="33"/>
      <c r="Q26" s="40"/>
      <c r="R26" s="25"/>
      <c r="S26" s="23"/>
      <c r="T26" s="34" t="s">
        <v>41</v>
      </c>
    </row>
    <row r="27" spans="1:20" ht="132">
      <c r="A27" s="49" t="s">
        <v>149</v>
      </c>
      <c r="B27" s="6">
        <f t="shared" si="1"/>
        <v>457</v>
      </c>
      <c r="C27" s="23" t="s">
        <v>43</v>
      </c>
      <c r="D27" s="23" t="s">
        <v>44</v>
      </c>
      <c r="E27" s="25" t="s">
        <v>28</v>
      </c>
      <c r="F27" s="26" t="s">
        <v>45</v>
      </c>
      <c r="G27" s="27">
        <v>2010</v>
      </c>
      <c r="H27" s="51" t="s">
        <v>150</v>
      </c>
      <c r="I27" s="27" t="s">
        <v>151</v>
      </c>
      <c r="J27" s="24" t="s">
        <v>61</v>
      </c>
      <c r="K27" s="36">
        <v>45029</v>
      </c>
      <c r="L27" s="37">
        <v>0.79166666666666663</v>
      </c>
      <c r="M27" s="32"/>
      <c r="N27" s="31"/>
      <c r="O27" s="33"/>
      <c r="P27" s="33"/>
      <c r="Q27" s="40"/>
      <c r="R27" s="40"/>
      <c r="S27" s="23"/>
      <c r="T27" s="34" t="s">
        <v>48</v>
      </c>
    </row>
    <row r="28" spans="1:20" ht="145.19999999999999">
      <c r="A28" s="49" t="s">
        <v>152</v>
      </c>
      <c r="B28" s="6">
        <f t="shared" si="1"/>
        <v>458</v>
      </c>
      <c r="C28" s="23" t="s">
        <v>50</v>
      </c>
      <c r="D28" s="23" t="s">
        <v>51</v>
      </c>
      <c r="E28" s="25" t="s">
        <v>28</v>
      </c>
      <c r="F28" s="43" t="s">
        <v>52</v>
      </c>
      <c r="G28" s="27">
        <v>1983</v>
      </c>
      <c r="H28" s="44" t="s">
        <v>153</v>
      </c>
      <c r="I28" s="27" t="s">
        <v>54</v>
      </c>
      <c r="J28" s="24" t="s">
        <v>61</v>
      </c>
      <c r="K28" s="36">
        <v>45029</v>
      </c>
      <c r="L28" s="57">
        <v>0.91666666666666663</v>
      </c>
      <c r="M28" s="32"/>
      <c r="N28" s="31"/>
      <c r="O28" s="33"/>
      <c r="P28" s="33"/>
      <c r="Q28" s="40"/>
      <c r="R28" s="40"/>
      <c r="S28" s="23"/>
      <c r="T28" s="34" t="s">
        <v>55</v>
      </c>
    </row>
    <row r="29" spans="1:20" ht="132">
      <c r="A29" s="49" t="s">
        <v>154</v>
      </c>
      <c r="B29" s="6">
        <f t="shared" si="1"/>
        <v>444</v>
      </c>
      <c r="C29" s="23" t="s">
        <v>57</v>
      </c>
      <c r="D29" s="23" t="s">
        <v>51</v>
      </c>
      <c r="E29" s="25" t="s">
        <v>28</v>
      </c>
      <c r="F29" s="26" t="s">
        <v>155</v>
      </c>
      <c r="G29" s="27" t="s">
        <v>156</v>
      </c>
      <c r="H29" s="67" t="s">
        <v>157</v>
      </c>
      <c r="I29" s="27" t="s">
        <v>158</v>
      </c>
      <c r="J29" s="24" t="s">
        <v>39</v>
      </c>
      <c r="K29" s="36">
        <v>45030</v>
      </c>
      <c r="L29" s="37">
        <v>0.79166666666666663</v>
      </c>
      <c r="M29" s="32"/>
      <c r="N29" s="31"/>
      <c r="O29" s="33"/>
      <c r="P29" s="33"/>
      <c r="Q29" s="40"/>
      <c r="R29" s="40"/>
      <c r="S29" s="23"/>
      <c r="T29" s="34" t="s">
        <v>62</v>
      </c>
    </row>
    <row r="30" spans="1:20" ht="132">
      <c r="A30" s="49" t="s">
        <v>159</v>
      </c>
      <c r="B30" s="6">
        <f t="shared" si="1"/>
        <v>457</v>
      </c>
      <c r="C30" s="23" t="s">
        <v>160</v>
      </c>
      <c r="D30" s="23" t="s">
        <v>35</v>
      </c>
      <c r="E30" s="25" t="s">
        <v>28</v>
      </c>
      <c r="F30" s="26" t="s">
        <v>161</v>
      </c>
      <c r="G30" s="27">
        <v>2023</v>
      </c>
      <c r="H30" s="71" t="s">
        <v>162</v>
      </c>
      <c r="I30" s="27" t="s">
        <v>163</v>
      </c>
      <c r="J30" s="24" t="s">
        <v>39</v>
      </c>
      <c r="K30" s="36">
        <v>45031</v>
      </c>
      <c r="L30" s="37">
        <v>0.83333333333333337</v>
      </c>
      <c r="M30" s="32"/>
      <c r="N30" s="31"/>
      <c r="O30" s="33"/>
      <c r="P30" s="33"/>
      <c r="Q30" s="40"/>
      <c r="R30" s="40"/>
      <c r="S30" s="23"/>
      <c r="T30" s="34" t="s">
        <v>68</v>
      </c>
    </row>
    <row r="31" spans="1:20" ht="132">
      <c r="A31" s="49" t="s">
        <v>164</v>
      </c>
      <c r="B31" s="6">
        <f t="shared" si="1"/>
        <v>455</v>
      </c>
      <c r="C31" s="23" t="s">
        <v>70</v>
      </c>
      <c r="D31" s="23" t="s">
        <v>35</v>
      </c>
      <c r="E31" s="25" t="s">
        <v>28</v>
      </c>
      <c r="F31" s="26" t="s">
        <v>165</v>
      </c>
      <c r="G31" s="27">
        <v>1963</v>
      </c>
      <c r="H31" s="44" t="s">
        <v>166</v>
      </c>
      <c r="I31" s="27" t="s">
        <v>167</v>
      </c>
      <c r="J31" s="24" t="s">
        <v>39</v>
      </c>
      <c r="K31" s="36">
        <v>45032</v>
      </c>
      <c r="L31" s="37">
        <v>0.79166666666666663</v>
      </c>
      <c r="M31" s="32"/>
      <c r="N31" s="31"/>
      <c r="O31" s="33"/>
      <c r="P31" s="33"/>
      <c r="Q31" s="40"/>
      <c r="R31" s="40"/>
      <c r="S31" s="23"/>
      <c r="T31" s="34" t="s">
        <v>75</v>
      </c>
    </row>
    <row r="32" spans="1:20" ht="145.19999999999999">
      <c r="A32" s="60" t="s">
        <v>168</v>
      </c>
      <c r="B32" s="6">
        <f t="shared" si="1"/>
        <v>456</v>
      </c>
      <c r="C32" s="23" t="s">
        <v>34</v>
      </c>
      <c r="D32" s="23" t="s">
        <v>35</v>
      </c>
      <c r="E32" s="25" t="s">
        <v>28</v>
      </c>
      <c r="F32" s="26" t="s">
        <v>169</v>
      </c>
      <c r="G32" s="27">
        <v>1977</v>
      </c>
      <c r="H32" s="72" t="s">
        <v>170</v>
      </c>
      <c r="I32" s="27" t="s">
        <v>141</v>
      </c>
      <c r="J32" s="24" t="s">
        <v>39</v>
      </c>
      <c r="K32" s="36">
        <v>45035</v>
      </c>
      <c r="L32" s="37">
        <v>0.79166666666666663</v>
      </c>
      <c r="M32" s="32"/>
      <c r="N32" s="31"/>
      <c r="O32" s="33"/>
      <c r="P32" s="33"/>
      <c r="Q32" s="40"/>
      <c r="R32" s="40"/>
      <c r="S32" s="23"/>
      <c r="T32" s="34" t="s">
        <v>41</v>
      </c>
    </row>
    <row r="33" spans="1:20" ht="145.19999999999999">
      <c r="A33" s="49" t="s">
        <v>171</v>
      </c>
      <c r="B33" s="6">
        <f t="shared" si="1"/>
        <v>459</v>
      </c>
      <c r="C33" s="23" t="s">
        <v>43</v>
      </c>
      <c r="D33" s="23" t="s">
        <v>44</v>
      </c>
      <c r="E33" s="25" t="s">
        <v>28</v>
      </c>
      <c r="F33" s="26" t="s">
        <v>90</v>
      </c>
      <c r="G33" s="27">
        <v>2018</v>
      </c>
      <c r="H33" s="51" t="s">
        <v>172</v>
      </c>
      <c r="I33" s="27" t="s">
        <v>173</v>
      </c>
      <c r="J33" s="24" t="s">
        <v>39</v>
      </c>
      <c r="K33" s="36">
        <v>45036</v>
      </c>
      <c r="L33" s="37">
        <v>0.79166666666666663</v>
      </c>
      <c r="M33" s="32">
        <v>45039</v>
      </c>
      <c r="N33" s="31">
        <v>0.66666666666666663</v>
      </c>
      <c r="O33" s="33"/>
      <c r="P33" s="33"/>
      <c r="Q33" s="40"/>
      <c r="R33" s="40"/>
      <c r="S33" s="23"/>
      <c r="T33" s="34" t="s">
        <v>48</v>
      </c>
    </row>
    <row r="34" spans="1:20" ht="132">
      <c r="A34" s="49" t="s">
        <v>174</v>
      </c>
      <c r="B34" s="6">
        <f t="shared" si="1"/>
        <v>459</v>
      </c>
      <c r="C34" s="23" t="s">
        <v>50</v>
      </c>
      <c r="D34" s="73" t="s">
        <v>44</v>
      </c>
      <c r="E34" s="25" t="s">
        <v>28</v>
      </c>
      <c r="F34" s="43" t="s">
        <v>52</v>
      </c>
      <c r="G34" s="27">
        <v>1986</v>
      </c>
      <c r="H34" s="44" t="s">
        <v>175</v>
      </c>
      <c r="I34" s="27" t="s">
        <v>176</v>
      </c>
      <c r="J34" s="24" t="s">
        <v>61</v>
      </c>
      <c r="K34" s="36">
        <v>45036</v>
      </c>
      <c r="L34" s="37">
        <v>0.89583333333333337</v>
      </c>
      <c r="M34" s="32"/>
      <c r="N34" s="31"/>
      <c r="O34" s="33"/>
      <c r="P34" s="33"/>
      <c r="Q34" s="40"/>
      <c r="R34" s="40"/>
      <c r="S34" s="23"/>
      <c r="T34" s="34" t="s">
        <v>55</v>
      </c>
    </row>
    <row r="35" spans="1:20" ht="132">
      <c r="A35" s="49" t="s">
        <v>177</v>
      </c>
      <c r="B35" s="6">
        <f t="shared" si="1"/>
        <v>460</v>
      </c>
      <c r="C35" s="23" t="s">
        <v>57</v>
      </c>
      <c r="D35" s="23" t="s">
        <v>51</v>
      </c>
      <c r="E35" s="25" t="s">
        <v>28</v>
      </c>
      <c r="F35" s="26" t="s">
        <v>178</v>
      </c>
      <c r="G35" s="27">
        <v>1999</v>
      </c>
      <c r="H35" s="71" t="s">
        <v>179</v>
      </c>
      <c r="I35" s="27" t="s">
        <v>180</v>
      </c>
      <c r="J35" s="24" t="s">
        <v>39</v>
      </c>
      <c r="K35" s="36">
        <v>45037</v>
      </c>
      <c r="L35" s="37">
        <v>0.79166666666666663</v>
      </c>
      <c r="M35" s="32"/>
      <c r="N35" s="31"/>
      <c r="O35" s="33"/>
      <c r="P35" s="33"/>
      <c r="Q35" s="40"/>
      <c r="R35" s="25"/>
      <c r="S35" s="41"/>
      <c r="T35" s="34" t="s">
        <v>62</v>
      </c>
    </row>
    <row r="36" spans="1:20" ht="132">
      <c r="A36" s="49" t="s">
        <v>181</v>
      </c>
      <c r="B36" s="6">
        <f t="shared" si="1"/>
        <v>448</v>
      </c>
      <c r="C36" s="23" t="s">
        <v>51</v>
      </c>
      <c r="D36" s="23" t="s">
        <v>77</v>
      </c>
      <c r="E36" s="25" t="s">
        <v>28</v>
      </c>
      <c r="F36" s="26" t="s">
        <v>182</v>
      </c>
      <c r="G36" s="27">
        <v>2022</v>
      </c>
      <c r="H36" s="51" t="s">
        <v>183</v>
      </c>
      <c r="I36" s="27" t="s">
        <v>95</v>
      </c>
      <c r="J36" s="24" t="s">
        <v>39</v>
      </c>
      <c r="K36" s="36">
        <v>45038</v>
      </c>
      <c r="L36" s="37">
        <v>0.66666666666666663</v>
      </c>
      <c r="M36" s="32">
        <v>45038</v>
      </c>
      <c r="N36" s="31">
        <v>0.83333333333333337</v>
      </c>
      <c r="O36" s="33"/>
      <c r="P36" s="33"/>
      <c r="Q36" s="40"/>
      <c r="R36" s="40"/>
      <c r="S36" s="41"/>
      <c r="T36" s="34" t="s">
        <v>68</v>
      </c>
    </row>
    <row r="37" spans="1:20" ht="132">
      <c r="A37" s="49" t="s">
        <v>184</v>
      </c>
      <c r="B37" s="6">
        <f t="shared" si="1"/>
        <v>453</v>
      </c>
      <c r="C37" s="23" t="s">
        <v>70</v>
      </c>
      <c r="D37" s="23" t="s">
        <v>35</v>
      </c>
      <c r="E37" s="25" t="s">
        <v>28</v>
      </c>
      <c r="F37" s="26" t="s">
        <v>185</v>
      </c>
      <c r="G37" s="27">
        <v>1999</v>
      </c>
      <c r="H37" s="67" t="s">
        <v>186</v>
      </c>
      <c r="I37" s="27" t="s">
        <v>187</v>
      </c>
      <c r="J37" s="61" t="s">
        <v>39</v>
      </c>
      <c r="K37" s="36">
        <v>45039</v>
      </c>
      <c r="L37" s="37">
        <v>0.79166666666666663</v>
      </c>
      <c r="M37" s="32"/>
      <c r="N37" s="31"/>
      <c r="O37" s="33"/>
      <c r="P37" s="33"/>
      <c r="Q37" s="40"/>
      <c r="R37" s="25"/>
      <c r="S37" s="23"/>
      <c r="T37" s="34" t="s">
        <v>75</v>
      </c>
    </row>
    <row r="38" spans="1:20" ht="132">
      <c r="A38" s="60" t="s">
        <v>188</v>
      </c>
      <c r="B38" s="6">
        <f t="shared" si="1"/>
        <v>452</v>
      </c>
      <c r="C38" s="23" t="s">
        <v>34</v>
      </c>
      <c r="D38" s="23" t="s">
        <v>77</v>
      </c>
      <c r="E38" s="25" t="s">
        <v>28</v>
      </c>
      <c r="F38" s="26" t="s">
        <v>189</v>
      </c>
      <c r="G38" s="27">
        <v>1981</v>
      </c>
      <c r="H38" s="65" t="s">
        <v>190</v>
      </c>
      <c r="I38" s="27" t="s">
        <v>191</v>
      </c>
      <c r="J38" s="24" t="s">
        <v>39</v>
      </c>
      <c r="K38" s="36">
        <v>45042</v>
      </c>
      <c r="L38" s="37">
        <v>0.79166666666666663</v>
      </c>
      <c r="M38" s="32"/>
      <c r="N38" s="31"/>
      <c r="O38" s="33"/>
      <c r="P38" s="33"/>
      <c r="Q38" s="40"/>
      <c r="R38" s="25" t="s">
        <v>192</v>
      </c>
      <c r="S38" s="23"/>
      <c r="T38" s="34" t="s">
        <v>41</v>
      </c>
    </row>
    <row r="39" spans="1:20" ht="132">
      <c r="A39" s="49" t="s">
        <v>193</v>
      </c>
      <c r="B39" s="6">
        <f t="shared" si="1"/>
        <v>448</v>
      </c>
      <c r="C39" s="42" t="s">
        <v>43</v>
      </c>
      <c r="D39" s="42" t="s">
        <v>44</v>
      </c>
      <c r="E39" s="53" t="s">
        <v>28</v>
      </c>
      <c r="F39" s="74" t="s">
        <v>120</v>
      </c>
      <c r="G39" s="54">
        <v>2013</v>
      </c>
      <c r="H39" s="75" t="s">
        <v>194</v>
      </c>
      <c r="I39" s="54" t="s">
        <v>195</v>
      </c>
      <c r="J39" s="76" t="s">
        <v>196</v>
      </c>
      <c r="K39" s="36">
        <v>45043</v>
      </c>
      <c r="L39" s="57">
        <v>0.8125</v>
      </c>
      <c r="M39" s="32"/>
      <c r="N39" s="31"/>
      <c r="O39" s="33"/>
      <c r="P39" s="33"/>
      <c r="Q39" s="40"/>
      <c r="R39" s="28" t="s">
        <v>197</v>
      </c>
      <c r="S39" s="23"/>
      <c r="T39" s="34" t="s">
        <v>48</v>
      </c>
    </row>
    <row r="40" spans="1:20" ht="132">
      <c r="A40" s="49" t="s">
        <v>198</v>
      </c>
      <c r="B40" s="6">
        <f t="shared" si="1"/>
        <v>455</v>
      </c>
      <c r="C40" s="42" t="s">
        <v>50</v>
      </c>
      <c r="D40" s="42" t="s">
        <v>35</v>
      </c>
      <c r="E40" s="53" t="s">
        <v>28</v>
      </c>
      <c r="F40" s="43" t="s">
        <v>52</v>
      </c>
      <c r="G40" s="54">
        <v>1977</v>
      </c>
      <c r="H40" s="75" t="s">
        <v>199</v>
      </c>
      <c r="I40" s="54" t="s">
        <v>141</v>
      </c>
      <c r="J40" s="53" t="s">
        <v>39</v>
      </c>
      <c r="K40" s="36">
        <v>45043</v>
      </c>
      <c r="L40" s="37">
        <v>0.89583333333333337</v>
      </c>
      <c r="M40" s="32"/>
      <c r="N40" s="31"/>
      <c r="O40" s="33"/>
      <c r="P40" s="33"/>
      <c r="Q40" s="40"/>
      <c r="R40" s="25"/>
      <c r="S40" s="23"/>
      <c r="T40" s="34" t="s">
        <v>55</v>
      </c>
    </row>
    <row r="41" spans="1:20" ht="132">
      <c r="A41" s="49" t="s">
        <v>200</v>
      </c>
      <c r="B41" s="6">
        <f t="shared" si="1"/>
        <v>456</v>
      </c>
      <c r="C41" s="23" t="s">
        <v>57</v>
      </c>
      <c r="D41" s="23" t="s">
        <v>51</v>
      </c>
      <c r="E41" s="25" t="s">
        <v>28</v>
      </c>
      <c r="F41" s="26" t="s">
        <v>105</v>
      </c>
      <c r="G41" s="27">
        <v>1968</v>
      </c>
      <c r="H41" s="44" t="s">
        <v>201</v>
      </c>
      <c r="I41" s="27" t="s">
        <v>202</v>
      </c>
      <c r="J41" s="24" t="s">
        <v>39</v>
      </c>
      <c r="K41" s="30">
        <v>45044</v>
      </c>
      <c r="L41" s="37">
        <v>0.79166666666666663</v>
      </c>
      <c r="M41" s="32">
        <v>45046</v>
      </c>
      <c r="N41" s="31">
        <v>0.66666666666666663</v>
      </c>
      <c r="O41" s="33"/>
      <c r="P41" s="33"/>
      <c r="Q41" s="40"/>
      <c r="R41" s="40"/>
      <c r="S41" s="23"/>
      <c r="T41" s="34" t="s">
        <v>62</v>
      </c>
    </row>
    <row r="42" spans="1:20" ht="132">
      <c r="A42" s="49" t="s">
        <v>203</v>
      </c>
      <c r="B42" s="6">
        <f t="shared" si="1"/>
        <v>449</v>
      </c>
      <c r="C42" s="23" t="s">
        <v>34</v>
      </c>
      <c r="D42" s="23" t="s">
        <v>51</v>
      </c>
      <c r="E42" s="25" t="s">
        <v>28</v>
      </c>
      <c r="F42" s="26" t="s">
        <v>204</v>
      </c>
      <c r="G42" s="27">
        <v>1988</v>
      </c>
      <c r="H42" s="44" t="s">
        <v>205</v>
      </c>
      <c r="I42" s="27" t="s">
        <v>206</v>
      </c>
      <c r="J42" s="77" t="s">
        <v>32</v>
      </c>
      <c r="K42" s="30">
        <v>45045</v>
      </c>
      <c r="L42" s="78">
        <v>0.66666666666666663</v>
      </c>
      <c r="M42" s="32"/>
      <c r="N42" s="31"/>
      <c r="O42" s="33"/>
      <c r="P42" s="33"/>
      <c r="Q42" s="40"/>
      <c r="R42" s="28" t="s">
        <v>207</v>
      </c>
      <c r="S42" s="23"/>
      <c r="T42" s="34" t="s">
        <v>84</v>
      </c>
    </row>
    <row r="43" spans="1:20" ht="132">
      <c r="A43" s="49" t="s">
        <v>208</v>
      </c>
      <c r="B43" s="6">
        <f t="shared" si="1"/>
        <v>445</v>
      </c>
      <c r="C43" s="23" t="s">
        <v>43</v>
      </c>
      <c r="D43" s="23" t="s">
        <v>51</v>
      </c>
      <c r="E43" s="25" t="s">
        <v>28</v>
      </c>
      <c r="F43" s="26" t="s">
        <v>209</v>
      </c>
      <c r="G43" s="27">
        <v>2022</v>
      </c>
      <c r="H43" s="44" t="s">
        <v>210</v>
      </c>
      <c r="I43" s="27" t="s">
        <v>211</v>
      </c>
      <c r="J43" s="24" t="s">
        <v>39</v>
      </c>
      <c r="K43" s="36">
        <v>45045</v>
      </c>
      <c r="L43" s="79">
        <v>0.83333333333333337</v>
      </c>
      <c r="M43" s="32"/>
      <c r="N43" s="31"/>
      <c r="O43" s="33"/>
      <c r="P43" s="33"/>
      <c r="Q43" s="40"/>
      <c r="R43" s="40"/>
      <c r="S43" s="23"/>
      <c r="T43" s="34" t="s">
        <v>68</v>
      </c>
    </row>
    <row r="44" spans="1:20" ht="132">
      <c r="A44" s="49" t="s">
        <v>212</v>
      </c>
      <c r="B44" s="6">
        <f t="shared" si="1"/>
        <v>453</v>
      </c>
      <c r="C44" s="23" t="s">
        <v>70</v>
      </c>
      <c r="D44" s="23" t="s">
        <v>77</v>
      </c>
      <c r="E44" s="25" t="s">
        <v>28</v>
      </c>
      <c r="F44" s="26" t="s">
        <v>213</v>
      </c>
      <c r="G44" s="27" t="s">
        <v>214</v>
      </c>
      <c r="H44" s="44" t="s">
        <v>215</v>
      </c>
      <c r="I44" s="27" t="s">
        <v>216</v>
      </c>
      <c r="J44" s="24" t="s">
        <v>217</v>
      </c>
      <c r="K44" s="36">
        <v>45046</v>
      </c>
      <c r="L44" s="37">
        <v>0.79166666666666663</v>
      </c>
      <c r="M44" s="32"/>
      <c r="N44" s="31"/>
      <c r="O44" s="33"/>
      <c r="P44" s="33"/>
      <c r="Q44" s="40"/>
      <c r="R44" s="25"/>
      <c r="S44" s="23"/>
      <c r="T44" s="34" t="s">
        <v>75</v>
      </c>
    </row>
    <row r="45" spans="1:20" ht="132">
      <c r="A45" s="60" t="s">
        <v>218</v>
      </c>
      <c r="B45" s="6">
        <f t="shared" ref="B45:B62" si="2">LEN(H45)</f>
        <v>458</v>
      </c>
      <c r="C45" s="23" t="s">
        <v>34</v>
      </c>
      <c r="D45" s="23" t="s">
        <v>35</v>
      </c>
      <c r="E45" s="25" t="s">
        <v>28</v>
      </c>
      <c r="F45" s="26" t="s">
        <v>219</v>
      </c>
      <c r="G45" s="27" t="s">
        <v>220</v>
      </c>
      <c r="H45" s="44" t="s">
        <v>221</v>
      </c>
      <c r="I45" s="27" t="s">
        <v>222</v>
      </c>
      <c r="J45" s="24" t="s">
        <v>39</v>
      </c>
      <c r="K45" s="36">
        <v>45049</v>
      </c>
      <c r="L45" s="37">
        <v>0.79166666666666663</v>
      </c>
      <c r="M45" s="32"/>
      <c r="N45" s="31"/>
      <c r="O45" s="33"/>
      <c r="P45" s="33"/>
      <c r="Q45" s="25"/>
      <c r="R45" s="25" t="s">
        <v>223</v>
      </c>
      <c r="S45" s="23"/>
      <c r="T45" s="34" t="s">
        <v>41</v>
      </c>
    </row>
    <row r="46" spans="1:20" ht="132">
      <c r="A46" s="49" t="s">
        <v>224</v>
      </c>
      <c r="B46" s="6">
        <f t="shared" si="2"/>
        <v>451</v>
      </c>
      <c r="C46" s="23" t="s">
        <v>43</v>
      </c>
      <c r="D46" s="23" t="s">
        <v>44</v>
      </c>
      <c r="E46" s="25" t="s">
        <v>28</v>
      </c>
      <c r="F46" s="26" t="s">
        <v>45</v>
      </c>
      <c r="G46" s="27">
        <v>2000</v>
      </c>
      <c r="H46" s="44" t="s">
        <v>225</v>
      </c>
      <c r="I46" s="27" t="s">
        <v>226</v>
      </c>
      <c r="J46" s="24" t="s">
        <v>61</v>
      </c>
      <c r="K46" s="30">
        <v>45050</v>
      </c>
      <c r="L46" s="57">
        <v>0.75</v>
      </c>
      <c r="M46" s="32">
        <v>45053</v>
      </c>
      <c r="N46" s="31">
        <v>0.66666666666666663</v>
      </c>
      <c r="O46" s="33"/>
      <c r="P46" s="33"/>
      <c r="Q46" s="40"/>
      <c r="R46" s="40"/>
      <c r="S46" s="23"/>
      <c r="T46" s="34" t="s">
        <v>48</v>
      </c>
    </row>
    <row r="47" spans="1:20" ht="132">
      <c r="A47" s="49" t="s">
        <v>227</v>
      </c>
      <c r="B47" s="6">
        <f t="shared" si="2"/>
        <v>449</v>
      </c>
      <c r="C47" s="23" t="s">
        <v>50</v>
      </c>
      <c r="D47" s="23" t="s">
        <v>77</v>
      </c>
      <c r="E47" s="25" t="s">
        <v>28</v>
      </c>
      <c r="F47" s="43" t="s">
        <v>52</v>
      </c>
      <c r="G47" s="27">
        <v>1991</v>
      </c>
      <c r="H47" s="44" t="s">
        <v>228</v>
      </c>
      <c r="I47" s="27" t="s">
        <v>129</v>
      </c>
      <c r="J47" s="24" t="s">
        <v>61</v>
      </c>
      <c r="K47" s="36">
        <v>45050</v>
      </c>
      <c r="L47" s="37">
        <v>0.89583333333333337</v>
      </c>
      <c r="M47" s="32"/>
      <c r="N47" s="31"/>
      <c r="O47" s="33"/>
      <c r="P47" s="33"/>
      <c r="Q47" s="40"/>
      <c r="R47" s="25"/>
      <c r="S47" s="23"/>
      <c r="T47" s="34" t="s">
        <v>55</v>
      </c>
    </row>
    <row r="48" spans="1:20" ht="132">
      <c r="A48" s="49" t="s">
        <v>229</v>
      </c>
      <c r="B48" s="6">
        <f t="shared" si="2"/>
        <v>457</v>
      </c>
      <c r="C48" s="23" t="s">
        <v>57</v>
      </c>
      <c r="D48" s="23" t="s">
        <v>51</v>
      </c>
      <c r="E48" s="25" t="s">
        <v>28</v>
      </c>
      <c r="F48" s="26" t="s">
        <v>230</v>
      </c>
      <c r="G48" s="27">
        <v>1953</v>
      </c>
      <c r="H48" s="80" t="s">
        <v>231</v>
      </c>
      <c r="I48" s="27" t="s">
        <v>232</v>
      </c>
      <c r="J48" s="24" t="s">
        <v>39</v>
      </c>
      <c r="K48" s="36">
        <v>45051</v>
      </c>
      <c r="L48" s="79">
        <v>0.79166666666666663</v>
      </c>
      <c r="M48" s="32"/>
      <c r="N48" s="31"/>
      <c r="O48" s="33"/>
      <c r="P48" s="33"/>
      <c r="Q48" s="40"/>
      <c r="R48" s="25"/>
      <c r="S48" s="23"/>
      <c r="T48" s="34" t="s">
        <v>62</v>
      </c>
    </row>
    <row r="49" spans="1:20" ht="145.19999999999999">
      <c r="A49" s="49" t="s">
        <v>233</v>
      </c>
      <c r="B49" s="6">
        <f t="shared" si="2"/>
        <v>455</v>
      </c>
      <c r="C49" s="23" t="s">
        <v>77</v>
      </c>
      <c r="D49" s="23" t="s">
        <v>34</v>
      </c>
      <c r="E49" s="25" t="s">
        <v>28</v>
      </c>
      <c r="F49" s="43" t="s">
        <v>234</v>
      </c>
      <c r="G49" s="27">
        <v>2020</v>
      </c>
      <c r="H49" s="44" t="s">
        <v>235</v>
      </c>
      <c r="I49" s="27" t="s">
        <v>236</v>
      </c>
      <c r="J49" s="24" t="s">
        <v>39</v>
      </c>
      <c r="K49" s="30">
        <v>45052</v>
      </c>
      <c r="L49" s="79">
        <v>0.66666666666666663</v>
      </c>
      <c r="M49" s="32"/>
      <c r="N49" s="31"/>
      <c r="O49" s="33"/>
      <c r="P49" s="33"/>
      <c r="Q49" s="40"/>
      <c r="R49" s="28" t="s">
        <v>237</v>
      </c>
      <c r="S49" s="23"/>
      <c r="T49" s="34" t="s">
        <v>84</v>
      </c>
    </row>
    <row r="50" spans="1:20" ht="132">
      <c r="A50" s="49" t="s">
        <v>238</v>
      </c>
      <c r="B50" s="6">
        <f t="shared" si="2"/>
        <v>445</v>
      </c>
      <c r="C50" s="23" t="s">
        <v>44</v>
      </c>
      <c r="D50" s="23" t="s">
        <v>35</v>
      </c>
      <c r="E50" s="25" t="s">
        <v>28</v>
      </c>
      <c r="F50" s="43" t="s">
        <v>239</v>
      </c>
      <c r="G50" s="27">
        <v>2022</v>
      </c>
      <c r="H50" s="44" t="s">
        <v>240</v>
      </c>
      <c r="I50" s="27" t="s">
        <v>202</v>
      </c>
      <c r="J50" s="24" t="s">
        <v>39</v>
      </c>
      <c r="K50" s="36">
        <v>45052</v>
      </c>
      <c r="L50" s="79">
        <v>0.83333333333333337</v>
      </c>
      <c r="M50" s="32"/>
      <c r="N50" s="31"/>
      <c r="O50" s="33"/>
      <c r="P50" s="33"/>
      <c r="Q50" s="40"/>
      <c r="R50" s="40"/>
      <c r="S50" s="23"/>
      <c r="T50" s="34" t="s">
        <v>68</v>
      </c>
    </row>
    <row r="51" spans="1:20" ht="132">
      <c r="A51" s="49" t="s">
        <v>241</v>
      </c>
      <c r="B51" s="6">
        <f t="shared" si="2"/>
        <v>450</v>
      </c>
      <c r="C51" s="23" t="s">
        <v>70</v>
      </c>
      <c r="D51" s="23" t="s">
        <v>77</v>
      </c>
      <c r="E51" s="25" t="s">
        <v>28</v>
      </c>
      <c r="F51" s="26" t="s">
        <v>242</v>
      </c>
      <c r="G51" s="27">
        <v>1969</v>
      </c>
      <c r="H51" s="44" t="s">
        <v>243</v>
      </c>
      <c r="I51" s="27" t="s">
        <v>125</v>
      </c>
      <c r="J51" s="24" t="s">
        <v>39</v>
      </c>
      <c r="K51" s="36">
        <v>45053</v>
      </c>
      <c r="L51" s="79">
        <v>0.79166666666666663</v>
      </c>
      <c r="M51" s="32"/>
      <c r="N51" s="31"/>
      <c r="O51" s="33"/>
      <c r="P51" s="33"/>
      <c r="Q51" s="40"/>
      <c r="R51" s="40"/>
      <c r="S51" s="23"/>
      <c r="T51" s="34" t="s">
        <v>75</v>
      </c>
    </row>
    <row r="52" spans="1:20" ht="132">
      <c r="A52" s="60" t="s">
        <v>244</v>
      </c>
      <c r="B52" s="6">
        <f t="shared" si="2"/>
        <v>460</v>
      </c>
      <c r="C52" s="23" t="s">
        <v>34</v>
      </c>
      <c r="D52" s="23" t="s">
        <v>77</v>
      </c>
      <c r="E52" s="25" t="s">
        <v>28</v>
      </c>
      <c r="F52" s="26" t="s">
        <v>86</v>
      </c>
      <c r="G52" s="27">
        <v>1986</v>
      </c>
      <c r="H52" s="51" t="s">
        <v>245</v>
      </c>
      <c r="I52" s="27" t="s">
        <v>246</v>
      </c>
      <c r="J52" s="24" t="s">
        <v>39</v>
      </c>
      <c r="K52" s="36">
        <v>45056</v>
      </c>
      <c r="L52" s="79">
        <v>0.79166666666666663</v>
      </c>
      <c r="M52" s="32"/>
      <c r="N52" s="31"/>
      <c r="O52" s="33"/>
      <c r="P52" s="33"/>
      <c r="Q52" s="40"/>
      <c r="R52" s="25" t="s">
        <v>247</v>
      </c>
      <c r="S52" s="23"/>
      <c r="T52" s="34" t="s">
        <v>41</v>
      </c>
    </row>
    <row r="53" spans="1:20" ht="132">
      <c r="A53" s="49" t="s">
        <v>248</v>
      </c>
      <c r="B53" s="6">
        <f t="shared" si="2"/>
        <v>450</v>
      </c>
      <c r="C53" s="23" t="s">
        <v>43</v>
      </c>
      <c r="D53" s="23" t="s">
        <v>35</v>
      </c>
      <c r="E53" s="25" t="s">
        <v>28</v>
      </c>
      <c r="F53" s="26" t="s">
        <v>90</v>
      </c>
      <c r="G53" s="27">
        <v>2001</v>
      </c>
      <c r="H53" s="44" t="s">
        <v>249</v>
      </c>
      <c r="I53" s="27" t="s">
        <v>250</v>
      </c>
      <c r="J53" s="24" t="s">
        <v>61</v>
      </c>
      <c r="K53" s="36">
        <v>45057</v>
      </c>
      <c r="L53" s="79">
        <v>0.79166666666666663</v>
      </c>
      <c r="M53" s="32"/>
      <c r="N53" s="31"/>
      <c r="O53" s="33"/>
      <c r="P53" s="33"/>
      <c r="Q53" s="40"/>
      <c r="R53" s="40"/>
      <c r="S53" s="23"/>
      <c r="T53" s="34" t="s">
        <v>48</v>
      </c>
    </row>
    <row r="54" spans="1:20" ht="145.19999999999999">
      <c r="A54" s="49" t="s">
        <v>251</v>
      </c>
      <c r="B54" s="6">
        <f t="shared" si="2"/>
        <v>460</v>
      </c>
      <c r="C54" s="23" t="s">
        <v>50</v>
      </c>
      <c r="D54" s="23" t="s">
        <v>51</v>
      </c>
      <c r="E54" s="25" t="s">
        <v>28</v>
      </c>
      <c r="F54" s="43" t="s">
        <v>52</v>
      </c>
      <c r="G54" s="27">
        <v>2002</v>
      </c>
      <c r="H54" s="44" t="s">
        <v>252</v>
      </c>
      <c r="I54" s="27" t="s">
        <v>253</v>
      </c>
      <c r="J54" s="24" t="s">
        <v>61</v>
      </c>
      <c r="K54" s="36">
        <v>45057</v>
      </c>
      <c r="L54" s="79">
        <v>0.89583333333333337</v>
      </c>
      <c r="M54" s="32"/>
      <c r="N54" s="31"/>
      <c r="O54" s="33"/>
      <c r="P54" s="33"/>
      <c r="Q54" s="40"/>
      <c r="R54" s="40"/>
      <c r="S54" s="23"/>
      <c r="T54" s="34" t="s">
        <v>55</v>
      </c>
    </row>
    <row r="55" spans="1:20" ht="13.2">
      <c r="A55" s="49" t="s">
        <v>254</v>
      </c>
      <c r="B55" s="6">
        <f t="shared" si="2"/>
        <v>14</v>
      </c>
      <c r="C55" s="23" t="s">
        <v>57</v>
      </c>
      <c r="D55" s="23" t="s">
        <v>51</v>
      </c>
      <c r="E55" s="25" t="s">
        <v>28</v>
      </c>
      <c r="F55" s="26" t="s">
        <v>255</v>
      </c>
      <c r="G55" s="27">
        <v>1941</v>
      </c>
      <c r="H55" s="44" t="s">
        <v>256</v>
      </c>
      <c r="I55" s="27" t="s">
        <v>47</v>
      </c>
      <c r="J55" s="24" t="s">
        <v>61</v>
      </c>
      <c r="K55" s="30">
        <v>45058</v>
      </c>
      <c r="L55" s="79">
        <v>0.79166666666666663</v>
      </c>
      <c r="M55" s="32">
        <v>45060</v>
      </c>
      <c r="N55" s="31">
        <v>0.66666666666666663</v>
      </c>
      <c r="O55" s="33"/>
      <c r="P55" s="33"/>
      <c r="Q55" s="40"/>
      <c r="R55" s="25"/>
      <c r="S55" s="23"/>
      <c r="T55" s="34" t="s">
        <v>62</v>
      </c>
    </row>
    <row r="56" spans="1:20" ht="132">
      <c r="A56" s="49" t="s">
        <v>257</v>
      </c>
      <c r="B56" s="6">
        <f t="shared" si="2"/>
        <v>459</v>
      </c>
      <c r="C56" s="23" t="s">
        <v>258</v>
      </c>
      <c r="D56" s="23" t="s">
        <v>35</v>
      </c>
      <c r="E56" s="25" t="s">
        <v>28</v>
      </c>
      <c r="F56" s="26" t="s">
        <v>259</v>
      </c>
      <c r="G56" s="27">
        <v>2022</v>
      </c>
      <c r="H56" s="81" t="s">
        <v>260</v>
      </c>
      <c r="I56" s="27" t="s">
        <v>261</v>
      </c>
      <c r="J56" s="24" t="s">
        <v>39</v>
      </c>
      <c r="K56" s="36">
        <v>45059</v>
      </c>
      <c r="L56" s="79">
        <v>0.83333333333333337</v>
      </c>
      <c r="M56" s="32"/>
      <c r="N56" s="31"/>
      <c r="O56" s="33"/>
      <c r="P56" s="33"/>
      <c r="Q56" s="40"/>
      <c r="R56" s="40"/>
      <c r="S56" s="23"/>
      <c r="T56" s="34" t="s">
        <v>68</v>
      </c>
    </row>
    <row r="57" spans="1:20" ht="132">
      <c r="A57" s="49" t="s">
        <v>262</v>
      </c>
      <c r="B57" s="6">
        <f t="shared" si="2"/>
        <v>460</v>
      </c>
      <c r="C57" s="23" t="s">
        <v>70</v>
      </c>
      <c r="D57" s="23" t="s">
        <v>51</v>
      </c>
      <c r="E57" s="25" t="s">
        <v>28</v>
      </c>
      <c r="F57" s="26" t="s">
        <v>263</v>
      </c>
      <c r="G57" s="27">
        <v>1997</v>
      </c>
      <c r="H57" s="51" t="s">
        <v>264</v>
      </c>
      <c r="I57" s="27" t="s">
        <v>265</v>
      </c>
      <c r="J57" s="24" t="s">
        <v>32</v>
      </c>
      <c r="K57" s="36">
        <v>45060</v>
      </c>
      <c r="L57" s="79">
        <v>0.79166666666666663</v>
      </c>
      <c r="M57" s="32"/>
      <c r="N57" s="31"/>
      <c r="O57" s="33"/>
      <c r="P57" s="33"/>
      <c r="Q57" s="40"/>
      <c r="R57" s="40"/>
      <c r="S57" s="23"/>
      <c r="T57" s="34" t="s">
        <v>75</v>
      </c>
    </row>
    <row r="58" spans="1:20" ht="145.19999999999999">
      <c r="A58" s="49" t="s">
        <v>266</v>
      </c>
      <c r="B58" s="6">
        <f t="shared" si="2"/>
        <v>452</v>
      </c>
      <c r="C58" s="23" t="s">
        <v>34</v>
      </c>
      <c r="D58" s="23" t="s">
        <v>51</v>
      </c>
      <c r="E58" s="25" t="s">
        <v>28</v>
      </c>
      <c r="F58" s="44" t="s">
        <v>267</v>
      </c>
      <c r="G58" s="27">
        <v>1989</v>
      </c>
      <c r="H58" s="44" t="s">
        <v>268</v>
      </c>
      <c r="I58" s="27" t="s">
        <v>167</v>
      </c>
      <c r="J58" s="24" t="s">
        <v>61</v>
      </c>
      <c r="K58" s="36">
        <v>45063</v>
      </c>
      <c r="L58" s="79">
        <v>0.79166666666666663</v>
      </c>
      <c r="M58" s="32"/>
      <c r="N58" s="31"/>
      <c r="O58" s="33"/>
      <c r="P58" s="33"/>
      <c r="Q58" s="40"/>
      <c r="R58" s="28" t="s">
        <v>269</v>
      </c>
      <c r="S58" s="23"/>
      <c r="T58" s="34" t="s">
        <v>41</v>
      </c>
    </row>
    <row r="59" spans="1:20" ht="132">
      <c r="A59" s="49" t="s">
        <v>270</v>
      </c>
      <c r="B59" s="6">
        <f t="shared" si="2"/>
        <v>454</v>
      </c>
      <c r="C59" s="23" t="s">
        <v>43</v>
      </c>
      <c r="D59" s="23" t="s">
        <v>35</v>
      </c>
      <c r="E59" s="25" t="s">
        <v>28</v>
      </c>
      <c r="F59" s="26" t="s">
        <v>120</v>
      </c>
      <c r="G59" s="27">
        <v>2017</v>
      </c>
      <c r="H59" s="44" t="s">
        <v>271</v>
      </c>
      <c r="I59" s="27" t="s">
        <v>272</v>
      </c>
      <c r="J59" s="24" t="s">
        <v>39</v>
      </c>
      <c r="K59" s="36">
        <v>45064</v>
      </c>
      <c r="L59" s="37">
        <v>0.79166666666666663</v>
      </c>
      <c r="M59" s="32"/>
      <c r="N59" s="31"/>
      <c r="O59" s="33"/>
      <c r="P59" s="33"/>
      <c r="Q59" s="40"/>
      <c r="R59" s="40"/>
      <c r="S59" s="23"/>
      <c r="T59" s="34" t="s">
        <v>48</v>
      </c>
    </row>
    <row r="60" spans="1:20" ht="132">
      <c r="A60" s="49" t="s">
        <v>273</v>
      </c>
      <c r="B60" s="6">
        <f t="shared" si="2"/>
        <v>446</v>
      </c>
      <c r="C60" s="23" t="s">
        <v>50</v>
      </c>
      <c r="D60" s="23" t="s">
        <v>44</v>
      </c>
      <c r="E60" s="25" t="s">
        <v>28</v>
      </c>
      <c r="F60" s="43" t="s">
        <v>52</v>
      </c>
      <c r="G60" s="27">
        <v>2005</v>
      </c>
      <c r="H60" s="44" t="s">
        <v>274</v>
      </c>
      <c r="I60" s="27" t="s">
        <v>176</v>
      </c>
      <c r="J60" s="24" t="s">
        <v>61</v>
      </c>
      <c r="K60" s="36">
        <v>45064</v>
      </c>
      <c r="L60" s="79">
        <v>0.89583333333333337</v>
      </c>
      <c r="M60" s="32"/>
      <c r="N60" s="31"/>
      <c r="O60" s="33"/>
      <c r="P60" s="33"/>
      <c r="Q60" s="40"/>
      <c r="R60" s="40"/>
      <c r="S60" s="23"/>
      <c r="T60" s="34" t="s">
        <v>55</v>
      </c>
    </row>
    <row r="61" spans="1:20" ht="132">
      <c r="A61" s="49" t="s">
        <v>275</v>
      </c>
      <c r="B61" s="6">
        <f t="shared" si="2"/>
        <v>462</v>
      </c>
      <c r="C61" s="23" t="s">
        <v>57</v>
      </c>
      <c r="D61" s="23" t="s">
        <v>51</v>
      </c>
      <c r="E61" s="25" t="s">
        <v>28</v>
      </c>
      <c r="F61" s="26" t="s">
        <v>276</v>
      </c>
      <c r="G61" s="27">
        <v>1958</v>
      </c>
      <c r="H61" s="44" t="s">
        <v>277</v>
      </c>
      <c r="I61" s="27" t="s">
        <v>278</v>
      </c>
      <c r="J61" s="24" t="s">
        <v>61</v>
      </c>
      <c r="K61" s="30">
        <v>45065</v>
      </c>
      <c r="L61" s="79">
        <v>0.79166666666666663</v>
      </c>
      <c r="M61" s="32">
        <v>45067</v>
      </c>
      <c r="N61" s="31">
        <v>0.66666666666666663</v>
      </c>
      <c r="O61" s="33"/>
      <c r="P61" s="33"/>
      <c r="Q61" s="40"/>
      <c r="R61" s="40"/>
      <c r="S61" s="23"/>
      <c r="T61" s="34" t="s">
        <v>62</v>
      </c>
    </row>
    <row r="62" spans="1:20" ht="132">
      <c r="A62" s="49" t="s">
        <v>279</v>
      </c>
      <c r="B62" s="6">
        <f t="shared" si="2"/>
        <v>454</v>
      </c>
      <c r="C62" s="23" t="s">
        <v>70</v>
      </c>
      <c r="D62" s="23" t="s">
        <v>51</v>
      </c>
      <c r="E62" s="25" t="s">
        <v>28</v>
      </c>
      <c r="F62" s="26" t="s">
        <v>280</v>
      </c>
      <c r="G62" s="27">
        <v>1995</v>
      </c>
      <c r="H62" s="44" t="s">
        <v>281</v>
      </c>
      <c r="I62" s="27" t="s">
        <v>141</v>
      </c>
      <c r="J62" s="82" t="s">
        <v>282</v>
      </c>
      <c r="K62" s="36">
        <v>45067</v>
      </c>
      <c r="L62" s="79">
        <v>0.79166666666666663</v>
      </c>
      <c r="M62" s="32"/>
      <c r="N62" s="31"/>
      <c r="O62" s="33"/>
      <c r="P62" s="33"/>
      <c r="Q62" s="40"/>
      <c r="R62" s="83" t="s">
        <v>283</v>
      </c>
      <c r="S62" s="23"/>
      <c r="T62" s="34" t="s">
        <v>75</v>
      </c>
    </row>
  </sheetData>
  <customSheetViews>
    <customSheetView guid="{326B1FD7-294C-41DB-BC2D-02E66DB88FCA}" filter="1" showAutoFilter="1">
      <pageMargins left="0.7" right="0.7" top="0.75" bottom="0.75" header="0.3" footer="0.3"/>
      <autoFilter ref="T1:T63" xr:uid="{29748504-35F8-41A2-9985-1571CB870908}">
        <filterColumn colId="0">
          <filters>
            <filter val="Sunday"/>
          </filters>
        </filterColumn>
      </autoFilter>
    </customSheetView>
  </customSheetViews>
  <conditionalFormatting sqref="E2:E62">
    <cfRule type="notContainsText" dxfId="14" priority="1" operator="notContains" text="y">
      <formula>ISERROR(SEARCH(("y"),(E2)))</formula>
    </cfRule>
  </conditionalFormatting>
  <conditionalFormatting sqref="E20:E22">
    <cfRule type="notContainsText" dxfId="13" priority="2" operator="notContains" text="y">
      <formula>ISERROR(SEARCH(("y"),(E20)))</formula>
    </cfRule>
  </conditionalFormatting>
  <conditionalFormatting sqref="B2:B62">
    <cfRule type="cellIs" dxfId="12" priority="3" operator="lessThan">
      <formula>440</formula>
    </cfRule>
  </conditionalFormatting>
  <conditionalFormatting sqref="B2:B62">
    <cfRule type="cellIs" dxfId="11" priority="4" operator="greaterThan">
      <formula>460</formula>
    </cfRule>
  </conditionalFormatting>
  <conditionalFormatting sqref="E2:E62">
    <cfRule type="containsText" dxfId="10" priority="5" operator="containsText" text="y">
      <formula>NOT(ISERROR(SEARCH(("y"),(E2))))</formula>
    </cfRule>
  </conditionalFormatting>
  <conditionalFormatting sqref="E20:E22">
    <cfRule type="containsText" dxfId="9" priority="6" operator="containsText" text="y">
      <formula>NOT(ISERROR(SEARCH(("y"),(E20))))</formula>
    </cfRule>
  </conditionalFormatting>
  <conditionalFormatting sqref="B2:B62">
    <cfRule type="cellIs" dxfId="8" priority="7" operator="between">
      <formula>440</formula>
      <formula>460</formula>
    </cfRule>
  </conditionalFormatting>
  <conditionalFormatting sqref="F1:G62 I1:I62">
    <cfRule type="containsBlanks" dxfId="7" priority="8">
      <formula>LEN(TRIM(F1))=0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80"/>
  <sheetViews>
    <sheetView workbookViewId="0">
      <pane xSplit="1" ySplit="1" topLeftCell="B6" activePane="bottomRight" state="frozen"/>
      <selection pane="topRight" activeCell="B1" sqref="B1"/>
      <selection pane="bottomLeft" activeCell="A2" sqref="A2"/>
      <selection pane="bottomRight" activeCell="F7" sqref="F7"/>
    </sheetView>
  </sheetViews>
  <sheetFormatPr defaultColWidth="12.6640625" defaultRowHeight="12.75" customHeight="1"/>
  <cols>
    <col min="1" max="1" width="25.77734375" customWidth="1"/>
    <col min="2" max="2" width="9.21875" customWidth="1"/>
    <col min="3" max="3" width="15" customWidth="1"/>
    <col min="4" max="4" width="10.88671875" customWidth="1"/>
    <col min="5" max="5" width="7" customWidth="1"/>
    <col min="6" max="6" width="94" customWidth="1"/>
    <col min="7" max="7" width="13"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5" width="9" customWidth="1"/>
    <col min="16" max="16" width="7.44140625" customWidth="1"/>
    <col min="17" max="19" width="39.109375" customWidth="1"/>
  </cols>
  <sheetData>
    <row r="1" spans="1:19" ht="33.75" customHeight="1">
      <c r="A1" s="4" t="s">
        <v>284</v>
      </c>
      <c r="B1" s="4" t="s">
        <v>285</v>
      </c>
      <c r="C1" s="4" t="s">
        <v>286</v>
      </c>
      <c r="D1" s="84" t="s">
        <v>2</v>
      </c>
      <c r="E1" s="84" t="s">
        <v>3</v>
      </c>
      <c r="F1" s="4" t="s">
        <v>287</v>
      </c>
      <c r="G1" s="4" t="s">
        <v>18</v>
      </c>
      <c r="H1" s="4" t="s">
        <v>288</v>
      </c>
      <c r="I1" s="84"/>
      <c r="J1" s="84"/>
      <c r="K1" s="4"/>
      <c r="L1" s="85"/>
      <c r="M1" s="4"/>
      <c r="N1" s="4"/>
      <c r="O1" s="4"/>
      <c r="P1" s="4"/>
      <c r="Q1" s="4"/>
      <c r="R1" s="4"/>
      <c r="S1" s="4"/>
    </row>
    <row r="2" spans="1:19" ht="65.25" customHeight="1">
      <c r="A2" s="86" t="s">
        <v>289</v>
      </c>
      <c r="B2" s="87">
        <f ca="1">IFERROR(__xludf.DUMMYFUNCTION("IF(F2="""","""",COUNTA(SPLIT(F2,"" "")))"),105)</f>
        <v>105</v>
      </c>
      <c r="C2" s="7" t="s">
        <v>77</v>
      </c>
      <c r="D2" s="88" t="s">
        <v>290</v>
      </c>
      <c r="E2" s="7" t="s">
        <v>28</v>
      </c>
      <c r="F2" s="89" t="s">
        <v>291</v>
      </c>
      <c r="G2" s="90" t="s">
        <v>20</v>
      </c>
      <c r="H2" s="91" t="s">
        <v>292</v>
      </c>
      <c r="I2" s="90"/>
      <c r="J2" s="86"/>
      <c r="K2" s="92"/>
      <c r="L2" s="93"/>
      <c r="M2" s="94"/>
      <c r="N2" s="94"/>
      <c r="O2" s="94"/>
      <c r="P2" s="94"/>
      <c r="Q2" s="95"/>
      <c r="R2" s="17"/>
      <c r="S2" s="17"/>
    </row>
    <row r="3" spans="1:19" ht="250.8">
      <c r="A3" s="96" t="s">
        <v>293</v>
      </c>
      <c r="B3" s="87">
        <f ca="1">IFERROR(__xludf.DUMMYFUNCTION("IF(F3="""","""",COUNTA(SPLIT(F3,"" "")))"),276)</f>
        <v>276</v>
      </c>
      <c r="C3" s="23" t="s">
        <v>294</v>
      </c>
      <c r="D3" s="97" t="s">
        <v>35</v>
      </c>
      <c r="E3" s="23" t="s">
        <v>28</v>
      </c>
      <c r="F3" s="98" t="s">
        <v>295</v>
      </c>
      <c r="G3" s="99" t="s">
        <v>41</v>
      </c>
      <c r="H3" s="73" t="s">
        <v>296</v>
      </c>
      <c r="I3" s="99"/>
      <c r="J3" s="97"/>
      <c r="K3" s="100"/>
      <c r="L3" s="101"/>
      <c r="M3" s="102"/>
      <c r="N3" s="103"/>
      <c r="O3" s="104"/>
      <c r="P3" s="105"/>
      <c r="Q3" s="106"/>
      <c r="R3" s="107"/>
      <c r="S3" s="107"/>
    </row>
    <row r="4" spans="1:19" ht="237.6">
      <c r="A4" s="96" t="s">
        <v>297</v>
      </c>
      <c r="B4" s="87">
        <f ca="1">IFERROR(__xludf.DUMMYFUNCTION("IF(F4="""","""",COUNTA(SPLIT(F4,"" "")))"),247)</f>
        <v>247</v>
      </c>
      <c r="C4" s="23" t="s">
        <v>298</v>
      </c>
      <c r="D4" s="97" t="s">
        <v>35</v>
      </c>
      <c r="E4" s="23" t="s">
        <v>28</v>
      </c>
      <c r="F4" s="108" t="s">
        <v>299</v>
      </c>
      <c r="G4" s="99" t="s">
        <v>48</v>
      </c>
      <c r="H4" s="73"/>
      <c r="I4" s="99"/>
      <c r="J4" s="97"/>
      <c r="K4" s="100"/>
      <c r="L4" s="101"/>
      <c r="M4" s="102"/>
      <c r="N4" s="103"/>
      <c r="O4" s="109"/>
      <c r="P4" s="105"/>
      <c r="Q4" s="110"/>
      <c r="R4" s="110"/>
      <c r="S4" s="111"/>
    </row>
    <row r="5" spans="1:19" ht="184.8">
      <c r="A5" s="112" t="s">
        <v>300</v>
      </c>
      <c r="B5" s="87">
        <f ca="1">IFERROR(__xludf.DUMMYFUNCTION("IF(F5="""","""",COUNTA(SPLIT(F5,"" "")))"),235)</f>
        <v>235</v>
      </c>
      <c r="C5" s="23" t="s">
        <v>301</v>
      </c>
      <c r="D5" s="113" t="s">
        <v>77</v>
      </c>
      <c r="E5" s="23" t="s">
        <v>28</v>
      </c>
      <c r="F5" s="108" t="s">
        <v>302</v>
      </c>
      <c r="G5" s="99" t="s">
        <v>55</v>
      </c>
      <c r="H5" s="114"/>
      <c r="I5" s="99"/>
      <c r="J5" s="97"/>
      <c r="K5" s="100"/>
      <c r="L5" s="101"/>
      <c r="M5" s="102"/>
      <c r="N5" s="103"/>
      <c r="O5" s="109"/>
      <c r="P5" s="105"/>
      <c r="Q5" s="110"/>
      <c r="R5" s="110"/>
      <c r="S5" s="111"/>
    </row>
    <row r="6" spans="1:19" ht="250.8">
      <c r="A6" s="112" t="s">
        <v>303</v>
      </c>
      <c r="B6" s="87">
        <f ca="1">IFERROR(__xludf.DUMMYFUNCTION("IF(F6="""","""",COUNTA(SPLIT(F6,"" "")))"),297)</f>
        <v>297</v>
      </c>
      <c r="C6" s="42" t="s">
        <v>304</v>
      </c>
      <c r="D6" s="42" t="s">
        <v>51</v>
      </c>
      <c r="E6" s="115" t="s">
        <v>28</v>
      </c>
      <c r="F6" s="116" t="s">
        <v>305</v>
      </c>
      <c r="G6" s="117" t="s">
        <v>62</v>
      </c>
      <c r="H6" s="23"/>
      <c r="I6" s="117"/>
      <c r="J6" s="118"/>
      <c r="K6" s="100"/>
      <c r="L6" s="119"/>
      <c r="M6" s="102"/>
      <c r="N6" s="103"/>
      <c r="O6" s="120"/>
      <c r="P6" s="105"/>
      <c r="Q6" s="110"/>
      <c r="R6" s="111"/>
      <c r="S6" s="111"/>
    </row>
    <row r="7" spans="1:19" ht="39.6">
      <c r="A7" s="96" t="s">
        <v>306</v>
      </c>
      <c r="B7" s="87">
        <f ca="1">IFERROR(__xludf.DUMMYFUNCTION("IF(F7="""","""",COUNTA(SPLIT(F7,"" "")))"),23)</f>
        <v>23</v>
      </c>
      <c r="C7" s="23" t="s">
        <v>307</v>
      </c>
      <c r="D7" s="97"/>
      <c r="E7" s="23"/>
      <c r="F7" s="108"/>
      <c r="G7" s="99" t="s">
        <v>68</v>
      </c>
      <c r="H7" s="73"/>
      <c r="I7" s="99"/>
      <c r="J7" s="121"/>
      <c r="K7" s="100"/>
      <c r="L7" s="119"/>
      <c r="M7" s="102"/>
      <c r="N7" s="103"/>
      <c r="O7" s="120"/>
      <c r="P7" s="105"/>
      <c r="Q7" s="122"/>
      <c r="R7" s="111"/>
      <c r="S7" s="111"/>
    </row>
    <row r="8" spans="1:19" ht="224.4">
      <c r="A8" s="96" t="s">
        <v>308</v>
      </c>
      <c r="B8" s="87">
        <f ca="1">IFERROR(__xludf.DUMMYFUNCTION("IF(F8="""","""",COUNTA(SPLIT(F8,"" "")))"),256)</f>
        <v>256</v>
      </c>
      <c r="C8" s="23" t="s">
        <v>309</v>
      </c>
      <c r="D8" s="97" t="s">
        <v>51</v>
      </c>
      <c r="E8" s="23" t="s">
        <v>28</v>
      </c>
      <c r="F8" s="108" t="s">
        <v>310</v>
      </c>
      <c r="G8" s="99" t="s">
        <v>75</v>
      </c>
      <c r="H8" s="73"/>
      <c r="I8" s="99"/>
      <c r="J8" s="121"/>
      <c r="K8" s="100"/>
      <c r="L8" s="119"/>
      <c r="M8" s="102"/>
      <c r="N8" s="103"/>
      <c r="O8" s="120"/>
      <c r="P8" s="105"/>
      <c r="Q8" s="122"/>
      <c r="R8" s="111"/>
      <c r="S8" s="111"/>
    </row>
    <row r="9" spans="1:19" ht="13.2">
      <c r="A9" s="96" t="s">
        <v>311</v>
      </c>
      <c r="B9" s="87" t="str">
        <f ca="1">IFERROR(__xludf.DUMMYFUNCTION("IF(F9="""","""",COUNTA(SPLIT(F9,"" "")))"),"")</f>
        <v/>
      </c>
      <c r="C9" s="23"/>
      <c r="D9" s="97"/>
      <c r="E9" s="23"/>
      <c r="F9" s="108"/>
      <c r="G9" s="99" t="s">
        <v>84</v>
      </c>
      <c r="H9" s="73"/>
      <c r="I9" s="99"/>
      <c r="J9" s="121"/>
      <c r="K9" s="100"/>
      <c r="L9" s="119"/>
      <c r="M9" s="102"/>
      <c r="N9" s="103"/>
      <c r="O9" s="120"/>
      <c r="P9" s="105"/>
      <c r="Q9" s="122"/>
      <c r="R9" s="122"/>
      <c r="S9" s="122"/>
    </row>
    <row r="10" spans="1:19" ht="13.2">
      <c r="A10" s="96"/>
      <c r="B10" s="87" t="str">
        <f ca="1">IFERROR(__xludf.DUMMYFUNCTION("IF(F10="""","""",COUNTA(SPLIT(F10,"" "")))"),"")</f>
        <v/>
      </c>
      <c r="C10" s="23"/>
      <c r="D10" s="97"/>
      <c r="E10" s="23"/>
      <c r="F10" s="123"/>
      <c r="G10" s="99"/>
      <c r="H10" s="73"/>
      <c r="I10" s="99"/>
      <c r="J10" s="121"/>
      <c r="K10" s="100"/>
      <c r="L10" s="101"/>
      <c r="M10" s="102"/>
      <c r="N10" s="103"/>
      <c r="O10" s="120"/>
      <c r="P10" s="105"/>
      <c r="Q10" s="122"/>
      <c r="R10" s="122"/>
      <c r="S10" s="122"/>
    </row>
    <row r="11" spans="1:19" ht="13.2">
      <c r="A11" s="96"/>
      <c r="B11" s="87" t="str">
        <f ca="1">IFERROR(__xludf.DUMMYFUNCTION("IF(F11="""","""",COUNTA(SPLIT(F11,"" "")))"),"")</f>
        <v/>
      </c>
      <c r="C11" s="23"/>
      <c r="D11" s="97"/>
      <c r="E11" s="23"/>
      <c r="F11" s="108"/>
      <c r="G11" s="99"/>
      <c r="H11" s="114"/>
      <c r="I11" s="99"/>
      <c r="J11" s="121"/>
      <c r="K11" s="100"/>
      <c r="L11" s="101"/>
      <c r="M11" s="124"/>
      <c r="N11" s="103"/>
      <c r="O11" s="104"/>
      <c r="P11" s="101"/>
      <c r="Q11" s="110"/>
      <c r="R11" s="110"/>
      <c r="S11" s="111"/>
    </row>
    <row r="12" spans="1:19" ht="13.2">
      <c r="A12" s="96"/>
      <c r="B12" s="87" t="str">
        <f ca="1">IFERROR(__xludf.DUMMYFUNCTION("IF(F12="""","""",COUNTA(SPLIT(F12,"" "")))"),"")</f>
        <v/>
      </c>
      <c r="C12" s="23"/>
      <c r="D12" s="97"/>
      <c r="E12" s="23"/>
      <c r="F12" s="73"/>
      <c r="G12" s="99"/>
      <c r="H12" s="125"/>
      <c r="I12" s="99"/>
      <c r="J12" s="121"/>
      <c r="K12" s="100"/>
      <c r="L12" s="101"/>
      <c r="M12" s="102"/>
      <c r="N12" s="103"/>
      <c r="O12" s="109"/>
      <c r="P12" s="126"/>
      <c r="Q12" s="107"/>
      <c r="R12" s="107"/>
      <c r="S12" s="107"/>
    </row>
    <row r="13" spans="1:19" ht="13.2">
      <c r="A13" s="96"/>
      <c r="B13" s="87" t="str">
        <f ca="1">IFERROR(__xludf.DUMMYFUNCTION("IF(F13="""","""",COUNTA(SPLIT(F13,"" "")))"),"")</f>
        <v/>
      </c>
      <c r="C13" s="23"/>
      <c r="D13" s="97"/>
      <c r="E13" s="23"/>
      <c r="F13" s="127"/>
      <c r="G13" s="99"/>
      <c r="H13" s="73"/>
      <c r="I13" s="99"/>
      <c r="J13" s="121"/>
      <c r="K13" s="100"/>
      <c r="L13" s="101"/>
      <c r="M13" s="102"/>
      <c r="N13" s="103"/>
      <c r="O13" s="109"/>
      <c r="P13" s="105"/>
      <c r="Q13" s="110"/>
      <c r="R13" s="110"/>
      <c r="S13" s="111"/>
    </row>
    <row r="14" spans="1:19" ht="13.2">
      <c r="A14" s="112"/>
      <c r="B14" s="87" t="str">
        <f ca="1">IFERROR(__xludf.DUMMYFUNCTION("IF(F14="""","""",COUNTA(SPLIT(F14,"" "")))"),"")</f>
        <v/>
      </c>
      <c r="C14" s="23"/>
      <c r="D14" s="97"/>
      <c r="E14" s="23"/>
      <c r="F14" s="127"/>
      <c r="G14" s="99"/>
      <c r="H14" s="73"/>
      <c r="I14" s="99"/>
      <c r="J14" s="121"/>
      <c r="K14" s="100"/>
      <c r="L14" s="101"/>
      <c r="M14" s="102"/>
      <c r="N14" s="103"/>
      <c r="O14" s="109"/>
      <c r="P14" s="105"/>
      <c r="Q14" s="111"/>
      <c r="R14" s="111"/>
      <c r="S14" s="111"/>
    </row>
    <row r="15" spans="1:19" ht="18" customHeight="1">
      <c r="A15" s="96"/>
      <c r="B15" s="87" t="str">
        <f ca="1">IFERROR(__xludf.DUMMYFUNCTION("IF(F15="""","""",COUNTA(SPLIT(F15,"" "")))"),"")</f>
        <v/>
      </c>
      <c r="C15" s="23"/>
      <c r="D15" s="97"/>
      <c r="E15" s="23"/>
      <c r="F15" s="127"/>
      <c r="G15" s="99"/>
      <c r="H15" s="23"/>
      <c r="I15" s="99"/>
      <c r="J15" s="97"/>
      <c r="K15" s="100"/>
      <c r="L15" s="101"/>
      <c r="M15" s="102"/>
      <c r="N15" s="103"/>
      <c r="O15" s="128"/>
      <c r="P15" s="101"/>
      <c r="Q15" s="110"/>
      <c r="R15" s="110"/>
      <c r="S15" s="111"/>
    </row>
    <row r="16" spans="1:19" ht="13.2">
      <c r="A16" s="96"/>
      <c r="B16" s="87" t="str">
        <f ca="1">IFERROR(__xludf.DUMMYFUNCTION("IF(F16="""","""",COUNTA(SPLIT(F16,"" "")))"),"")</f>
        <v/>
      </c>
      <c r="C16" s="23"/>
      <c r="D16" s="97"/>
      <c r="E16" s="23"/>
      <c r="F16" s="127"/>
      <c r="G16" s="99"/>
      <c r="H16" s="73"/>
      <c r="I16" s="99"/>
      <c r="J16" s="97"/>
      <c r="K16" s="100"/>
      <c r="L16" s="101"/>
      <c r="M16" s="102"/>
      <c r="N16" s="103"/>
      <c r="O16" s="128"/>
      <c r="P16" s="101"/>
      <c r="Q16" s="110"/>
      <c r="R16" s="110"/>
      <c r="S16" s="111"/>
    </row>
    <row r="17" spans="1:19" ht="13.2">
      <c r="A17" s="112"/>
      <c r="B17" s="87" t="str">
        <f ca="1">IFERROR(__xludf.DUMMYFUNCTION("IF(F17="""","""",COUNTA(SPLIT(F17,"" "")))"),"")</f>
        <v/>
      </c>
      <c r="C17" s="23"/>
      <c r="D17" s="97"/>
      <c r="E17" s="23"/>
      <c r="F17" s="108"/>
      <c r="G17" s="99"/>
      <c r="H17" s="73"/>
      <c r="I17" s="99"/>
      <c r="J17" s="97"/>
      <c r="K17" s="100"/>
      <c r="L17" s="119"/>
      <c r="M17" s="129"/>
      <c r="N17" s="103"/>
      <c r="O17" s="109"/>
      <c r="P17" s="105"/>
      <c r="Q17" s="110"/>
      <c r="R17" s="110"/>
      <c r="S17" s="111"/>
    </row>
    <row r="18" spans="1:19" ht="13.2">
      <c r="A18" s="112"/>
      <c r="B18" s="87" t="str">
        <f ca="1">IFERROR(__xludf.DUMMYFUNCTION("IF(F18="""","""",COUNTA(SPLIT(F18,"" "")))"),"")</f>
        <v/>
      </c>
      <c r="C18" s="23"/>
      <c r="D18" s="97"/>
      <c r="E18" s="23"/>
      <c r="F18" s="127"/>
      <c r="G18" s="99"/>
      <c r="H18" s="125"/>
      <c r="I18" s="99"/>
      <c r="J18" s="97"/>
      <c r="K18" s="100"/>
      <c r="L18" s="101"/>
      <c r="M18" s="129"/>
      <c r="N18" s="103"/>
      <c r="O18" s="109"/>
      <c r="P18" s="105"/>
      <c r="Q18" s="110"/>
      <c r="R18" s="110"/>
      <c r="S18" s="111"/>
    </row>
    <row r="19" spans="1:19" ht="13.2">
      <c r="A19" s="96"/>
      <c r="B19" s="87" t="str">
        <f ca="1">IFERROR(__xludf.DUMMYFUNCTION("IF(F19="""","""",COUNTA(SPLIT(F19,"" "")))"),"")</f>
        <v/>
      </c>
      <c r="C19" s="23"/>
      <c r="D19" s="97"/>
      <c r="E19" s="23"/>
      <c r="F19" s="108"/>
      <c r="G19" s="99"/>
      <c r="H19" s="114"/>
      <c r="I19" s="99"/>
      <c r="J19" s="97"/>
      <c r="K19" s="100"/>
      <c r="L19" s="101"/>
      <c r="M19" s="102"/>
      <c r="N19" s="103"/>
      <c r="O19" s="104"/>
      <c r="P19" s="105"/>
      <c r="Q19" s="111"/>
      <c r="R19" s="111"/>
      <c r="S19" s="111"/>
    </row>
    <row r="20" spans="1:19" ht="13.2">
      <c r="A20" s="96"/>
      <c r="B20" s="87" t="str">
        <f ca="1">IFERROR(__xludf.DUMMYFUNCTION("IF(F20="""","""",COUNTA(SPLIT(F20,"" "")))"),"")</f>
        <v/>
      </c>
      <c r="C20" s="23"/>
      <c r="D20" s="23"/>
      <c r="E20" s="23"/>
      <c r="F20" s="108"/>
      <c r="G20" s="99"/>
      <c r="H20" s="73"/>
      <c r="I20" s="99"/>
      <c r="J20" s="97"/>
      <c r="K20" s="100"/>
      <c r="L20" s="101"/>
      <c r="M20" s="102"/>
      <c r="N20" s="103"/>
      <c r="O20" s="109"/>
      <c r="P20" s="105"/>
      <c r="Q20" s="110"/>
      <c r="R20" s="110"/>
      <c r="S20" s="111"/>
    </row>
    <row r="21" spans="1:19" ht="13.2">
      <c r="A21" s="96"/>
      <c r="B21" s="87" t="str">
        <f ca="1">IFERROR(__xludf.DUMMYFUNCTION("IF(F21="""","""",COUNTA(SPLIT(F21,"" "")))"),"")</f>
        <v/>
      </c>
      <c r="C21" s="23"/>
      <c r="D21" s="23"/>
      <c r="E21" s="23"/>
      <c r="F21" s="108"/>
      <c r="G21" s="99"/>
      <c r="H21" s="73"/>
      <c r="I21" s="99"/>
      <c r="J21" s="97"/>
      <c r="K21" s="100"/>
      <c r="L21" s="101"/>
      <c r="M21" s="102"/>
      <c r="N21" s="103"/>
      <c r="O21" s="109"/>
      <c r="P21" s="105"/>
      <c r="Q21" s="110"/>
      <c r="R21" s="110"/>
      <c r="S21" s="111"/>
    </row>
    <row r="22" spans="1:19" ht="13.2">
      <c r="A22" s="96"/>
      <c r="B22" s="87" t="str">
        <f ca="1">IFERROR(__xludf.DUMMYFUNCTION("IF(F22="""","""",COUNTA(SPLIT(F22,"" "")))"),"")</f>
        <v/>
      </c>
      <c r="C22" s="23"/>
      <c r="D22" s="23"/>
      <c r="E22" s="23"/>
      <c r="F22" s="127"/>
      <c r="G22" s="99"/>
      <c r="H22" s="73"/>
      <c r="I22" s="99"/>
      <c r="J22" s="97"/>
      <c r="K22" s="100"/>
      <c r="L22" s="101"/>
      <c r="M22" s="102"/>
      <c r="N22" s="103"/>
      <c r="O22" s="109"/>
      <c r="P22" s="105"/>
      <c r="Q22" s="110"/>
      <c r="R22" s="110"/>
      <c r="S22" s="111"/>
    </row>
    <row r="23" spans="1:19" ht="13.2">
      <c r="A23" s="96"/>
      <c r="B23" s="87" t="str">
        <f ca="1">IFERROR(__xludf.DUMMYFUNCTION("IF(F23="""","""",COUNTA(SPLIT(F23,"" "")))"),"")</f>
        <v/>
      </c>
      <c r="C23" s="23"/>
      <c r="D23" s="23"/>
      <c r="E23" s="23"/>
      <c r="F23" s="127"/>
      <c r="G23" s="99"/>
      <c r="H23" s="73"/>
      <c r="I23" s="99"/>
      <c r="J23" s="97"/>
      <c r="K23" s="100"/>
      <c r="L23" s="101"/>
      <c r="M23" s="102"/>
      <c r="N23" s="103"/>
      <c r="O23" s="109"/>
      <c r="P23" s="105"/>
      <c r="Q23" s="110"/>
      <c r="R23" s="110"/>
      <c r="S23" s="111"/>
    </row>
    <row r="24" spans="1:19" ht="13.2">
      <c r="A24" s="96"/>
      <c r="B24" s="87" t="str">
        <f ca="1">IFERROR(__xludf.DUMMYFUNCTION("IF(F24="""","""",COUNTA(SPLIT(F24,"" "")))"),"")</f>
        <v/>
      </c>
      <c r="C24" s="23"/>
      <c r="D24" s="23"/>
      <c r="E24" s="23"/>
      <c r="F24" s="127"/>
      <c r="G24" s="99"/>
      <c r="H24" s="73"/>
      <c r="I24" s="99"/>
      <c r="J24" s="97"/>
      <c r="K24" s="100"/>
      <c r="L24" s="101"/>
      <c r="M24" s="102"/>
      <c r="N24" s="103"/>
      <c r="O24" s="109"/>
      <c r="P24" s="105"/>
      <c r="Q24" s="110"/>
      <c r="R24" s="110"/>
      <c r="S24" s="111"/>
    </row>
    <row r="25" spans="1:19" ht="13.2">
      <c r="A25" s="96"/>
      <c r="B25" s="87" t="str">
        <f ca="1">IFERROR(__xludf.DUMMYFUNCTION("IF(F25="""","""",COUNTA(SPLIT(F25,"" "")))"),"")</f>
        <v/>
      </c>
      <c r="C25" s="23"/>
      <c r="D25" s="23"/>
      <c r="E25" s="23"/>
      <c r="F25" s="108"/>
      <c r="G25" s="99"/>
      <c r="H25" s="73"/>
      <c r="I25" s="99"/>
      <c r="J25" s="97"/>
      <c r="K25" s="100"/>
      <c r="L25" s="119"/>
      <c r="M25" s="102"/>
      <c r="N25" s="103"/>
      <c r="O25" s="109"/>
      <c r="P25" s="105"/>
      <c r="Q25" s="110"/>
      <c r="R25" s="110"/>
      <c r="S25" s="111"/>
    </row>
    <row r="26" spans="1:19" ht="13.2">
      <c r="A26" s="96"/>
      <c r="B26" s="87" t="str">
        <f ca="1">IFERROR(__xludf.DUMMYFUNCTION("IF(F26="""","""",COUNTA(SPLIT(F26,"" "")))"),"")</f>
        <v/>
      </c>
      <c r="C26" s="23"/>
      <c r="D26" s="23"/>
      <c r="E26" s="23"/>
      <c r="F26" s="108"/>
      <c r="G26" s="99"/>
      <c r="H26" s="73"/>
      <c r="I26" s="99"/>
      <c r="J26" s="97"/>
      <c r="K26" s="100"/>
      <c r="L26" s="101"/>
      <c r="M26" s="102"/>
      <c r="N26" s="103"/>
      <c r="O26" s="109"/>
      <c r="P26" s="105"/>
      <c r="Q26" s="110"/>
      <c r="R26" s="110"/>
      <c r="S26" s="111"/>
    </row>
    <row r="27" spans="1:19" ht="13.2">
      <c r="A27" s="96"/>
      <c r="B27" s="87" t="str">
        <f ca="1">IFERROR(__xludf.DUMMYFUNCTION("IF(F27="""","""",COUNTA(SPLIT(F27,"" "")))"),"")</f>
        <v/>
      </c>
      <c r="C27" s="23"/>
      <c r="D27" s="23"/>
      <c r="E27" s="23"/>
      <c r="F27" s="108"/>
      <c r="G27" s="99"/>
      <c r="H27" s="114"/>
      <c r="I27" s="99"/>
      <c r="J27" s="97"/>
      <c r="K27" s="100"/>
      <c r="L27" s="101"/>
      <c r="M27" s="102"/>
      <c r="N27" s="103"/>
      <c r="O27" s="109"/>
      <c r="P27" s="105"/>
      <c r="Q27" s="110"/>
      <c r="R27" s="110"/>
      <c r="S27" s="111"/>
    </row>
    <row r="28" spans="1:19" ht="13.2">
      <c r="A28" s="96"/>
      <c r="B28" s="87" t="str">
        <f ca="1">IFERROR(__xludf.DUMMYFUNCTION("IF(F28="""","""",COUNTA(SPLIT(F28,"" "")))"),"")</f>
        <v/>
      </c>
      <c r="C28" s="23"/>
      <c r="D28" s="23"/>
      <c r="E28" s="23"/>
      <c r="F28" s="108"/>
      <c r="G28" s="99"/>
      <c r="H28" s="73"/>
      <c r="I28" s="99"/>
      <c r="J28" s="97"/>
      <c r="K28" s="100"/>
      <c r="L28" s="101"/>
      <c r="M28" s="102"/>
      <c r="N28" s="103"/>
      <c r="O28" s="109"/>
      <c r="P28" s="105"/>
      <c r="Q28" s="110"/>
      <c r="R28" s="110"/>
      <c r="S28" s="111"/>
    </row>
    <row r="29" spans="1:19" ht="13.2">
      <c r="A29" s="96"/>
      <c r="B29" s="87" t="str">
        <f ca="1">IFERROR(__xludf.DUMMYFUNCTION("IF(F29="""","""",COUNTA(SPLIT(F29,"" "")))"),"")</f>
        <v/>
      </c>
      <c r="C29" s="23"/>
      <c r="D29" s="23"/>
      <c r="E29" s="23"/>
      <c r="F29" s="127"/>
      <c r="G29" s="99"/>
      <c r="H29" s="73"/>
      <c r="I29" s="99"/>
      <c r="J29" s="97"/>
      <c r="K29" s="100"/>
      <c r="L29" s="101"/>
      <c r="M29" s="102"/>
      <c r="N29" s="103"/>
      <c r="O29" s="109"/>
      <c r="P29" s="105"/>
      <c r="Q29" s="110"/>
      <c r="R29" s="130"/>
      <c r="S29" s="111"/>
    </row>
    <row r="30" spans="1:19" ht="13.2">
      <c r="A30" s="96"/>
      <c r="B30" s="87" t="str">
        <f ca="1">IFERROR(__xludf.DUMMYFUNCTION("IF(F30="""","""",COUNTA(SPLIT(F30,"" "")))"),"")</f>
        <v/>
      </c>
      <c r="C30" s="23"/>
      <c r="D30" s="23"/>
      <c r="E30" s="23"/>
      <c r="F30" s="108"/>
      <c r="G30" s="99"/>
      <c r="H30" s="73"/>
      <c r="I30" s="99"/>
      <c r="J30" s="97"/>
      <c r="K30" s="100"/>
      <c r="L30" s="101"/>
      <c r="M30" s="102"/>
      <c r="N30" s="103"/>
      <c r="O30" s="109"/>
      <c r="P30" s="105"/>
      <c r="Q30" s="110"/>
      <c r="R30" s="130"/>
      <c r="S30" s="111"/>
    </row>
    <row r="31" spans="1:19" ht="13.2">
      <c r="A31" s="96"/>
      <c r="B31" s="87" t="str">
        <f ca="1">IFERROR(__xludf.DUMMYFUNCTION("IF(F31="""","""",COUNTA(SPLIT(F31,"" "")))"),"")</f>
        <v/>
      </c>
      <c r="C31" s="23"/>
      <c r="D31" s="23"/>
      <c r="E31" s="23"/>
      <c r="F31" s="108"/>
      <c r="G31" s="99"/>
      <c r="H31" s="114"/>
      <c r="I31" s="99"/>
      <c r="J31" s="97"/>
      <c r="K31" s="100"/>
      <c r="L31" s="101"/>
      <c r="M31" s="102"/>
      <c r="N31" s="103"/>
      <c r="O31" s="109"/>
      <c r="P31" s="105"/>
      <c r="Q31" s="110"/>
      <c r="R31" s="110"/>
      <c r="S31" s="131"/>
    </row>
    <row r="32" spans="1:19" ht="13.2">
      <c r="A32" s="96"/>
      <c r="B32" s="87" t="str">
        <f ca="1">IFERROR(__xludf.DUMMYFUNCTION("IF(F32="""","""",COUNTA(SPLIT(F32,"" "")))"),"")</f>
        <v/>
      </c>
      <c r="C32" s="23"/>
      <c r="D32" s="23"/>
      <c r="E32" s="23"/>
      <c r="F32" s="108"/>
      <c r="G32" s="99"/>
      <c r="H32" s="114"/>
      <c r="I32" s="99"/>
      <c r="J32" s="97"/>
      <c r="K32" s="100"/>
      <c r="L32" s="101"/>
      <c r="M32" s="102"/>
      <c r="N32" s="103"/>
      <c r="O32" s="109"/>
      <c r="P32" s="105"/>
      <c r="Q32" s="110"/>
      <c r="R32" s="111"/>
      <c r="S32" s="111"/>
    </row>
    <row r="33" spans="1:19" ht="13.2">
      <c r="A33" s="112"/>
      <c r="B33" s="87" t="str">
        <f ca="1">IFERROR(__xludf.DUMMYFUNCTION("IF(F33="""","""",COUNTA(SPLIT(F33,"" "")))"),"")</f>
        <v/>
      </c>
      <c r="C33" s="23"/>
      <c r="D33" s="23"/>
      <c r="E33" s="23"/>
      <c r="F33" s="108"/>
      <c r="G33" s="99"/>
      <c r="H33" s="73"/>
      <c r="I33" s="99"/>
      <c r="J33" s="97"/>
      <c r="K33" s="100"/>
      <c r="L33" s="119"/>
      <c r="M33" s="102"/>
      <c r="N33" s="103"/>
      <c r="O33" s="109"/>
      <c r="P33" s="105"/>
      <c r="Q33" s="110"/>
      <c r="R33" s="110"/>
      <c r="S33" s="111"/>
    </row>
    <row r="34" spans="1:19" ht="13.2">
      <c r="A34" s="132"/>
      <c r="B34" s="87" t="str">
        <f ca="1">IFERROR(__xludf.DUMMYFUNCTION("IF(F34="""","""",COUNTA(SPLIT(F34,"" "")))"),"")</f>
        <v/>
      </c>
      <c r="C34" s="133"/>
      <c r="D34" s="42"/>
      <c r="E34" s="134"/>
      <c r="F34" s="135"/>
      <c r="G34" s="136"/>
      <c r="H34" s="137"/>
      <c r="I34" s="117"/>
      <c r="J34" s="115"/>
      <c r="K34" s="100"/>
      <c r="L34" s="138"/>
      <c r="M34" s="102"/>
      <c r="N34" s="103"/>
      <c r="O34" s="109"/>
      <c r="P34" s="105"/>
      <c r="Q34" s="110"/>
      <c r="R34" s="110"/>
      <c r="S34" s="111"/>
    </row>
    <row r="35" spans="1:19" ht="13.2">
      <c r="A35" s="132"/>
      <c r="B35" s="87" t="str">
        <f ca="1">IFERROR(__xludf.DUMMYFUNCTION("IF(F35="""","""",COUNTA(SPLIT(F35,"" "")))"),"")</f>
        <v/>
      </c>
      <c r="C35" s="133"/>
      <c r="D35" s="42"/>
      <c r="E35" s="134"/>
      <c r="F35" s="139"/>
      <c r="G35" s="136"/>
      <c r="H35" s="116"/>
      <c r="I35" s="136"/>
      <c r="J35" s="115"/>
      <c r="K35" s="100"/>
      <c r="L35" s="138"/>
      <c r="M35" s="102"/>
      <c r="N35" s="103"/>
      <c r="O35" s="109"/>
      <c r="P35" s="105"/>
      <c r="Q35" s="110"/>
      <c r="R35" s="111"/>
      <c r="S35" s="111"/>
    </row>
    <row r="36" spans="1:19" ht="13.2">
      <c r="A36" s="112"/>
      <c r="B36" s="87" t="str">
        <f ca="1">IFERROR(__xludf.DUMMYFUNCTION("IF(F36="""","""",COUNTA(SPLIT(F36,"" "")))"),"")</f>
        <v/>
      </c>
      <c r="C36" s="23"/>
      <c r="D36" s="23"/>
      <c r="E36" s="23"/>
      <c r="F36" s="108"/>
      <c r="G36" s="99"/>
      <c r="H36" s="73"/>
      <c r="I36" s="99"/>
      <c r="J36" s="97"/>
      <c r="K36" s="100"/>
      <c r="L36" s="119"/>
      <c r="M36" s="102"/>
      <c r="N36" s="103"/>
      <c r="O36" s="109"/>
      <c r="P36" s="105"/>
      <c r="Q36" s="110"/>
      <c r="R36" s="110"/>
      <c r="S36" s="111"/>
    </row>
    <row r="37" spans="1:19" ht="13.2">
      <c r="A37" s="112"/>
      <c r="B37" s="87" t="str">
        <f ca="1">IFERROR(__xludf.DUMMYFUNCTION("IF(F37="""","""",COUNTA(SPLIT(F37,"" "")))"),"")</f>
        <v/>
      </c>
      <c r="C37" s="23"/>
      <c r="D37" s="23"/>
      <c r="E37" s="23"/>
      <c r="F37" s="127"/>
      <c r="G37" s="99"/>
      <c r="H37" s="73"/>
      <c r="I37" s="99"/>
      <c r="J37" s="97"/>
      <c r="K37" s="100"/>
      <c r="L37" s="119"/>
      <c r="M37" s="102"/>
      <c r="N37" s="103"/>
      <c r="O37" s="109"/>
      <c r="P37" s="105"/>
      <c r="Q37" s="110"/>
      <c r="R37" s="110"/>
      <c r="S37" s="111"/>
    </row>
    <row r="38" spans="1:19" ht="13.2">
      <c r="A38" s="112"/>
      <c r="B38" s="87" t="str">
        <f ca="1">IFERROR(__xludf.DUMMYFUNCTION("IF(F38="""","""",COUNTA(SPLIT(F38,"" "")))"),"")</f>
        <v/>
      </c>
      <c r="C38" s="23"/>
      <c r="D38" s="23"/>
      <c r="E38" s="23"/>
      <c r="F38" s="108"/>
      <c r="G38" s="99"/>
      <c r="H38" s="73"/>
      <c r="I38" s="99"/>
      <c r="J38" s="97"/>
      <c r="K38" s="100"/>
      <c r="L38" s="119"/>
      <c r="M38" s="102"/>
      <c r="N38" s="103"/>
      <c r="O38" s="109"/>
      <c r="P38" s="105"/>
      <c r="Q38" s="110"/>
      <c r="R38" s="111"/>
      <c r="S38" s="111"/>
    </row>
    <row r="39" spans="1:19" ht="13.2">
      <c r="A39" s="112"/>
      <c r="B39" s="87" t="str">
        <f ca="1">IFERROR(__xludf.DUMMYFUNCTION("IF(F39="""","""",COUNTA(SPLIT(F39,"" "")))"),"")</f>
        <v/>
      </c>
      <c r="C39" s="23"/>
      <c r="D39" s="23"/>
      <c r="E39" s="23"/>
      <c r="F39" s="108"/>
      <c r="G39" s="99"/>
      <c r="H39" s="73"/>
      <c r="I39" s="99"/>
      <c r="J39" s="97"/>
      <c r="K39" s="100"/>
      <c r="L39" s="119"/>
      <c r="M39" s="102"/>
      <c r="N39" s="103"/>
      <c r="O39" s="109"/>
      <c r="P39" s="105"/>
      <c r="Q39" s="110"/>
      <c r="R39" s="110"/>
      <c r="S39" s="111"/>
    </row>
    <row r="40" spans="1:19" ht="13.2">
      <c r="A40" s="96"/>
      <c r="B40" s="87" t="str">
        <f ca="1">IFERROR(__xludf.DUMMYFUNCTION("IF(F40="""","""",COUNTA(SPLIT(F40,"" "")))"),"")</f>
        <v/>
      </c>
      <c r="C40" s="23"/>
      <c r="D40" s="23"/>
      <c r="E40" s="23"/>
      <c r="F40" s="127"/>
      <c r="G40" s="99"/>
      <c r="H40" s="73"/>
      <c r="I40" s="99"/>
      <c r="J40" s="97"/>
      <c r="K40" s="100"/>
      <c r="L40" s="119"/>
      <c r="M40" s="102"/>
      <c r="N40" s="103"/>
      <c r="O40" s="109"/>
      <c r="P40" s="105"/>
      <c r="Q40" s="110"/>
      <c r="R40" s="110"/>
      <c r="S40" s="111"/>
    </row>
    <row r="41" spans="1:19" ht="13.2">
      <c r="A41" s="112"/>
      <c r="B41" s="87" t="str">
        <f ca="1">IFERROR(__xludf.DUMMYFUNCTION("IF(F41="""","""",COUNTA(SPLIT(F41,"" "")))"),"")</f>
        <v/>
      </c>
      <c r="C41" s="23"/>
      <c r="D41" s="23"/>
      <c r="E41" s="23"/>
      <c r="F41" s="108"/>
      <c r="G41" s="99"/>
      <c r="H41" s="114"/>
      <c r="I41" s="99"/>
      <c r="J41" s="97"/>
      <c r="K41" s="100"/>
      <c r="L41" s="119"/>
      <c r="M41" s="102"/>
      <c r="N41" s="103"/>
      <c r="O41" s="109"/>
      <c r="P41" s="105"/>
      <c r="Q41" s="110"/>
      <c r="R41" s="110"/>
      <c r="S41" s="111"/>
    </row>
    <row r="42" spans="1:19" ht="13.2">
      <c r="A42" s="112"/>
      <c r="B42" s="87" t="str">
        <f ca="1">IFERROR(__xludf.DUMMYFUNCTION("IF(F42="""","""",COUNTA(SPLIT(F42,"" "")))"),"")</f>
        <v/>
      </c>
      <c r="C42" s="23"/>
      <c r="D42" s="23"/>
      <c r="E42" s="23"/>
      <c r="F42" s="108"/>
      <c r="G42" s="99"/>
      <c r="H42" s="73"/>
      <c r="I42" s="99"/>
      <c r="J42" s="97"/>
      <c r="K42" s="100"/>
      <c r="L42" s="119"/>
      <c r="M42" s="102"/>
      <c r="N42" s="103"/>
      <c r="O42" s="109"/>
      <c r="P42" s="105"/>
      <c r="Q42" s="110"/>
      <c r="R42" s="110"/>
      <c r="S42" s="111"/>
    </row>
    <row r="43" spans="1:19" ht="13.2">
      <c r="A43" s="112"/>
      <c r="B43" s="87" t="str">
        <f ca="1">IFERROR(__xludf.DUMMYFUNCTION("IF(F43="""","""",COUNTA(SPLIT(F43,"" "")))"),"")</f>
        <v/>
      </c>
      <c r="C43" s="23"/>
      <c r="D43" s="23"/>
      <c r="E43" s="23"/>
      <c r="F43" s="127"/>
      <c r="G43" s="99"/>
      <c r="H43" s="73"/>
      <c r="I43" s="99"/>
      <c r="J43" s="97"/>
      <c r="K43" s="100"/>
      <c r="L43" s="119"/>
      <c r="M43" s="102"/>
      <c r="N43" s="103"/>
      <c r="O43" s="109"/>
      <c r="P43" s="105"/>
      <c r="Q43" s="110"/>
      <c r="R43" s="110"/>
      <c r="S43" s="111"/>
    </row>
    <row r="44" spans="1:19" ht="13.2">
      <c r="A44" s="112"/>
      <c r="B44" s="87" t="str">
        <f ca="1">IFERROR(__xludf.DUMMYFUNCTION("IF(F44="""","""",COUNTA(SPLIT(F44,"" "")))"),"")</f>
        <v/>
      </c>
      <c r="C44" s="23"/>
      <c r="D44" s="23"/>
      <c r="E44" s="23"/>
      <c r="F44" s="127"/>
      <c r="G44" s="99"/>
      <c r="H44" s="73"/>
      <c r="I44" s="99"/>
      <c r="J44" s="97"/>
      <c r="K44" s="100"/>
      <c r="L44" s="119"/>
      <c r="M44" s="102"/>
      <c r="N44" s="103"/>
      <c r="O44" s="109"/>
      <c r="P44" s="105"/>
      <c r="Q44" s="110"/>
      <c r="R44" s="110"/>
      <c r="S44" s="111"/>
    </row>
    <row r="45" spans="1:19" ht="13.2">
      <c r="A45" s="112"/>
      <c r="B45" s="87" t="str">
        <f ca="1">IFERROR(__xludf.DUMMYFUNCTION("IF(F45="""","""",COUNTA(SPLIT(F45,"" "")))"),"")</f>
        <v/>
      </c>
      <c r="C45" s="23"/>
      <c r="D45" s="23"/>
      <c r="E45" s="23"/>
      <c r="F45" s="108"/>
      <c r="G45" s="99"/>
      <c r="H45" s="114"/>
      <c r="I45" s="99"/>
      <c r="J45" s="97"/>
      <c r="K45" s="100"/>
      <c r="L45" s="119"/>
      <c r="M45" s="102"/>
      <c r="N45" s="103"/>
      <c r="O45" s="109"/>
      <c r="P45" s="105"/>
      <c r="Q45" s="110"/>
      <c r="R45" s="110"/>
      <c r="S45" s="111"/>
    </row>
    <row r="46" spans="1:19" ht="13.2">
      <c r="A46" s="96"/>
      <c r="B46" s="87" t="str">
        <f ca="1">IFERROR(__xludf.DUMMYFUNCTION("IF(F46="""","""",COUNTA(SPLIT(F46,"" "")))"),"")</f>
        <v/>
      </c>
      <c r="C46" s="23"/>
      <c r="D46" s="23"/>
      <c r="E46" s="23"/>
      <c r="F46" s="127"/>
      <c r="G46" s="99"/>
      <c r="H46" s="73"/>
      <c r="I46" s="99"/>
      <c r="J46" s="97"/>
      <c r="K46" s="100"/>
      <c r="L46" s="119"/>
      <c r="M46" s="102"/>
      <c r="N46" s="103"/>
      <c r="O46" s="109"/>
      <c r="P46" s="105"/>
      <c r="Q46" s="110"/>
      <c r="R46" s="110"/>
      <c r="S46" s="111"/>
    </row>
    <row r="47" spans="1:19" ht="13.2">
      <c r="A47" s="112"/>
      <c r="B47" s="87" t="str">
        <f ca="1">IFERROR(__xludf.DUMMYFUNCTION("IF(F47="""","""",COUNTA(SPLIT(F47,"" "")))"),"")</f>
        <v/>
      </c>
      <c r="C47" s="23"/>
      <c r="D47" s="23"/>
      <c r="E47" s="23"/>
      <c r="F47" s="108"/>
      <c r="G47" s="99"/>
      <c r="H47" s="73"/>
      <c r="I47" s="99"/>
      <c r="J47" s="97"/>
      <c r="K47" s="100"/>
      <c r="L47" s="119"/>
      <c r="M47" s="102"/>
      <c r="N47" s="103"/>
      <c r="O47" s="109"/>
      <c r="P47" s="105"/>
      <c r="Q47" s="110"/>
      <c r="R47" s="110"/>
      <c r="S47" s="111"/>
    </row>
    <row r="48" spans="1:19" ht="13.2">
      <c r="A48" s="112"/>
      <c r="B48" s="87" t="str">
        <f ca="1">IFERROR(__xludf.DUMMYFUNCTION("IF(F48="""","""",COUNTA(SPLIT(F48,"" "")))"),"")</f>
        <v/>
      </c>
      <c r="C48" s="23"/>
      <c r="D48" s="23"/>
      <c r="E48" s="23"/>
      <c r="F48" s="108"/>
      <c r="G48" s="99"/>
      <c r="H48" s="73"/>
      <c r="I48" s="99"/>
      <c r="J48" s="97"/>
      <c r="K48" s="140"/>
      <c r="L48" s="119"/>
      <c r="M48" s="102"/>
      <c r="N48" s="103"/>
      <c r="O48" s="109"/>
      <c r="P48" s="105"/>
      <c r="Q48" s="110"/>
      <c r="R48" s="111"/>
      <c r="S48" s="111"/>
    </row>
    <row r="49" spans="1:19" ht="13.2">
      <c r="A49" s="112"/>
      <c r="B49" s="87" t="str">
        <f ca="1">IFERROR(__xludf.DUMMYFUNCTION("IF(F49="""","""",COUNTA(SPLIT(F49,"" "")))"),"")</f>
        <v/>
      </c>
      <c r="C49" s="23"/>
      <c r="D49" s="23"/>
      <c r="E49" s="23"/>
      <c r="F49" s="108"/>
      <c r="G49" s="99"/>
      <c r="H49" s="73"/>
      <c r="I49" s="99"/>
      <c r="J49" s="141"/>
      <c r="K49" s="100"/>
      <c r="L49" s="119"/>
      <c r="M49" s="102"/>
      <c r="N49" s="103"/>
      <c r="O49" s="109"/>
      <c r="P49" s="105"/>
      <c r="Q49" s="110"/>
      <c r="R49" s="110"/>
      <c r="S49" s="111"/>
    </row>
    <row r="50" spans="1:19" ht="13.2">
      <c r="A50" s="127"/>
      <c r="B50" s="87" t="str">
        <f ca="1">IFERROR(__xludf.DUMMYFUNCTION("IF(F50="""","""",COUNTA(SPLIT(F50,"" "")))"),"")</f>
        <v/>
      </c>
      <c r="C50" s="23"/>
      <c r="D50" s="23"/>
      <c r="E50" s="23"/>
      <c r="F50" s="108"/>
      <c r="G50" s="99"/>
      <c r="H50" s="114"/>
      <c r="I50" s="99"/>
      <c r="J50" s="97"/>
      <c r="K50" s="100"/>
      <c r="L50" s="119"/>
      <c r="M50" s="102"/>
      <c r="N50" s="103"/>
      <c r="O50" s="109"/>
      <c r="P50" s="105"/>
      <c r="Q50" s="110"/>
      <c r="R50" s="110"/>
      <c r="S50" s="111"/>
    </row>
    <row r="51" spans="1:19" ht="13.2">
      <c r="A51" s="112"/>
      <c r="B51" s="87" t="str">
        <f ca="1">IFERROR(__xludf.DUMMYFUNCTION("IF(F51="""","""",COUNTA(SPLIT(F51,"" "")))"),"")</f>
        <v/>
      </c>
      <c r="C51" s="23"/>
      <c r="D51" s="23"/>
      <c r="E51" s="23"/>
      <c r="F51" s="108"/>
      <c r="G51" s="99"/>
      <c r="H51" s="73"/>
      <c r="I51" s="99"/>
      <c r="J51" s="97"/>
      <c r="K51" s="100"/>
      <c r="L51" s="119"/>
      <c r="M51" s="102"/>
      <c r="N51" s="103"/>
      <c r="O51" s="109"/>
      <c r="P51" s="105"/>
      <c r="Q51" s="110"/>
      <c r="R51" s="110"/>
      <c r="S51" s="111"/>
    </row>
    <row r="52" spans="1:19" ht="13.2">
      <c r="A52" s="112"/>
      <c r="B52" s="87" t="str">
        <f ca="1">IFERROR(__xludf.DUMMYFUNCTION("IF(F52="""","""",COUNTA(SPLIT(F52,"" "")))"),"")</f>
        <v/>
      </c>
      <c r="C52" s="23"/>
      <c r="D52" s="23"/>
      <c r="E52" s="23"/>
      <c r="F52" s="108"/>
      <c r="G52" s="99"/>
      <c r="H52" s="73"/>
      <c r="I52" s="99"/>
      <c r="J52" s="97"/>
      <c r="K52" s="100"/>
      <c r="L52" s="119"/>
      <c r="M52" s="102"/>
      <c r="N52" s="103"/>
      <c r="O52" s="109"/>
      <c r="P52" s="105"/>
      <c r="Q52" s="110"/>
      <c r="R52" s="110"/>
      <c r="S52" s="111"/>
    </row>
    <row r="53" spans="1:19" ht="13.2">
      <c r="A53" s="112"/>
      <c r="B53" s="87" t="str">
        <f ca="1">IFERROR(__xludf.DUMMYFUNCTION("IF(F53="""","""",COUNTA(SPLIT(F53,"" "")))"),"")</f>
        <v/>
      </c>
      <c r="C53" s="23"/>
      <c r="D53" s="23"/>
      <c r="E53" s="23"/>
      <c r="F53" s="108"/>
      <c r="G53" s="99"/>
      <c r="H53" s="73"/>
      <c r="I53" s="99"/>
      <c r="J53" s="97"/>
      <c r="K53" s="100"/>
      <c r="L53" s="119"/>
      <c r="M53" s="102"/>
      <c r="N53" s="103"/>
      <c r="O53" s="109"/>
      <c r="P53" s="105"/>
      <c r="Q53" s="110"/>
      <c r="R53" s="110"/>
      <c r="S53" s="111"/>
    </row>
    <row r="54" spans="1:19" ht="13.2">
      <c r="A54" s="96"/>
      <c r="B54" s="87" t="str">
        <f ca="1">IFERROR(__xludf.DUMMYFUNCTION("IF(F54="""","""",COUNTA(SPLIT(F54,"" "")))"),"")</f>
        <v/>
      </c>
      <c r="C54" s="23"/>
      <c r="D54" s="23"/>
      <c r="E54" s="23"/>
      <c r="F54" s="108"/>
      <c r="G54" s="99"/>
      <c r="H54" s="73"/>
      <c r="I54" s="99"/>
      <c r="J54" s="97"/>
      <c r="K54" s="100"/>
      <c r="L54" s="119"/>
      <c r="M54" s="102"/>
      <c r="N54" s="103"/>
      <c r="O54" s="109"/>
      <c r="P54" s="105"/>
      <c r="Q54" s="110"/>
      <c r="R54" s="110"/>
      <c r="S54" s="111"/>
    </row>
    <row r="55" spans="1:19" ht="13.2">
      <c r="A55" s="112"/>
      <c r="B55" s="87" t="str">
        <f ca="1">IFERROR(__xludf.DUMMYFUNCTION("IF(F55="""","""",COUNTA(SPLIT(F55,"" "")))"),"")</f>
        <v/>
      </c>
      <c r="C55" s="23"/>
      <c r="D55" s="23"/>
      <c r="E55" s="23"/>
      <c r="F55" s="127"/>
      <c r="G55" s="99"/>
      <c r="H55" s="73"/>
      <c r="I55" s="99"/>
      <c r="J55" s="97"/>
      <c r="K55" s="100"/>
      <c r="L55" s="119"/>
      <c r="M55" s="102"/>
      <c r="N55" s="103"/>
      <c r="O55" s="109"/>
      <c r="P55" s="105"/>
      <c r="Q55" s="110"/>
      <c r="R55" s="110"/>
      <c r="S55" s="111"/>
    </row>
    <row r="56" spans="1:19" ht="13.2">
      <c r="A56" s="112"/>
      <c r="B56" s="87" t="str">
        <f ca="1">IFERROR(__xludf.DUMMYFUNCTION("IF(F56="""","""",COUNTA(SPLIT(F56,"" "")))"),"")</f>
        <v/>
      </c>
      <c r="C56" s="23"/>
      <c r="D56" s="23"/>
      <c r="E56" s="23"/>
      <c r="F56" s="108"/>
      <c r="G56" s="99"/>
      <c r="H56" s="73"/>
      <c r="I56" s="99"/>
      <c r="J56" s="97"/>
      <c r="K56" s="100"/>
      <c r="L56" s="119"/>
      <c r="M56" s="102"/>
      <c r="N56" s="103"/>
      <c r="O56" s="109"/>
      <c r="P56" s="105"/>
      <c r="Q56" s="110"/>
      <c r="R56" s="110"/>
      <c r="S56" s="111"/>
    </row>
    <row r="57" spans="1:19" ht="13.2">
      <c r="A57" s="112"/>
      <c r="B57" s="87" t="str">
        <f ca="1">IFERROR(__xludf.DUMMYFUNCTION("IF(F57="""","""",COUNTA(SPLIT(F57,"" "")))"),"")</f>
        <v/>
      </c>
      <c r="C57" s="23"/>
      <c r="D57" s="23"/>
      <c r="E57" s="23"/>
      <c r="F57" s="127"/>
      <c r="G57" s="99"/>
      <c r="H57" s="73"/>
      <c r="I57" s="99"/>
      <c r="J57" s="97"/>
      <c r="K57" s="100"/>
      <c r="L57" s="119"/>
      <c r="M57" s="102"/>
      <c r="N57" s="103"/>
      <c r="O57" s="109"/>
      <c r="P57" s="105"/>
      <c r="Q57" s="110"/>
      <c r="R57" s="110"/>
      <c r="S57" s="111"/>
    </row>
    <row r="58" spans="1:19" ht="13.2">
      <c r="A58" s="112"/>
      <c r="B58" s="87" t="str">
        <f ca="1">IFERROR(__xludf.DUMMYFUNCTION("IF(F58="""","""",COUNTA(SPLIT(F58,"" "")))"),"")</f>
        <v/>
      </c>
      <c r="C58" s="23"/>
      <c r="D58" s="23"/>
      <c r="E58" s="23"/>
      <c r="F58" s="108"/>
      <c r="G58" s="99"/>
      <c r="H58" s="114"/>
      <c r="I58" s="99"/>
      <c r="J58" s="97"/>
      <c r="K58" s="100"/>
      <c r="L58" s="119"/>
      <c r="M58" s="102"/>
      <c r="N58" s="103"/>
      <c r="O58" s="109"/>
      <c r="P58" s="105"/>
      <c r="Q58" s="110"/>
      <c r="R58" s="110"/>
      <c r="S58" s="111"/>
    </row>
    <row r="59" spans="1:19" ht="13.2">
      <c r="A59" s="112"/>
      <c r="B59" s="87" t="str">
        <f ca="1">IFERROR(__xludf.DUMMYFUNCTION("IF(F59="""","""",COUNTA(SPLIT(F59,"" "")))"),"")</f>
        <v/>
      </c>
      <c r="C59" s="23"/>
      <c r="D59" s="23"/>
      <c r="E59" s="23"/>
      <c r="F59" s="108"/>
      <c r="G59" s="99"/>
      <c r="H59" s="73"/>
      <c r="I59" s="99"/>
      <c r="J59" s="97"/>
      <c r="K59" s="100"/>
      <c r="L59" s="119"/>
      <c r="M59" s="102"/>
      <c r="N59" s="103"/>
      <c r="O59" s="109"/>
      <c r="P59" s="105"/>
      <c r="Q59" s="110"/>
      <c r="R59" s="110"/>
      <c r="S59" s="111"/>
    </row>
    <row r="60" spans="1:19" ht="13.2">
      <c r="A60" s="112"/>
      <c r="B60" s="87" t="str">
        <f ca="1">IFERROR(__xludf.DUMMYFUNCTION("IF(F60="""","""",COUNTA(SPLIT(F60,"" "")))"),"")</f>
        <v/>
      </c>
      <c r="C60" s="23"/>
      <c r="D60" s="23"/>
      <c r="E60" s="23"/>
      <c r="F60" s="108"/>
      <c r="G60" s="99"/>
      <c r="H60" s="73"/>
      <c r="I60" s="99"/>
      <c r="J60" s="97"/>
      <c r="K60" s="100"/>
      <c r="L60" s="119"/>
      <c r="M60" s="102"/>
      <c r="N60" s="103"/>
      <c r="O60" s="109"/>
      <c r="P60" s="105"/>
      <c r="Q60" s="110"/>
      <c r="R60" s="110"/>
      <c r="S60" s="111"/>
    </row>
    <row r="61" spans="1:19" ht="13.2">
      <c r="A61" s="112"/>
      <c r="B61" s="87" t="str">
        <f ca="1">IFERROR(__xludf.DUMMYFUNCTION("IF(F61="""","""",COUNTA(SPLIT(F61,"" "")))"),"")</f>
        <v/>
      </c>
      <c r="C61" s="23"/>
      <c r="D61" s="23"/>
      <c r="E61" s="23"/>
      <c r="F61" s="127"/>
      <c r="G61" s="99"/>
      <c r="H61" s="73"/>
      <c r="I61" s="99"/>
      <c r="J61" s="97"/>
      <c r="K61" s="100"/>
      <c r="L61" s="119"/>
      <c r="M61" s="102"/>
      <c r="N61" s="103"/>
      <c r="O61" s="109"/>
      <c r="P61" s="105"/>
      <c r="Q61" s="110"/>
      <c r="R61" s="110"/>
      <c r="S61" s="111"/>
    </row>
    <row r="62" spans="1:19" ht="13.2">
      <c r="A62" s="96"/>
      <c r="B62" s="87" t="str">
        <f ca="1">IFERROR(__xludf.DUMMYFUNCTION("IF(F62="""","""",COUNTA(SPLIT(F62,"" "")))"),"")</f>
        <v/>
      </c>
      <c r="C62" s="23"/>
      <c r="D62" s="23"/>
      <c r="E62" s="23"/>
      <c r="F62" s="127"/>
      <c r="G62" s="99"/>
      <c r="H62" s="73"/>
      <c r="I62" s="99"/>
      <c r="J62" s="97"/>
      <c r="K62" s="100"/>
      <c r="L62" s="119"/>
      <c r="M62" s="102"/>
      <c r="N62" s="103"/>
      <c r="O62" s="109"/>
      <c r="P62" s="105"/>
      <c r="Q62" s="110"/>
      <c r="R62" s="110"/>
      <c r="S62" s="111"/>
    </row>
    <row r="63" spans="1:19" ht="13.2">
      <c r="A63" s="132"/>
      <c r="B63" s="87" t="str">
        <f ca="1">IFERROR(__xludf.DUMMYFUNCTION("IF(F63="""","""",COUNTA(SPLIT(F63,"" "")))"),"")</f>
        <v/>
      </c>
      <c r="C63" s="133"/>
      <c r="D63" s="42"/>
      <c r="E63" s="134"/>
      <c r="F63" s="135"/>
      <c r="G63" s="136"/>
      <c r="H63" s="142"/>
      <c r="I63" s="136"/>
      <c r="J63" s="133"/>
      <c r="K63" s="100"/>
      <c r="L63" s="119"/>
      <c r="M63" s="102"/>
      <c r="N63" s="103"/>
      <c r="O63" s="109"/>
      <c r="P63" s="105"/>
      <c r="Q63" s="110"/>
      <c r="R63" s="143"/>
      <c r="S63" s="143"/>
    </row>
    <row r="64" spans="1:19" ht="13.2">
      <c r="A64" s="112"/>
      <c r="B64" s="87" t="str">
        <f ca="1">IFERROR(__xludf.DUMMYFUNCTION("IF(F64="""","""",COUNTA(SPLIT(F64,"" "")))"),"")</f>
        <v/>
      </c>
      <c r="C64" s="23"/>
      <c r="D64" s="23"/>
      <c r="E64" s="23"/>
      <c r="F64" s="108"/>
      <c r="G64" s="99"/>
      <c r="H64" s="73"/>
      <c r="I64" s="99"/>
      <c r="J64" s="97"/>
      <c r="K64" s="100"/>
      <c r="L64" s="119"/>
      <c r="M64" s="102"/>
      <c r="N64" s="103"/>
      <c r="O64" s="109"/>
      <c r="P64" s="105"/>
      <c r="Q64" s="110"/>
      <c r="R64" s="110"/>
      <c r="S64" s="111"/>
    </row>
    <row r="65" spans="1:19" ht="13.2">
      <c r="A65" s="96"/>
      <c r="B65" s="87" t="str">
        <f ca="1">IFERROR(__xludf.DUMMYFUNCTION("IF(F65="""","""",COUNTA(SPLIT(F65,"" "")))"),"")</f>
        <v/>
      </c>
      <c r="C65" s="23"/>
      <c r="D65" s="23"/>
      <c r="E65" s="23"/>
      <c r="F65" s="127"/>
      <c r="G65" s="99"/>
      <c r="H65" s="73"/>
      <c r="I65" s="99"/>
      <c r="J65" s="97"/>
      <c r="K65" s="100"/>
      <c r="L65" s="119"/>
      <c r="M65" s="102"/>
      <c r="N65" s="103"/>
      <c r="O65" s="109"/>
      <c r="P65" s="105"/>
      <c r="Q65" s="110"/>
      <c r="R65" s="110"/>
      <c r="S65" s="111"/>
    </row>
    <row r="66" spans="1:19" ht="13.2">
      <c r="A66" s="96"/>
      <c r="B66" s="87" t="str">
        <f ca="1">IFERROR(__xludf.DUMMYFUNCTION("IF(F66="""","""",COUNTA(SPLIT(F66,"" "")))"),"")</f>
        <v/>
      </c>
      <c r="C66" s="23"/>
      <c r="D66" s="23"/>
      <c r="E66" s="23"/>
      <c r="F66" s="108"/>
      <c r="G66" s="99"/>
      <c r="H66" s="114"/>
      <c r="I66" s="99"/>
      <c r="J66" s="97"/>
      <c r="K66" s="100"/>
      <c r="L66" s="119"/>
      <c r="M66" s="102"/>
      <c r="N66" s="103"/>
      <c r="O66" s="109"/>
      <c r="P66" s="105"/>
      <c r="Q66" s="110"/>
      <c r="R66" s="110"/>
      <c r="S66" s="111"/>
    </row>
    <row r="67" spans="1:19" ht="13.2">
      <c r="A67" s="96"/>
      <c r="B67" s="87" t="str">
        <f ca="1">IFERROR(__xludf.DUMMYFUNCTION("IF(F67="""","""",COUNTA(SPLIT(F67,"" "")))"),"")</f>
        <v/>
      </c>
      <c r="C67" s="23"/>
      <c r="D67" s="23"/>
      <c r="E67" s="23"/>
      <c r="F67" s="108"/>
      <c r="G67" s="99"/>
      <c r="H67" s="73"/>
      <c r="I67" s="99"/>
      <c r="J67" s="141"/>
      <c r="K67" s="100"/>
      <c r="L67" s="119"/>
      <c r="M67" s="102"/>
      <c r="N67" s="103"/>
      <c r="O67" s="109"/>
      <c r="P67" s="105"/>
      <c r="Q67" s="111"/>
      <c r="R67" s="110"/>
      <c r="S67" s="111"/>
    </row>
    <row r="68" spans="1:19" ht="13.2">
      <c r="A68" s="96"/>
      <c r="B68" s="87" t="str">
        <f ca="1">IFERROR(__xludf.DUMMYFUNCTION("IF(F68="""","""",COUNTA(SPLIT(F68,"" "")))"),"")</f>
        <v/>
      </c>
      <c r="C68" s="23"/>
      <c r="D68" s="23"/>
      <c r="E68" s="23"/>
      <c r="F68" s="108"/>
      <c r="G68" s="99"/>
      <c r="H68" s="73"/>
      <c r="I68" s="99"/>
      <c r="J68" s="97"/>
      <c r="K68" s="100"/>
      <c r="L68" s="119"/>
      <c r="M68" s="102"/>
      <c r="N68" s="103"/>
      <c r="O68" s="109"/>
      <c r="P68" s="105"/>
      <c r="Q68" s="110"/>
      <c r="R68" s="111"/>
      <c r="S68" s="111"/>
    </row>
    <row r="69" spans="1:19" ht="13.2">
      <c r="A69" s="112"/>
      <c r="B69" s="87" t="str">
        <f ca="1">IFERROR(__xludf.DUMMYFUNCTION("IF(F69="""","""",COUNTA(SPLIT(F69,"" "")))"),"")</f>
        <v/>
      </c>
      <c r="C69" s="23"/>
      <c r="D69" s="23"/>
      <c r="E69" s="23"/>
      <c r="F69" s="127"/>
      <c r="G69" s="99"/>
      <c r="H69" s="73"/>
      <c r="I69" s="99"/>
      <c r="J69" s="97"/>
      <c r="K69" s="100"/>
      <c r="L69" s="119"/>
      <c r="M69" s="102"/>
      <c r="N69" s="103"/>
      <c r="O69" s="109"/>
      <c r="P69" s="105"/>
      <c r="Q69" s="110"/>
      <c r="R69" s="110"/>
      <c r="S69" s="111"/>
    </row>
    <row r="70" spans="1:19" ht="13.2">
      <c r="A70" s="96"/>
      <c r="B70" s="87" t="str">
        <f ca="1">IFERROR(__xludf.DUMMYFUNCTION("IF(F70="""","""",COUNTA(SPLIT(F70,"" "")))"),"")</f>
        <v/>
      </c>
      <c r="C70" s="23"/>
      <c r="D70" s="23"/>
      <c r="E70" s="23"/>
      <c r="F70" s="108"/>
      <c r="G70" s="99"/>
      <c r="H70" s="73"/>
      <c r="I70" s="99"/>
      <c r="J70" s="97"/>
      <c r="K70" s="100"/>
      <c r="L70" s="119"/>
      <c r="M70" s="102"/>
      <c r="N70" s="103"/>
      <c r="O70" s="109"/>
      <c r="P70" s="105"/>
      <c r="Q70" s="110"/>
      <c r="R70" s="110"/>
      <c r="S70" s="111"/>
    </row>
    <row r="71" spans="1:19" ht="13.2">
      <c r="A71" s="96"/>
      <c r="B71" s="87" t="str">
        <f ca="1">IFERROR(__xludf.DUMMYFUNCTION("IF(F71="""","""",COUNTA(SPLIT(F71,"" "")))"),"")</f>
        <v/>
      </c>
      <c r="C71" s="23"/>
      <c r="D71" s="23"/>
      <c r="E71" s="23"/>
      <c r="F71" s="127"/>
      <c r="G71" s="99"/>
      <c r="H71" s="73"/>
      <c r="I71" s="99"/>
      <c r="J71" s="97"/>
      <c r="K71" s="100"/>
      <c r="L71" s="119"/>
      <c r="M71" s="102"/>
      <c r="N71" s="103"/>
      <c r="O71" s="109"/>
      <c r="P71" s="105"/>
      <c r="Q71" s="110"/>
      <c r="R71" s="111"/>
      <c r="S71" s="111"/>
    </row>
    <row r="72" spans="1:19" ht="13.2">
      <c r="A72" s="112"/>
      <c r="B72" s="87" t="str">
        <f ca="1">IFERROR(__xludf.DUMMYFUNCTION("IF(F72="""","""",COUNTA(SPLIT(F72,"" "")))"),"")</f>
        <v/>
      </c>
      <c r="C72" s="23"/>
      <c r="D72" s="23"/>
      <c r="E72" s="23"/>
      <c r="F72" s="108"/>
      <c r="G72" s="99"/>
      <c r="H72" s="73"/>
      <c r="I72" s="99"/>
      <c r="J72" s="97"/>
      <c r="K72" s="100"/>
      <c r="L72" s="119"/>
      <c r="M72" s="102"/>
      <c r="N72" s="103"/>
      <c r="O72" s="109"/>
      <c r="P72" s="105"/>
      <c r="Q72" s="110"/>
      <c r="R72" s="110"/>
      <c r="S72" s="111"/>
    </row>
    <row r="73" spans="1:19" ht="13.2">
      <c r="A73" s="96"/>
      <c r="B73" s="87" t="str">
        <f ca="1">IFERROR(__xludf.DUMMYFUNCTION("IF(F73="""","""",COUNTA(SPLIT(F73,"" "")))"),"")</f>
        <v/>
      </c>
      <c r="C73" s="23"/>
      <c r="D73" s="23"/>
      <c r="E73" s="23"/>
      <c r="F73" s="127"/>
      <c r="G73" s="99"/>
      <c r="H73" s="73"/>
      <c r="I73" s="99"/>
      <c r="J73" s="97"/>
      <c r="K73" s="100"/>
      <c r="L73" s="119"/>
      <c r="M73" s="102"/>
      <c r="N73" s="103"/>
      <c r="O73" s="109"/>
      <c r="P73" s="105"/>
      <c r="Q73" s="110"/>
      <c r="R73" s="110"/>
      <c r="S73" s="111"/>
    </row>
    <row r="74" spans="1:19" ht="13.2">
      <c r="A74" s="112"/>
      <c r="B74" s="87" t="str">
        <f ca="1">IFERROR(__xludf.DUMMYFUNCTION("IF(F74="""","""",COUNTA(SPLIT(F74,"" "")))"),"")</f>
        <v/>
      </c>
      <c r="C74" s="23"/>
      <c r="D74" s="23"/>
      <c r="E74" s="23"/>
      <c r="F74" s="108"/>
      <c r="G74" s="99"/>
      <c r="H74" s="114"/>
      <c r="I74" s="99"/>
      <c r="J74" s="97"/>
      <c r="K74" s="100"/>
      <c r="L74" s="119"/>
      <c r="M74" s="102"/>
      <c r="N74" s="103"/>
      <c r="O74" s="109"/>
      <c r="P74" s="105"/>
      <c r="Q74" s="110"/>
      <c r="R74" s="110"/>
      <c r="S74" s="111"/>
    </row>
    <row r="75" spans="1:19" ht="13.2">
      <c r="A75" s="112"/>
      <c r="B75" s="87" t="str">
        <f ca="1">IFERROR(__xludf.DUMMYFUNCTION("IF(F75="""","""",COUNTA(SPLIT(F75,"" "")))"),"")</f>
        <v/>
      </c>
      <c r="C75" s="23"/>
      <c r="D75" s="23"/>
      <c r="E75" s="23"/>
      <c r="F75" s="127"/>
      <c r="G75" s="144"/>
      <c r="H75" s="73"/>
      <c r="I75" s="99"/>
      <c r="J75" s="97"/>
      <c r="K75" s="100"/>
      <c r="L75" s="119"/>
      <c r="M75" s="102"/>
      <c r="N75" s="103"/>
      <c r="O75" s="109"/>
      <c r="P75" s="105"/>
      <c r="Q75" s="110"/>
      <c r="R75" s="110"/>
      <c r="S75" s="111"/>
    </row>
    <row r="76" spans="1:19" ht="13.2">
      <c r="A76" s="96"/>
      <c r="B76" s="87" t="str">
        <f ca="1">IFERROR(__xludf.DUMMYFUNCTION("IF(F76="""","""",COUNTA(SPLIT(F76,"" "")))"),"")</f>
        <v/>
      </c>
      <c r="C76" s="23"/>
      <c r="D76" s="23"/>
      <c r="E76" s="23"/>
      <c r="F76" s="127"/>
      <c r="G76" s="99"/>
      <c r="H76" s="73"/>
      <c r="I76" s="99"/>
      <c r="J76" s="97"/>
      <c r="K76" s="100"/>
      <c r="L76" s="119"/>
      <c r="M76" s="102"/>
      <c r="N76" s="103"/>
      <c r="O76" s="109"/>
      <c r="P76" s="105"/>
      <c r="Q76" s="110"/>
      <c r="R76" s="110"/>
      <c r="S76" s="111"/>
    </row>
    <row r="77" spans="1:19" ht="13.2">
      <c r="A77" s="112"/>
      <c r="B77" s="87" t="str">
        <f ca="1">IFERROR(__xludf.DUMMYFUNCTION("IF(F77="""","""",COUNTA(SPLIT(F77,"" "")))"),"")</f>
        <v/>
      </c>
      <c r="C77" s="23"/>
      <c r="D77" s="23"/>
      <c r="E77" s="23"/>
      <c r="F77" s="127"/>
      <c r="G77" s="99"/>
      <c r="H77" s="145"/>
      <c r="I77" s="99"/>
      <c r="J77" s="97"/>
      <c r="K77" s="100"/>
      <c r="L77" s="119"/>
      <c r="M77" s="102"/>
      <c r="N77" s="103"/>
      <c r="O77" s="109"/>
      <c r="P77" s="105"/>
      <c r="Q77" s="110"/>
      <c r="R77" s="110"/>
      <c r="S77" s="111"/>
    </row>
    <row r="78" spans="1:19" ht="13.2">
      <c r="A78" s="112"/>
      <c r="B78" s="87" t="str">
        <f ca="1">IFERROR(__xludf.DUMMYFUNCTION("IF(F78="""","""",COUNTA(SPLIT(F78,"" "")))"),"")</f>
        <v/>
      </c>
      <c r="C78" s="23"/>
      <c r="D78" s="23"/>
      <c r="E78" s="23"/>
      <c r="F78" s="127"/>
      <c r="G78" s="99"/>
      <c r="H78" s="73"/>
      <c r="I78" s="99"/>
      <c r="J78" s="97"/>
      <c r="K78" s="100"/>
      <c r="L78" s="119"/>
      <c r="M78" s="102"/>
      <c r="N78" s="103"/>
      <c r="O78" s="109"/>
      <c r="P78" s="105"/>
      <c r="Q78" s="110"/>
      <c r="R78" s="110"/>
      <c r="S78" s="111"/>
    </row>
    <row r="79" spans="1:19" ht="13.2">
      <c r="A79" s="112"/>
      <c r="B79" s="87" t="str">
        <f ca="1">IFERROR(__xludf.DUMMYFUNCTION("IF(F79="""","""",COUNTA(SPLIT(F79,"" "")))"),"")</f>
        <v/>
      </c>
      <c r="C79" s="23"/>
      <c r="D79" s="23"/>
      <c r="E79" s="23"/>
      <c r="F79" s="108"/>
      <c r="G79" s="99"/>
      <c r="H79" s="73"/>
      <c r="I79" s="99"/>
      <c r="J79" s="97"/>
      <c r="K79" s="100"/>
      <c r="L79" s="119"/>
      <c r="M79" s="102"/>
      <c r="N79" s="103"/>
      <c r="O79" s="109"/>
      <c r="P79" s="105"/>
      <c r="Q79" s="110"/>
      <c r="R79" s="111"/>
      <c r="S79" s="111"/>
    </row>
    <row r="80" spans="1:19" ht="13.2">
      <c r="A80" s="112"/>
      <c r="B80" s="87" t="str">
        <f ca="1">IFERROR(__xludf.DUMMYFUNCTION("IF(F80="""","""",COUNTA(SPLIT(F80,"" "")))"),"")</f>
        <v/>
      </c>
      <c r="C80" s="23"/>
      <c r="D80" s="23"/>
      <c r="E80" s="23"/>
      <c r="F80" s="108"/>
      <c r="G80" s="99"/>
      <c r="H80" s="73"/>
      <c r="I80" s="99"/>
      <c r="J80" s="97"/>
      <c r="K80" s="100"/>
      <c r="L80" s="119"/>
      <c r="M80" s="102"/>
      <c r="N80" s="103"/>
      <c r="O80" s="109"/>
      <c r="P80" s="105"/>
      <c r="Q80" s="110"/>
      <c r="R80" s="110"/>
      <c r="S80" s="111"/>
    </row>
  </sheetData>
  <conditionalFormatting sqref="E2:E80">
    <cfRule type="notContainsText" dxfId="6" priority="1" operator="notContains" text="y">
      <formula>ISERROR(SEARCH(("y"),(E2)))</formula>
    </cfRule>
  </conditionalFormatting>
  <conditionalFormatting sqref="E17:E18">
    <cfRule type="notContainsText" dxfId="5" priority="2" operator="notContains" text="y">
      <formula>ISERROR(SEARCH(("y"),(E17)))</formula>
    </cfRule>
  </conditionalFormatting>
  <conditionalFormatting sqref="B2:B80">
    <cfRule type="cellIs" dxfId="4" priority="3" operator="lessThan">
      <formula>230</formula>
    </cfRule>
  </conditionalFormatting>
  <conditionalFormatting sqref="B2:B80">
    <cfRule type="cellIs" dxfId="3" priority="4" operator="greaterThan">
      <formula>300</formula>
    </cfRule>
  </conditionalFormatting>
  <conditionalFormatting sqref="E2:E80">
    <cfRule type="containsText" dxfId="2" priority="5" operator="containsText" text="y">
      <formula>NOT(ISERROR(SEARCH(("y"),(E2))))</formula>
    </cfRule>
  </conditionalFormatting>
  <conditionalFormatting sqref="E17:E18">
    <cfRule type="containsText" dxfId="1" priority="6" operator="containsText" text="y">
      <formula>NOT(ISERROR(SEARCH(("y"),(E17))))</formula>
    </cfRule>
  </conditionalFormatting>
  <conditionalFormatting sqref="B2:B80">
    <cfRule type="cellIs" dxfId="0" priority="7" operator="between">
      <formula>230</formula>
      <formula>300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Spring 2023</vt:lpstr>
      <vt:lpstr>Series Info</vt:lpstr>
      <vt:lpstr>Examples</vt:lpstr>
      <vt:lpstr>'Series Info'!LOCKED_CAPSULES</vt:lpstr>
      <vt:lpstr>LOCKED_CAPSULES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Poe</cp:lastModifiedBy>
  <dcterms:modified xsi:type="dcterms:W3CDTF">2023-03-11T22:05:32Z</dcterms:modified>
</cp:coreProperties>
</file>