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nter 2022" sheetId="1" r:id="rId3"/>
    <sheet state="visible" name="Series Info" sheetId="2" r:id="rId4"/>
  </sheets>
  <definedNames>
    <definedName name="Examples">'Winter 2022'!$A$3:$R$3</definedName>
    <definedName localSheetId="1" name="Examples">#REF!</definedName>
    <definedName name="LOCKED_CAPSULES">'Winter 2022'!$A$1:$R$52</definedName>
    <definedName localSheetId="1" name="LOCKED_CAPSULES">'Series Info'!$A$1:$R$21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N1">
      <text>
        <t xml:space="preserve">Please follow the format "7:00 PM" and avoid combining both show times into one cell. (a.k.a. 7:00 PM in showtime1, 9:00 PM in showtime 2 etc.)</t>
      </text>
    </comment>
    <comment authorId="0" ref="P1">
      <text>
        <t xml:space="preserve">Please follow the format "7:00 PM" and avoid combining both show times into one cell. (a.k.a. 7:00 PM in showtime1, 9:00 PM in showtime 2 etc.)</t>
      </text>
    </comment>
  </commentList>
</comments>
</file>

<file path=xl/comments2.xml><?xml version="1.0" encoding="utf-8"?>
<comments xmlns:r="http://schemas.openxmlformats.org/officeDocument/2006/relationships" xmlns="http://schemas.openxmlformats.org/spreadsheetml/2006/main">
  <authors>
    <author/>
  </authors>
  <commentList>
    <comment authorId="0" ref="I1">
      <text>
        <t xml:space="preserve">Should only include the number of minutes. (a.k.a. digits only, no "min")</t>
      </text>
    </comment>
  </commentList>
</comments>
</file>

<file path=xl/sharedStrings.xml><?xml version="1.0" encoding="utf-8"?>
<sst xmlns="http://schemas.openxmlformats.org/spreadsheetml/2006/main" count="535" uniqueCount="265">
  <si>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</si>
  <si>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</si>
  <si>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</si>
  <si>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</si>
  <si>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</si>
  <si>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</si>
  <si>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</si>
  <si>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</si>
  <si>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</si>
  <si>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</si>
  <si>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</si>
  <si>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</si>
  <si>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</si>
  <si>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</si>
  <si>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</si>
  <si>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</si>
  <si>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board/prog</t>
  </si>
  <si>
    <t>public notes</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</si>
  <si>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</si>
  <si>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</si>
  <si>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</si>
  <si>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</si>
  <si>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</si>
  <si>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</si>
  <si>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</si>
  <si>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</si>
  <si>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</si>
  <si>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</si>
  <si>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</si>
  <si>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</si>
  <si>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</si>
  <si>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</si>
  <si>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</si>
  <si>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Salt of the Earth</t>
  </si>
  <si>
    <t>John</t>
  </si>
  <si>
    <t>Katherine</t>
  </si>
  <si>
    <t>Herbert Biberman</t>
  </si>
  <si>
    <t xml:space="preserve">Made at the height of the red scare by a crew of blacklisted filmmakers, this film is one of the most audacious projects of political cinema in film history as a dramatization of a strike of Mexican-American zinc miners seeking a living wage and safe working conditions. Narrated from the perspective of a miner’s wife, the film sounds a powerful call for labour rights and racial equality and raises questions of gender and women’s liberation.  </t>
  </si>
  <si>
    <t>94m</t>
  </si>
  <si>
    <t>16mm</t>
  </si>
  <si>
    <t>Monday</t>
  </si>
  <si>
    <t>Archangel</t>
  </si>
  <si>
    <t>Penny</t>
  </si>
  <si>
    <t>lindsey</t>
  </si>
  <si>
    <t>Guy Maddin</t>
  </si>
  <si>
    <t xml:space="preserve">In the Arkhangelsk region of Russia in 1919, a one-legged Canadian solider and victim of amnesia (by way of mustard gas) mistakes a nurse for his dead wife. Meanwhile, her own husband, suffering the same affliction, forgets that he is married. Filmed in a style reminiscent of the late silent to early talkie era of cinema, _Archangel_ is perhaps the only film fictionalizing the Bolshevik Revolution that features an invasion of bunny rabbits. </t>
  </si>
  <si>
    <t>90m</t>
  </si>
  <si>
    <t>Wednesday</t>
  </si>
  <si>
    <t>Moonstruck</t>
  </si>
  <si>
    <t>Rachel</t>
  </si>
  <si>
    <t>Norman Jewison</t>
  </si>
  <si>
    <t>Loretta Castorini (Cher), a New York bookkeeper and widow, has just become engaged again when her fiance leaves to Sicily to be with his dying mother. Left to organize a traditional Italian wedding, Loretta seeks out Ronny (Cage), her fiance's estranged brother and victim of a tragic baking accident. "That's Amore" permeates this touching rom-com, which won Cher, supporting actress Olympia Dukakis, and screenwriter John Patrick Shanley Oscars in 1988.</t>
  </si>
  <si>
    <t>102m</t>
  </si>
  <si>
    <t>Digital</t>
  </si>
  <si>
    <t>Thursday 1</t>
  </si>
  <si>
    <t>Audition</t>
  </si>
  <si>
    <t>Eric</t>
  </si>
  <si>
    <t>Eli</t>
  </si>
  <si>
    <t>Takashi Miike</t>
  </si>
  <si>
    <t>Considered a “true masterpiece” by Quentin Tarantino and a personal favorite by Eli Roth, _Audition_ is Miike’s horrifying portrayal of what happens when two people fall in love for all the wrong reasons. When widower Aoyama decides he’s ready to remarry, he sets up a fake casting call to meet prospective partners. When he realizes that the woman he meets is not the perfect wife he envisioned, the romance turns into an ultra-violent revenge thriller.</t>
  </si>
  <si>
    <t>113m</t>
  </si>
  <si>
    <t>Thursday 2</t>
  </si>
  <si>
    <t>The Housemaid</t>
  </si>
  <si>
    <t>William</t>
  </si>
  <si>
    <t>Cameron</t>
  </si>
  <si>
    <t>Kim Ki-young</t>
  </si>
  <si>
    <t xml:space="preserve">In Kim Ki-young's intensely psychological domestic thriller, a composer hires a housemaid to assist his newly pregnant wife. The family begins to spin out of control as the two women vie for the composer's attention amidst his failures as a husband and a lover. _The Housemaid_ is perhaps the best-known film of South Korean cinema’s first Golden Age, and Bong Joon-ho has cited the film as a key influence on _Parasite_ and one of his all-time favorites. </t>
  </si>
  <si>
    <t>111m</t>
  </si>
  <si>
    <t>Friday</t>
  </si>
  <si>
    <t>Dune // Dune</t>
  </si>
  <si>
    <t>Ursula</t>
  </si>
  <si>
    <t>Lindsey</t>
  </si>
  <si>
    <t>David Lynch // Denis Villeneuve</t>
  </si>
  <si>
    <t>1984 // 2021</t>
  </si>
  <si>
    <t>Lynch was approached to adapt this seemingly unadaptable sci-fi staple on the strength of his _Elephant Man_ receiving eight Oscar nominations. He was given a huge-for-its-time budget and a stacked cast (including mega rockstar Sting), but not the final cut of the film. His truncated vision bombed, but eventually gained a cult following for its fever-dream imagery, kinky grotesquerie, and camp strangeness. In this adaptation of Frank Herbert's 1965 novel, hero's journey and geopolitical allegory come together into one of 2021's most anticipated movies. Paul Atreides must travel to the most dangerous planet in the universe to secure the future of his family and his people. Malevolent forces explode into conflict over the planet’s exclusive supply of the most precious resource in existence: a commodity capable of unlocking humanity's greatest potential. Join us for a _Dune_ double feature!</t>
  </si>
  <si>
    <t>137m // 155m</t>
  </si>
  <si>
    <t>DCP</t>
  </si>
  <si>
    <t>Saturday</t>
  </si>
  <si>
    <t>Hiroshima Mon Amour</t>
  </si>
  <si>
    <t>Zach</t>
  </si>
  <si>
    <t>Hannah</t>
  </si>
  <si>
    <t>Alain Resnais</t>
  </si>
  <si>
    <t>A love affair between a French actress (Emanuelle Riva) and a Japanese architect (Eiji Okada) is haunted by memories of World War II, rendered through startling jump cuts and a disembodied voiceover. A defining moment of the Nouvelle Vague, Eric Rohmer famously called it “the most important film since the war, the first modern film of sound cinema.” Hot off the success of _Moderato Contabile_, Duras reportedly wrote the script in less than two months.</t>
  </si>
  <si>
    <t>92m</t>
  </si>
  <si>
    <t>Sunday</t>
  </si>
  <si>
    <t>Battleship Potemkin // Redes</t>
  </si>
  <si>
    <t>Sergei Eisenstein // Emilio Gómez Muriel and Fred Zinnemann</t>
  </si>
  <si>
    <t>1925 // 1936</t>
  </si>
  <si>
    <t>This double feature brings together two films that depict the coming together of a collective to confront exploitation. A monument of early Soviet cinema, Sergei Eisenstein’s _Battleship Potemkin_ presents a dramatization of the naval mutiny that sparked the First Russian Revolution in 1905. Characterized by striking graphic compositions and inventive montage, the film would inspire leftist filmmakers across the globe, including the American photographer Paul Strand, who acted as the cinematographer for Fred Zinnemann and Emilio Gómez Muriel’s _Redes_, which explores the political awakening of a group of fishermen. Filled with stunning images of waves, clouds, and laboring bodies, this recently restored film offers a lyrical but hard-hitting portrayal of work and resistance on the Gulf of Mexico.</t>
  </si>
  <si>
    <t>66m // 65m</t>
  </si>
  <si>
    <t>Cabin in the Sky</t>
  </si>
  <si>
    <t>Vincente Minelli and Busby Berkeley</t>
  </si>
  <si>
    <t>When compulsive gambler Little Joe (Eddie Anderson, AKA _Jack Benny_’s "Rochester") dies in a fight, heaven and hell compete for his soul. Will he stay with his loyal wife (singing star Ethel Waters) or go with a sultry songstress (Lena Horne)? Hit songs like “Taking a Chance on Love” and “Happiness Is a Thing Called Joe” alongside performances by the Hall Johnson Choir and the Duke Ellington band add to the delight of this all-black musical.</t>
  </si>
  <si>
    <t>Tuesday</t>
  </si>
  <si>
    <t>Ichi the Killer</t>
  </si>
  <si>
    <t>Banned in multiple countries upon its release, _Ichi the Killer_ is violence at its most maniacal. This manga adaptation tells of a sadomasochistic gangster who seeks to battle an infamous assassin known for his gruesomeness. Little does he know that the assassin, the titular Ichi, is actually a brainwashed crybaby who can only kill when forced into a panic attack. Equal parts comedy and horror, this film tests an audience’s capacity for violence.</t>
  </si>
  <si>
    <t>129m</t>
  </si>
  <si>
    <t>My Mother and Her Houseguest</t>
  </si>
  <si>
    <t>Shin Sang-ok</t>
  </si>
  <si>
    <t>One of the great melodramas of the first Golden Age of South Korean cinema. A widowed mother, living with her young daughter, her mother-in-law, and her housekeeper, takes in a boarder and develops a romance with him. The film is told from the perspective of six-year-old Ok-hee, who witnesses the interactions of her mother with the boarder and acts as their messenger, without fully understanding their feelings or the social ramifications of their love.</t>
  </si>
  <si>
    <t>Titane</t>
  </si>
  <si>
    <t>Anna</t>
  </si>
  <si>
    <t>Julia Ducournau</t>
  </si>
  <si>
    <t xml:space="preserve">A Palme d'Or-winning work of body horror, Julia Ducournau delivers a film evading description. The French-Belgian co-production stars Agathe Rousselle in her feature film debut as Alexia, a woman who, after being injured in a car accident as a child, has a titanium plate fitted in her head.  This is a work about love, rage, and loneliness, expressed through outlandish physical metaphors, finding lineage in the works of David Cronenberg. </t>
  </si>
  <si>
    <t>108m</t>
  </si>
  <si>
    <t>Une aussi longue absence</t>
  </si>
  <si>
    <t>Henri Colpi</t>
  </si>
  <si>
    <t xml:space="preserve">Alida Valli stars in this Palme d'Or winner as a café owner plagued with grief, struggling to restore the memories of an amnesiac who might be her long-lost husband. Duras' script inverts the structure of the central relationship of _Hiroshima Mon Amour_ and prefigures the haunting memory games of Christian Petzold's _Phoenix_. Henri Colpi, editor of Resnais' first two features and Duras' _Détruire, dit-elle_, gracefully handles the widescreen format. </t>
  </si>
  <si>
    <t>The Gleaners and I</t>
  </si>
  <si>
    <t>Agnès Varda</t>
  </si>
  <si>
    <t>In this documentary, Agnès Varda takes the practice of gleaning—the act of gathering leftover food and discarded objects—as the occasion for a playful and self-reflexive inquiry into practices of scavenging, reuse, and art-making at the margins of modern-day consumerism. The film presents a fascinating portrayal of labor and collectivity outside the market while at the same time offering a vision of abundance and beauty in the least expected places.</t>
  </si>
  <si>
    <t>82m</t>
  </si>
  <si>
    <t>Young Man With A Horn</t>
  </si>
  <si>
    <t>Michael Curtiz</t>
  </si>
  <si>
    <t>Jazz-obsessed Rick (Kirk Douglas) pretends to play his trumpet while an unseen Harry James plays the actual notes in a tale based on the legend of 1920s star cornetist Bix Beiderbecke. Rick has to perform in corny dance bands while he yearns to play the jazz he loves. Moreover, he’s torn between the seductions of Ms. Right (Doris Day), Ms. Wrong (Lauren Bacall), and Demon Rum—you’ll never guess which wins. Watch for a glimpse of young Dexter Gordon.</t>
  </si>
  <si>
    <t>112m</t>
  </si>
  <si>
    <t>Dracula, Pages from a Virgin's Diary</t>
  </si>
  <si>
    <t>Maddin underlines the erotic horror lurking in Bram Stoker's story as well as infusing it with his signature humor with title cards like, "She's filled with polluted blood!" Dracula is interpreted by the Royal Winnipeg Ballet, set to Mahler and shot like a silent film on low-res formats including 16mm and Super 8. Admittedly not a fan of ballet or Dracula when first commissioned, Maddin transcends preconceptions about either into a work all his own.</t>
  </si>
  <si>
    <t>75m</t>
  </si>
  <si>
    <t>Raising Arizona</t>
  </si>
  <si>
    <t>Joel Coen and Ethan Coen</t>
  </si>
  <si>
    <t>Do you like films with Crime? Kidnapping? Romance? Nick Cage doing a Southern accent? Well, _Raising Arizona_ at Doc is just the flick for you. Co-starring Coen Brother favorites John Goodman and Frances McDormand, follow ex-convict Herbert I. "Hi" McDunnough (Cage) and his ex-prison guard wife Edwina "Ed" McDunnough (Holly Hunter) as they try to navigate the ups and downs of forming a family in the Coen Brothers’ second major motion picture.</t>
  </si>
  <si>
    <t>Ley Lines</t>
  </si>
  <si>
    <t>One of Takashi Miike’s best character-driven films, _Ley Lines_ is an exploration the underbelly of Japanese society via an outsider’s perspective. The film follows three Japanese teenagers who are ostracized due to their Chinese heritage. They try to earn money selling drugs in hopes of running away to Brazil, but after making little progress, they must risk it all and steal big from a local crime boss if they hope to have any chance of leaving Japan.</t>
  </si>
  <si>
    <t>105m</t>
  </si>
  <si>
    <t>Madame Freedom</t>
  </si>
  <si>
    <t>Han Hyeong-mo</t>
  </si>
  <si>
    <t xml:space="preserve">Professor Jang and his wife Sunyoung outwardly appear to be a respectable upper-class Seoulite couple, but their marriage is tested as each entertains the possibility of an affair. As Sunyoung gives in to temptation, her indulgences lead to her downfall. The film's scandalousness made it both incredibly popular and controversial when it was released, cementing its position as a classic melodrama from the first Golden Age of South Korean Cinema. </t>
  </si>
  <si>
    <t>125m</t>
  </si>
  <si>
    <t>Détruire, dit-elle</t>
  </si>
  <si>
    <t>Marguerite Duras</t>
  </si>
  <si>
    <t>After weathering other directors' lackluster attempts to film her stories, Duras’ first self-adaptation accentuates the aimlessness of her novel about two couples at a seaside resort. When asked about one of the searing long takes that populates the film, Duras said: "You can imagine how hard I had to fight to keep this scene this long. Many people said to me: 'It's impossible; they exchange nothing but banalities.' But that's exactly the point."</t>
  </si>
  <si>
    <t>100m</t>
  </si>
  <si>
    <t>Symphony in Black: A Rhapsody of Negro Life // Shadows</t>
  </si>
  <si>
    <t>Fred Waller // John Cassavetes</t>
  </si>
  <si>
    <t>1935 // 1959</t>
  </si>
  <si>
    <t>A rare film of a suite composed by Duke Ellington, with his band and Billie Holiday in her film debut. Jazz, youthful ambition, interracial love, and making the scene are among the themes of Cassavetes’ first feature film as a director. Two African-American brothers, an immature trumpeter and an unstylish singer, and their sister, a writer, struggle amidst New York’s Beat Generation, to the music of solo saxophonist Shafi Hadi and Charles Mingus’s band.</t>
  </si>
  <si>
    <t>9m // 87m</t>
  </si>
  <si>
    <t>Sissy Boy Slap Party // Cowards Bend the Knee</t>
  </si>
  <si>
    <t>1995 // 2003</t>
  </si>
  <si>
    <t>Originally intended to be 10 short films seen through a series of peepholes, this is the first in Maddin's autobiographical trilogy which includes _Brand Upon the Brain!_ and _My Winnipeg_. Shot on Super 8 in the style of a frenetic silent film, we visit themes of betrayal, revenge and regret. Maddin blends melodrama and pathos with humor—featuring a ghost, a beauty salon-bordello combo, and his signature hockey players. Preceded by _Sissy Boy Slap Party_.</t>
  </si>
  <si>
    <t>6m // 64m</t>
  </si>
  <si>
    <t>Speed</t>
  </si>
  <si>
    <t>Jan de Bont</t>
  </si>
  <si>
    <t>The first film of Keanu's "short hair" era, _Speed_ is an action classic that has been continuously satirized, referenced, and copied since its release. LA cop Jack Traven (Reeves) is fresh off of a successful hostage rescue when he finds himself aboard a bus rigged to explode if its speed drops below 50 mph. One of the greatest "public transit action films" ever, _Speed_ also features a critically praised performance by the legendary Dennis Hopper.</t>
  </si>
  <si>
    <t>116m</t>
  </si>
  <si>
    <t>The French Dispatch</t>
  </si>
  <si>
    <t>Wes Anderson</t>
  </si>
  <si>
    <t xml:space="preserve">Inspired by the director's love of _The New Yorker_, Wes Anderson's latest film centres the staff and stories of a magazine called _The French Dispatch_. When the newspaper's editor, Arthur Howitzer Jr., dies suddenly of a heart attack, the newspaper staff decide to publish a memorial edition highlighting the three best stories from the last decade: an artist sentenced to life imprisonment, student riots, and a kidnapping resolved by a chef. </t>
  </si>
  <si>
    <t>India Song</t>
  </si>
  <si>
    <t>Anne-Marie (Delphine Seyrig), an ambassador’s wife locked away in an embassy, has a series of affairs to stave off the emptiness of colonial life in 1930s Calcutta. Regarding the characters of the film, Duras stated, “[Women] listen to their feelings. Men don’t know how to….There are many things that women do that men could not do.” Duras reportedly played Carlos d'Allesio's dreamlike score on set to draw out the languorous performances of the actors.</t>
  </si>
  <si>
    <t>120m</t>
  </si>
  <si>
    <t>Two Days, One Night</t>
  </si>
  <si>
    <t>Luc Dardenne and Jean-Pierre Dardenne</t>
  </si>
  <si>
    <t>After a medical leave of absence, Sandra (Marion Cotillard) learns that her coworkers have been asked to choose between her returning to work and a €1,000 bonus each. With only two days before the vote, she must visit each of them to plead her case. A ​moving dramatization of the possibility of solidarity—and the forces that aim to thwart it—the film is the most optimistic entry in the Dardenne brothers’ chronicle of the lives of the Belgian working class.</t>
  </si>
  <si>
    <t>95m</t>
  </si>
  <si>
    <t>The Connection</t>
  </si>
  <si>
    <t>Shirley Clarke</t>
  </si>
  <si>
    <t>“Men Held Captive by the Power of Drugs” blares the ad for Clarke’s innovative first feature. A painfully realistic adaptation of an off-Broadway play, _The Connection_ shows desperate junkies awaiting their next fix. At times characters speak directly to the camera despite a naive film director's cues to “act natural.” This raw film stars Warren Finnerty and co-stars composer-pianist Freddie Redd’s quartet, including the alto sax legend Jackie McLean.</t>
  </si>
  <si>
    <t>110m</t>
  </si>
  <si>
    <t>The Heart of the World // The Saddest Music in the World</t>
  </si>
  <si>
    <t>2000 // 2003</t>
  </si>
  <si>
    <t>“If you are sad and like beer, I'm your lady.” Taking place at the end of Prohibition and filmed in a style reminiscent of that era, Lady Port-Huntley (Isabella Rossellini), a beer baroness amputee with glass beer bottles for legs, holds an Olympic-style competition to find the saddest music in the world. Meanwhile, an old timey villain—played by The Kids in the Hall’s Mark McKinney—plots to win it. Preceded by _The Heart of the World_.</t>
  </si>
  <si>
    <t>6m // 100m</t>
  </si>
  <si>
    <t>DCP // 35mm</t>
  </si>
  <si>
    <t>The Matrix</t>
  </si>
  <si>
    <t>Lana Wachowski and Lilly Wachowski</t>
  </si>
  <si>
    <t>"What is real? How do you define 'real'?" These are the questions asked by Morpheus (Laurence Fishburn) in this classic sci-fi action film from the Wachowski sisters. Keanu Reeves plays Neo, a computer programmer who has a feeling that something is wrong with the very reality he lives in. Though this role was initially offered to Nic Cage, Reeves embodies Neo charmingly in this classic and always-fun movie about questioning the structures we live within.</t>
  </si>
  <si>
    <t>136m</t>
  </si>
  <si>
    <t>The Bird People in China</t>
  </si>
  <si>
    <t>Blending fantasy with poetic realism, _The Bird People in China_ is a modern fable about two men who travel to a remote Chinese village in search of jade. Upon arrival, they meet a blue-eyed woman who tells of an ancient myth about her flying ancestors. Enraptured, the two men stay to try to discover the village’s mysterious history. Shot on location in Yunnan, China, this is one of Miike’s most beautiful films, and a prime example of his dramatic prowess.</t>
  </si>
  <si>
    <t>118m</t>
  </si>
  <si>
    <t>The Coachman</t>
  </si>
  <si>
    <t>Kang Dae-jin</t>
  </si>
  <si>
    <t>The first Korean film to win an award at an international film festival. _The Coachman_ depicts the life of a single father who makes his living by operating a horse-drawn cart in Seoul as his way of life becomes obsolete. Like _Aimless Bullet_, this film presents a frank view of those left behind in modernizing South Korea, albeit with a greater sense of hope for the future. Ranked #5 on the Korean Film Archive’s 2014 list of Best Korean films.</t>
  </si>
  <si>
    <t>Lamb</t>
  </si>
  <si>
    <t>Ian</t>
  </si>
  <si>
    <t>Valdimar Jóhannsson</t>
  </si>
  <si>
    <t>Icelandic director Vladimar Jóhannsson's feature debut is an outrageous fantasy thriller, co-written by lyricist and Björk-collaborator Sjón. It centers María and Ingvar, an unhappy couple living on a mountainous farm in Iceland, who have lost their only child. When one of their pregnant sheep gives birth to a half-lamb/half-human hybrid, a sense of family is renewed among the couple. But will their newfound joy last, or will the loneliness creep back in?</t>
  </si>
  <si>
    <t>106m</t>
  </si>
  <si>
    <t>Le Camion</t>
  </si>
  <si>
    <t>Marguerite Duras herself appears alongside Gerard Depardieu in the writer-director’s most self-assuredly minimalist film. As Duras reads through a script about a truck driver and a hitchhiker, images of a truck driving in the countryside intermittently appear onscreen. Designed to reveal the audience's desire to suspend disbelief, _Le Camion_ found an unlikely champion in Pauline Kael, who called it "perfectly made: an ornery, glimmering achievement."</t>
  </si>
  <si>
    <t>80m</t>
  </si>
  <si>
    <t>Harlan County, USA</t>
  </si>
  <si>
    <t>Barbara Kopple</t>
  </si>
  <si>
    <t>Barbara Kopple's Academy Award winning documentary of the Brookside Strike depicts mineworkers struggling for solidarity amongst injunctions, scabs, and armed thugs perpetrated by the Duke Power Company. Shot in 1973, the film still has contemporary relevance as miners in Alabama have been on strike for several months against Warrior Met Coal, and both the company and the union are deploying many of the same tactics depicted in this film.</t>
  </si>
  <si>
    <t>103m</t>
  </si>
  <si>
    <t>Round Midnight</t>
  </si>
  <si>
    <t>Bertrand Tavernier</t>
  </si>
  <si>
    <t>Beloved tenor sax Long Tall Dexter Gordon, a real-life African-American expatriate in Europe, stars as a declining African-American expatriate tenor sax in Paris. Tragedy and black humor mark his slow slide into permanent oblivion, interrupted by the ministrations of an adoring fan. It’s a fictional version of pianist Bud Powell’s story, and jazz favorites like Herbie Hancock, Freddie Hubbard, Billy Higgins, and Bobby Hutcherson comprise most of the cast.</t>
  </si>
  <si>
    <t>133m</t>
  </si>
  <si>
    <t>My Winnipeg</t>
  </si>
  <si>
    <t>Originally titled "Love Me, Love My Winnipeg," this surrealist pseudo-documentary/mockumentary mythologizes Winnipeg history and Maddin's own childhood through the blending of fact, fantasy and memory. Claiming Winnipeg has 10x more sleepwalkers than any other city, he reenacts childhood memories at his parents' 65th anniversary celebration (despite his father having been dead for some years) in their old family home above a beauty parlor.</t>
  </si>
  <si>
    <t>Face/Off</t>
  </si>
  <si>
    <t>John Woo</t>
  </si>
  <si>
    <t>_Face Off_, directed by John Woo, stars John Travolta and Nicolas Cage as sworn enemies who must adopt each other’s physical appearances, namely their faces, in order to foil a terrorist plot. Both Travolta and Cage earned great acclaim for their performances of each other. Part of the “Holy Trinity” of Nicolas Cage films, including _Con Air_ and _The Rock_, this movie has inspired later films such as _Infernal Affairs_ and its adaptation _The Departed_.</t>
  </si>
  <si>
    <t>138m</t>
  </si>
  <si>
    <t>Dead or Alive 2: Birds</t>
  </si>
  <si>
    <t>A spiritual sequel to _Dead or Alive_, this film begins with two hitmen realizing that they’re not only after the same target, but they are also long-lost childhood friends. Returning to their home island, they reconnect and reminisce on simpler days—but their respite ends when they learn they have unfinished Yakuza business. Mixing frenzied carnage with nostalgic tranquility, this film is an ode to the innocence of youth and the violence of adulthood.</t>
  </si>
  <si>
    <t>97m</t>
  </si>
  <si>
    <t>The Daughters of Kim's Pharmacy</t>
  </si>
  <si>
    <t>Yu Hyun-mok</t>
  </si>
  <si>
    <t xml:space="preserve">In the beautiful city of Tongyeong along Korea’s southeastern coast, pharmacist Kim is convinced that an old curse on his family is the source of him and his four daughters' misfortune. Ostensibly a family drama, _The Daughters of Kim’s Pharmacy_ (dir. Yu Hyun-mok, also _Aimless Bullet_) features eerily atmospheric sets, shamanism, and axe-wielding opium addicts in a narrative that rises to an unpredictable frenzy as it progresses to its finale. </t>
  </si>
  <si>
    <t>109m</t>
  </si>
  <si>
    <t>C'mon C'mon</t>
  </si>
  <si>
    <t>Mike Mills</t>
  </si>
  <si>
    <t>In Mike Mills’ refreshingly sensitive tale of the relationships between adults and children, Joaquin Phoenix plays Johnny, an audio producer who interviews kids about the future, but never stops to think about it himself. But when Johnny’s sister asks him to take care of her inquisitive son Jesse (Woody Norman), Johnny is thrust into the world of quasi-parenthood, which opens him up to a newfound appreciation of the world and the love it has to offer.</t>
  </si>
  <si>
    <t>Le Navire Night</t>
  </si>
  <si>
    <t>Two doomed lovers communicate across a mysterious phone line installed during the German occupation of Paris—sorry, Ephron fans, but _Sleepless in Seattle_ it ain’t. As the camera sinuously roams the empty city streets and occasionally visits the actors, Duras allows the viewer to contemplate the vulnerable, lyrical dialogue between the characters, voiced by herself and Benoit Jacquot, who served as the assistant director on _India Song_.</t>
  </si>
  <si>
    <t>Finally Got the News</t>
  </si>
  <si>
    <t>Rene Lichtman, Peter Gessner, and Stewart Bird</t>
  </si>
  <si>
    <t xml:space="preserve">Filmed from 1969-70, this documentary offers a look at the League of Revolutionary Black Workers as they organized in Detroit against both the big car companies and their racist and anti-democratic union leadership. The League and their view that both the oppression and the potential power of Black Americans is located in the workplace stands in contrast with many New Left groups of their era, including the white activist documentarians. </t>
  </si>
  <si>
    <t>55m</t>
  </si>
  <si>
    <t>Mo' Better Blues</t>
  </si>
  <si>
    <t>Spike Lee</t>
  </si>
  <si>
    <t>Trumpeter Bleek Gilliam, portrayed by Denzel Washington, leads a dream of a life, fronting his own hard-bop band in a long-running nightclub gig and successfully romancing two lovers who don’t know each other. How can his sidemen (among them Wesley Snipes), his weaselly manager (Spike Lee), and the two ladies possibly bring him sorrow? Trumpeter Terence Blanchard, a Lee-film favorite, and the Branford Marsalis Quintet make the music that makes the story.</t>
  </si>
  <si>
    <t>The Forbidden Room</t>
  </si>
  <si>
    <t xml:space="preserve">In a submarine carrying a substance that will explode if the crew resurfaces, a woodsman mysteriously arrives and attempts to save them as they navigate through a labyrinth of passageways. Codirected by Evan Johnson and starring Udo Kier and Charlotte Rampling, characters narrate a series of surrealistic stories involving a mustache that seeks to comfort the widow of the man it once adorned and a girl whose boyfriends turn into blackened bananas. </t>
  </si>
  <si>
    <t>130m</t>
  </si>
  <si>
    <t>John Wick</t>
  </si>
  <si>
    <t>Chad Stahelski</t>
  </si>
  <si>
    <t>Determined to get revenge against the goons who stole his car and murdered his puppy, which was a final gift from his late wife, Keanu Reeves once more becomes an action star in _John Wick_. This dangerous, daring, and violent narrative draws inspiration from martial arts films, anime, Spaghetti Westerns, Alistair MacLean, and Stephen King. It also reunites Reeves with Chad Stahelski and David Leitch who previously worked with him on _The Matrix_ Trilogy.</t>
  </si>
  <si>
    <t>101m</t>
  </si>
  <si>
    <t>The Happiness of the Katakuris</t>
  </si>
  <si>
    <t>A family of innkeepers struggling to attract customers suddenly find it hard to keep their new guests alive. Hoping to save face, they bury the bodies in the backyard, but as more bodies pile up, the family’s increasing guilt manifests into a zombie apocalypse. Incorporating stop-motion animation sequences with exuberant song and dance numbers, _The Happiness of the Katakuris_ is a farcical musical about a family of losers trying to live their best lives.</t>
  </si>
  <si>
    <t>A Flower in Hell</t>
  </si>
  <si>
    <t>A picture of 1950s South Korea, _A Flower in Hell_ depicts a society ravaged in the aftermath of the Korean War. Freshly out of the military, young Dong-shik comes to Seoul to convince his brother Young-shik, who steals American army base supplies with the help of local prostitutes, to come home and leave his thievery behind. Instead, Dong-shik finds himself seduced by his brother's girlfriend, the prostitute Sonia, who helps Young-shik in his operations.</t>
  </si>
  <si>
    <t>86m</t>
  </si>
  <si>
    <t>No Time to Die</t>
  </si>
  <si>
    <t>Cary Joji Fukunaga</t>
  </si>
  <si>
    <t>Daniel Craig returns for the fifth and final time as James Bond, now retired from MI6, reluctantly drawn back into service in response to an international power grab over a terrifying new bioweapon. When it falls into the wrong hands, Bond must team up with his old agency (and his lost lover) to save the world, if he can manage.  Léa Seydoux returns as Madeleine Swann in a chilling performance that may not let you leave without tear-stained cheeks.</t>
  </si>
  <si>
    <t>163m</t>
  </si>
  <si>
    <t>Agatha et les lectures illimitées</t>
  </si>
  <si>
    <t>Though never sharing the same frame, Yann Andrea and Bulle Ogier play siblings in an incestuous relationship that recalls Duras’ early semi-autobiographical novel _The Sea Wall_. _Agatha_ represents the zenith of her minimalism. Duras insisted, “The reality reproduced by classical cinema has never been of any interest to me. Everything is said too much, shown too much-an excess of meaning in which, paradoxically, the context becomes impoverished.”</t>
  </si>
  <si>
    <t>series title</t>
  </si>
  <si>
    <t>words</t>
  </si>
  <si>
    <t>programmer</t>
  </si>
  <si>
    <t>essay</t>
  </si>
  <si>
    <t>notes</t>
  </si>
  <si>
    <t>Example 1: Cameron's Epic Series</t>
  </si>
  <si>
    <t>This is an insanely short series essay because I'm doing it as an example. I'm going to emphasize how _epic_ this series is by italicizing 'epic' in the previous clause. But wait -- 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</si>
  <si>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</si>
  <si>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Which Side Are You On? Labor and Collective Action On Film</t>
  </si>
  <si>
    <t>John Kaderbek and Katerina Korola</t>
  </si>
  <si>
    <t>_Which Side Are You On?: Visions of Labor and Collective Action on Film_ is a collaboration between members of three different labor unions on campus. “Labor Film” is a very broad category, and this series attempts to capture that breadth by incorporating films from a range of genres, geographic, and historical contexts. Some of the films, such as the acclaimed Soviet silent drama, _Battleship Potemkin_, are well-known classics, while others are very rarely screened. Together, the films offer a diverse and wide-ranging picture of the different forms of work, collective struggle, and solidarity across the history of cinema, while at the same time speaking to the intersection of labor rights, racial justice, and women’s liberation.</t>
  </si>
  <si>
    <t>Nights of the Swingers! Jazz in Film</t>
  </si>
  <si>
    <t>John Litweiler</t>
  </si>
  <si>
    <t xml:space="preserve">"Does Jazz Put the Sin in Syncopation?" – title of a 1921 _Ladies Home Journal_ article
As rap and rock music scandalized your parents and grandparents, so jazz was young people's music in your great-grandparents' time.  Born early in the 20th century, this essentially African-American art form grew up beside the movies when both were called low-life entertainment by guardians of public morals.  Nevertheless, during the Depression and World War 2 years, jitterbugging youth made swing music wildly popular. The sordid atmospheres of crime dramas often called for jazz soundtracks and scenes in dim jazz joints; but it took all-black musicals such as _Cabin in the Sky_ and _Stormy Weather_ to convey the joy of jazz. In more modern times, as jazz and film became widely accepted as great art forms, jazz came into films' daylight. So this series offers the hardness of the jazz life as well as the redeeming qualities of fine art.
</t>
  </si>
  <si>
    <t>A Guy Maddin Retrospective…</t>
  </si>
  <si>
    <t>Penny Folger</t>
  </si>
  <si>
    <t>Guy Maddin's films have been referred to by critic Jonathan Rosenbaum as "deranged heterosexual camp," but the label seems to have been given with a great deal of affection for the director's work. Stepping into a Guy Maddin film is often like stepping into another universe entirely: one laced with melodrama, pathos, humor, hockey players, and gentlemen who use fish guts as hair pomade. Often working with very low budgets, Maddin uses experimental techniques such as smearing Vaseline around the edges of his lenses; shooting in a wild collage of varying low-res formats; frenetic editing and theatrical, often humorous title cards, in a whirlwind style that not only acts as a throwback to our own cinema history, but also transforms it into a more contemporary, dreamlike, and humorous vision that is unlike any other.
A kind of melodrama that is often lathered to the point of deadpan comedy, his movies involve topics including but not limited to: amnesia, sexual repression, romantic despair, revenge, sinister orphanages, incestuous longings, amputees, hailstorms of bunny rabbits, the aforementioned ice hockey players, ballet, and a baroness with glass beer bottle legs who says about her search to find the saddest song on Earth, “If you’re sad and like beer, I’m your lady.” 
Come see his movies on the big screen; they’re well deserving of it.</t>
  </si>
  <si>
    <t>Keanu and Nic’s Excellent Adventure</t>
  </si>
  <si>
    <t>Ciara Cronin, Michael Martinez, and Rachel Vigil</t>
  </si>
  <si>
    <t>Keanu Reeves and Nicolas Cage occupy unique positions in American hearts and cinema. Their public images have been heavily influenced by meme culture resulting in “Sad Keanu” and a string of humorous references about Nic Cage. In many ways they have transcended their screen images and the celebrity that results, and instead have become points of cultural phenomena. In this series, we hope to return them to their screen selves: the good, the bad, and the iconic. This series contains some of their most critically lauded and more critically panned roles, but it maintains an entertaining and fun edge throughout. Watch these two modern stars with diverse careers weave their way through rich roles throughout different parts of their lives. Cage has turns as a romantic lead (MOONSTRUCK) and a campy action star (FACE/OFF), while Reeves shows off his fighting chops (JOHN WICK, SPEED, THE MATRIX). On top of that, this series offers our audiences the special opportunity to see Reeves at our very own university in CHAIN REACTION, and to imagine whether he would be a good professor or a bad one. Spanning time and genre, this series has a movie for every type of moviegoer. Though inspired by their social and cultural impact, which has permeated much of our generation, this series aims instead to appreciate and enjoy them as actors first and Keanu Reeves and Nic Cage second.</t>
  </si>
  <si>
    <t>No Love in Your Violence: A Takashi Miike Retrospective</t>
  </si>
  <si>
    <t>Eric-Antonio Guzman</t>
  </si>
  <si>
    <t>A father getting a broom shoved up his butt. A sadist cutting off his tongue as penitence. A sumo wrestler smashing his girlfriend to death, figuratively and literally. These are just some of the sights you can expect to see in this series dedicated to the one and only Takashi Miike. Known for his extremely graphic and shocking images, Miike has been continuously pushing the boundaries of taste and decency throughout his prolific career.
Since his early days making direct-to-video films in 1990s Japan, Miike has been directing with seemingly reckless abandon in both his output and content. From 1998–2003 alone, he directed an average of 5 films per year, including the road drama _The Bird People in China_ [1998] and the controversial splatter-fest _Ichi the Killer_ [2001]. With over 100 directorial credits to his name, Miike is the embodiment of what author Anthony Williams calls a “cinema of excess and outrage.”
And yet, underneath the shock and gore, Miike’s films tackle deeply personal issues, like the marginalization of immigrants in _Ley Lines_ [1999], and the dangers of childhood violence in _Dead or Alive 2: Birds_ [2000]. His films are certainly extremely violent and taboo, but they are also extremely political and human. And it is in that spirit that we present the very best of Miike through films that are as much about their excess and outrage as they are about us.</t>
  </si>
  <si>
    <t>Classics of South Korean Cinema</t>
  </si>
  <si>
    <t>William Carroll</t>
  </si>
  <si>
    <t>When Bong Joon-ho’s _Parasite_ began gaining Oscar buzz in late 2019, I got inspired to do a series of Classic South Korean Cinema. Thanks to the hard work of preservation and restoration by the Korean Film Archive, many of these films are available for screening, and they deserve to be viewed in the best way possible.
            South Korea developed a vibrant industry by the mid-1950s, even as the country was struggling to recover from colonialism and the Korean Civil War. Talented filmmakers made  noirish thrillers, historical films, Manchurian Action films, horror films, war films and neorealist dramas. The most popular was melodrama, though there was a wide stylistic variety—just think of the elegant restraint of _The Coachman_ compared with the childhood innocence depicted in _My Mother and Her Guest_. Our series also includes the two best known and most acclaimed films of the era—the domestic thriller _The Housemaid_ and the neorealist drama _Aimless Bullet_, both key influences on South Korean filmmakers to this day.</t>
  </si>
  <si>
    <t>This series is co-sponsored by the Center for East Asian Studies at the University of Chicago with generous support from a Title VI National Resource Center Grant from the U.S. Department of Education.</t>
  </si>
  <si>
    <t>C'doc C'doc: New Releases</t>
  </si>
  <si>
    <t>Destroy, She Said: A Marguerite Duras Retrospective</t>
  </si>
  <si>
    <t>Zachary Vanes</t>
  </si>
  <si>
    <t>"What appears in my films is the language of women, the action of women. The men are forced to follow.... It’s already the beginning of an inverted world.” – Marguerite Duras
Unlike her contemporaries in post-1968 cinema, such as Agnès Varda, Chantal Akerman, and Nelly Kaplan, Marguerite Duras was already a successful novelist with a keen interest in deconstructing her own writing on-screen when she made her directorial debut. Following her monumental first screenplay for _Hiroshima Mon Amour_ (1959), she worked for ten years as a screenwriter on film adaptations of her own novels directed by the likes of Jules Dassin, Tony Richardson, and Peter Brook. At the age of fifty-five, Duras directed her first feature _Détruire, dit-elle_ (1969), and she continued to develop an inimitable style over the next twenty-five years of filmmaking. As a writer/director interested in exploring the intersections of colonialism, female sexuality, and the language of film itself, her influence can be felt within the work of contemporary filmmakers like Claire Denis and Nina Menkes. Denis herself has referred to Duras as an "intellectual hero."
_Destroy, She Said_ perfectly expresses Duras' passage from a begrudging reliance on the filmic representations of others to the active expression of her personal mythologies and political concerns on screen. While she expertly elicited memorable performances from actors such as Jeanne Moreau, Delphine Seyrig, Michael Lonsdale, and Gerard Depardieu, it is undoubtedly Duras' unfettered use of her own voice that is her most thrilling challenge to the history of cinema.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</si>
</sst>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h:mm am/pm"/>
    <numFmt numFmtId="166" formatCode="m/d/yy"/>
    <numFmt numFmtId="167" formatCode="m/d/yyyy"/>
    <numFmt numFmtId="168" formatCode="&quot;$&quot;#,##0"/>
    <numFmt numFmtId="169" formatCode="m/d"/>
  </numFmts>
  <fonts count="17">
    <font>
      <sz val="10.0"/>
      <color rgb="FF000000"/>
      <name val="Arial"/>
    </font>
    <font>
      <sz val="10.0"/>
    </font>
    <font>
      <name val="Arial"/>
    </font>
    <font/>
    <font>
      <i/>
    </font>
    <font>
      <color rgb="FF262626"/>
      <name val="Arial"/>
    </font>
    <font>
      <sz val="10.0"/>
      <name val="Arial"/>
    </font>
    <font>
      <color rgb="FF000000"/>
      <name val="Arial"/>
    </font>
    <font>
      <color rgb="FF000000"/>
    </font>
    <font>
      <b/>
    </font>
    <font>
      <sz val="10.0"/>
      <color rgb="FF000000"/>
    </font>
    <font>
      <color rgb="FF761FB3"/>
      <name val="Arial"/>
    </font>
    <font>
      <color rgb="FF222222"/>
      <name val="Arial"/>
    </font>
    <font>
      <i/>
      <sz val="10.0"/>
      <name val="Arial"/>
    </font>
    <font>
      <b/>
      <sz val="10.0"/>
      <name val="Arial"/>
    </font>
    <font>
      <sz val="10.0"/>
      <color rgb="FF121212"/>
      <name val="Arial"/>
    </font>
    <font>
      <color rgb="FF121212"/>
      <name val="Arial"/>
    </font>
  </fonts>
  <fills count="6">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EA9999"/>
        <bgColor rgb="FFEA9999"/>
      </patternFill>
    </fill>
    <fill>
      <patternFill patternType="solid">
        <fgColor rgb="FFFFFF00"/>
        <bgColor rgb="FFFFFF00"/>
      </patternFill>
    </fill>
  </fills>
  <borders count="1">
    <border/>
  </borders>
  <cellStyleXfs count="1">
    <xf borderId="0" fillId="0" fontId="0" numFmtId="0" applyAlignment="1" applyFont="1"/>
  </cellStyleXfs>
  <cellXfs count="156">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2" fontId="2" numFmtId="0" xfId="0" applyAlignment="1" applyFill="1" applyFont="1">
      <alignment horizontal="left" readingOrder="0" shrinkToFit="0" vertical="bottom" wrapText="1"/>
    </xf>
    <xf borderId="0" fillId="2" fontId="3" numFmtId="0" xfId="0" applyAlignment="1" applyFont="1">
      <alignment shrinkToFit="0" wrapText="1"/>
    </xf>
    <xf borderId="0" fillId="2" fontId="3" numFmtId="0" xfId="0" applyAlignment="1" applyFont="1">
      <alignment readingOrder="0" shrinkToFit="0" wrapText="1"/>
    </xf>
    <xf borderId="0" fillId="2" fontId="2" numFmtId="0" xfId="0" applyAlignment="1" applyFont="1">
      <alignment readingOrder="0" shrinkToFit="0" vertical="bottom" wrapText="1"/>
    </xf>
    <xf borderId="0" fillId="2" fontId="3"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horizontal="right" shrinkToFit="0" vertical="bottom" wrapText="1"/>
    </xf>
    <xf borderId="0" fillId="2" fontId="0" numFmtId="0" xfId="0" applyAlignment="1" applyFont="1">
      <alignment readingOrder="0" shrinkToFit="0" wrapText="1"/>
    </xf>
    <xf borderId="0" fillId="2" fontId="2" numFmtId="0" xfId="0" applyAlignment="1" applyFont="1">
      <alignment horizontal="right" readingOrder="0" shrinkToFit="0" vertical="bottom" wrapText="1"/>
    </xf>
    <xf borderId="0" fillId="2" fontId="2" numFmtId="0" xfId="0" applyAlignment="1" applyFont="1">
      <alignment horizontal="left" shrinkToFit="0" vertical="bottom" wrapText="1"/>
    </xf>
    <xf borderId="0" fillId="2" fontId="2" numFmtId="14" xfId="0" applyAlignment="1" applyFont="1" applyNumberFormat="1">
      <alignment horizontal="left" shrinkToFit="0" vertical="bottom" wrapText="0"/>
    </xf>
    <xf borderId="0" fillId="2" fontId="3" numFmtId="165" xfId="0" applyAlignment="1" applyFont="1" applyNumberFormat="1">
      <alignment readingOrder="0" shrinkToFit="0" wrapText="1"/>
    </xf>
    <xf borderId="0" fillId="2" fontId="3" numFmtId="164" xfId="0" applyAlignment="1" applyFont="1" applyNumberFormat="1">
      <alignment shrinkToFit="0" wrapText="1"/>
    </xf>
    <xf borderId="0" fillId="0" fontId="4"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horizontal="right" shrinkToFit="0" vertical="bottom" wrapText="1"/>
    </xf>
    <xf borderId="0" fillId="2" fontId="5" numFmtId="0" xfId="0" applyAlignment="1" applyFont="1">
      <alignment readingOrder="0" shrinkToFit="0" wrapText="1"/>
    </xf>
    <xf borderId="0" fillId="2" fontId="2" numFmtId="0" xfId="0" applyAlignment="1" applyFont="1">
      <alignment horizontal="right" readingOrder="0" shrinkToFit="0" vertical="bottom" wrapText="1"/>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horizontal="right" readingOrder="0" shrinkToFit="0" vertical="bottom" wrapText="1"/>
    </xf>
    <xf borderId="0" fillId="3" fontId="6" numFmtId="0" xfId="0" applyAlignment="1" applyFill="1" applyFont="1">
      <alignment readingOrder="0" shrinkToFit="0" wrapText="1"/>
    </xf>
    <xf borderId="0" fillId="0" fontId="7" numFmtId="166" xfId="0" applyAlignment="1" applyFont="1" applyNumberFormat="1">
      <alignment horizontal="right" readingOrder="0" shrinkToFit="0" vertical="bottom" wrapText="1"/>
    </xf>
    <xf borderId="0" fillId="0" fontId="3" numFmtId="165" xfId="0" applyAlignment="1" applyFont="1" applyNumberFormat="1">
      <alignment readingOrder="0" shrinkToFit="0" wrapText="1"/>
    </xf>
    <xf borderId="0" fillId="0" fontId="2" numFmtId="165" xfId="0" applyAlignment="1" applyFont="1" applyNumberFormat="1">
      <alignment horizontal="right" shrinkToFit="0" vertical="bottom" wrapText="1"/>
    </xf>
    <xf borderId="0" fillId="0" fontId="3" numFmtId="164" xfId="0" applyAlignment="1" applyFont="1" applyNumberFormat="1">
      <alignment shrinkToFit="0" wrapText="1"/>
    </xf>
    <xf borderId="0" fillId="0" fontId="2" numFmtId="0" xfId="0" applyAlignment="1" applyFont="1">
      <alignment horizontal="right" readingOrder="0" shrinkToFit="0" vertical="bottom" wrapText="1"/>
    </xf>
    <xf borderId="0" fillId="0" fontId="7" numFmtId="0" xfId="0" applyAlignment="1" applyFont="1">
      <alignment readingOrder="0" shrinkToFit="0" wrapText="1"/>
    </xf>
    <xf borderId="0" fillId="3" fontId="2" numFmtId="14" xfId="0" applyAlignment="1" applyFont="1" applyNumberFormat="1">
      <alignment horizontal="right" readingOrder="0" shrinkToFit="0" vertical="bottom" wrapText="0"/>
    </xf>
    <xf borderId="0" fillId="3" fontId="3" numFmtId="165" xfId="0" applyAlignment="1" applyFont="1" applyNumberFormat="1">
      <alignment readingOrder="0" shrinkToFit="0" wrapText="1"/>
    </xf>
    <xf borderId="0" fillId="2" fontId="3" numFmtId="0" xfId="0" applyAlignment="1" applyFont="1">
      <alignment readingOrder="0" shrinkToFit="0" wrapText="1"/>
    </xf>
    <xf borderId="0" fillId="3" fontId="7" numFmtId="0" xfId="0" applyAlignment="1" applyFont="1">
      <alignment readingOrder="0" shrinkToFit="0" wrapText="1"/>
    </xf>
    <xf borderId="0" fillId="0" fontId="6" numFmtId="0" xfId="0" applyAlignment="1" applyFont="1">
      <alignment readingOrder="0" shrinkToFit="0" wrapText="1"/>
    </xf>
    <xf borderId="0" fillId="0" fontId="2" numFmtId="14" xfId="0" applyAlignment="1" applyFont="1" applyNumberFormat="1">
      <alignment horizontal="right" readingOrder="0" shrinkToFit="0" vertical="bottom" wrapText="0"/>
    </xf>
    <xf borderId="0" fillId="0" fontId="3" numFmtId="167" xfId="0" applyAlignment="1" applyFont="1" applyNumberFormat="1">
      <alignment readingOrder="0" shrinkToFit="0" wrapText="1"/>
    </xf>
    <xf borderId="0" fillId="0" fontId="8" numFmtId="0" xfId="0" applyAlignment="1" applyFont="1">
      <alignment readingOrder="0" shrinkToFit="0" wrapText="1"/>
    </xf>
    <xf borderId="0" fillId="0" fontId="2" numFmtId="166" xfId="0" applyAlignment="1" applyFont="1" applyNumberFormat="1">
      <alignment horizontal="right" readingOrder="0" shrinkToFit="0" vertical="bottom" wrapText="1"/>
    </xf>
    <xf borderId="0" fillId="0" fontId="9" numFmtId="0" xfId="0" applyAlignment="1" applyFont="1">
      <alignment readingOrder="0" shrinkToFit="0" wrapText="1"/>
    </xf>
    <xf borderId="0" fillId="0" fontId="3" numFmtId="0" xfId="0" applyAlignment="1" applyFont="1">
      <alignment readingOrder="0" shrinkToFit="0" wrapText="1"/>
    </xf>
    <xf borderId="0" fillId="0" fontId="0" numFmtId="0" xfId="0" applyAlignment="1" applyFont="1">
      <alignment readingOrder="0" shrinkToFit="0" wrapText="1"/>
    </xf>
    <xf borderId="0" fillId="3" fontId="7" numFmtId="0" xfId="0" applyAlignment="1" applyFont="1">
      <alignment readingOrder="0" shrinkToFit="0" vertical="bottom" wrapText="1"/>
    </xf>
    <xf borderId="0" fillId="0" fontId="7" numFmtId="0" xfId="0" applyAlignment="1" applyFont="1">
      <alignment readingOrder="0" shrinkToFit="0" vertical="bottom" wrapText="1"/>
    </xf>
    <xf borderId="0" fillId="3" fontId="0" numFmtId="0" xfId="0" applyAlignment="1" applyFont="1">
      <alignment readingOrder="0" shrinkToFit="0" wrapText="1"/>
    </xf>
    <xf borderId="0" fillId="0" fontId="3" numFmtId="164" xfId="0" applyAlignment="1" applyFont="1" applyNumberFormat="1">
      <alignment horizontal="left" shrinkToFit="0" wrapText="1"/>
    </xf>
    <xf borderId="0" fillId="0" fontId="3" numFmtId="166" xfId="0" applyAlignment="1" applyFont="1" applyNumberFormat="1">
      <alignment readingOrder="0" shrinkToFit="0" wrapText="1"/>
    </xf>
    <xf borderId="0" fillId="3" fontId="7" numFmtId="165" xfId="0" applyAlignment="1" applyFont="1" applyNumberFormat="1">
      <alignment horizontal="left" readingOrder="0" shrinkToFit="0" wrapText="1"/>
    </xf>
    <xf borderId="0" fillId="3" fontId="2" numFmtId="0" xfId="0" applyAlignment="1" applyFont="1">
      <alignment readingOrder="0" shrinkToFit="0" vertical="bottom" wrapText="1"/>
    </xf>
    <xf borderId="0" fillId="3" fontId="3" numFmtId="0" xfId="0" applyAlignment="1" applyFont="1">
      <alignment readingOrder="0" shrinkToFit="0" wrapText="1"/>
    </xf>
    <xf borderId="0" fillId="3" fontId="3" numFmtId="0" xfId="0" applyAlignment="1" applyFont="1">
      <alignment readingOrder="0" shrinkToFit="0" wrapText="1"/>
    </xf>
    <xf borderId="0" fillId="3" fontId="2" numFmtId="14" xfId="0" applyAlignment="1" applyFont="1" applyNumberFormat="1">
      <alignment horizontal="right" readingOrder="0" shrinkToFit="0" vertical="bottom" wrapText="0"/>
    </xf>
    <xf borderId="0" fillId="0" fontId="3" numFmtId="0" xfId="0" applyAlignment="1" applyFont="1">
      <alignment readingOrder="0" shrinkToFit="0" vertical="bottom" wrapText="1"/>
    </xf>
    <xf borderId="0" fillId="3" fontId="7" numFmtId="0" xfId="0" applyAlignment="1" applyFont="1">
      <alignment readingOrder="0" shrinkToFit="0" wrapText="1"/>
    </xf>
    <xf borderId="0" fillId="3" fontId="2" numFmtId="0" xfId="0" applyAlignment="1" applyFont="1">
      <alignment horizontal="right" readingOrder="0" shrinkToFit="0" vertical="bottom" wrapText="1"/>
    </xf>
    <xf borderId="0" fillId="0" fontId="3" numFmtId="166" xfId="0" applyAlignment="1" applyFont="1" applyNumberFormat="1">
      <alignment readingOrder="0" shrinkToFit="0" wrapText="1"/>
    </xf>
    <xf borderId="0" fillId="0" fontId="3" numFmtId="165" xfId="0" applyAlignment="1" applyFont="1" applyNumberFormat="1">
      <alignment readingOrder="0" shrinkToFit="0" wrapText="1"/>
    </xf>
    <xf borderId="0" fillId="3" fontId="2" numFmtId="0" xfId="0" applyAlignment="1" applyFont="1">
      <alignment readingOrder="0" shrinkToFit="0" wrapText="1"/>
    </xf>
    <xf borderId="0" fillId="0" fontId="3" numFmtId="167" xfId="0" applyAlignment="1" applyFont="1" applyNumberFormat="1">
      <alignment horizontal="left" readingOrder="0" shrinkToFit="0" wrapText="1"/>
    </xf>
    <xf borderId="0" fillId="0" fontId="3" numFmtId="0" xfId="0" applyAlignment="1" applyFont="1">
      <alignment readingOrder="0" shrinkToFit="0" wrapText="1"/>
    </xf>
    <xf borderId="0" fillId="3" fontId="7" numFmtId="0" xfId="0" applyAlignment="1" applyFont="1">
      <alignment horizontal="left" readingOrder="0" shrinkToFit="0" wrapText="1"/>
    </xf>
    <xf borderId="0" fillId="0" fontId="10" numFmtId="0" xfId="0" applyAlignment="1" applyFont="1">
      <alignment readingOrder="0" shrinkToFit="0" wrapText="1"/>
    </xf>
    <xf borderId="0" fillId="0" fontId="11" numFmtId="0" xfId="0" applyAlignment="1" applyFont="1">
      <alignment readingOrder="0" shrinkToFit="0" vertical="bottom" wrapText="1"/>
    </xf>
    <xf borderId="0" fillId="0" fontId="2" numFmtId="165" xfId="0" applyAlignment="1" applyFont="1" applyNumberFormat="1">
      <alignment horizontal="right" readingOrder="0" shrinkToFit="0" vertical="bottom" wrapText="1"/>
    </xf>
    <xf borderId="0" fillId="0" fontId="2" numFmtId="167" xfId="0" applyAlignment="1" applyFont="1" applyNumberFormat="1">
      <alignment horizontal="right" readingOrder="0" shrinkToFit="0" vertical="bottom" wrapText="1"/>
    </xf>
    <xf borderId="0" fillId="3" fontId="8" numFmtId="0" xfId="0" applyAlignment="1" applyFont="1">
      <alignment readingOrder="0" shrinkToFit="0" wrapText="1"/>
    </xf>
    <xf borderId="0" fillId="0" fontId="7" numFmtId="0" xfId="0" applyAlignment="1" applyFont="1">
      <alignment readingOrder="0" shrinkToFit="0" wrapText="1"/>
    </xf>
    <xf borderId="0" fillId="3" fontId="2" numFmtId="0" xfId="0" applyAlignment="1" applyFont="1">
      <alignment readingOrder="0" shrinkToFit="0" vertical="bottom" wrapText="1"/>
    </xf>
    <xf borderId="0" fillId="3" fontId="3" numFmtId="0" xfId="0" applyAlignment="1" applyFont="1">
      <alignment readingOrder="0" shrinkToFit="0" vertical="bottom" wrapText="1"/>
    </xf>
    <xf borderId="0" fillId="3" fontId="2" numFmtId="168" xfId="0" applyAlignment="1" applyFont="1" applyNumberFormat="1">
      <alignment readingOrder="0" shrinkToFit="0" vertical="bottom" wrapText="1"/>
    </xf>
    <xf borderId="0" fillId="0" fontId="7" numFmtId="0" xfId="0" applyAlignment="1" applyFont="1">
      <alignment readingOrder="0" shrinkToFit="0" vertical="bottom" wrapText="1"/>
    </xf>
    <xf borderId="0" fillId="3" fontId="12" numFmtId="0" xfId="0" applyAlignment="1" applyFont="1">
      <alignment readingOrder="0" shrinkToFit="0" vertical="bottom" wrapText="1"/>
    </xf>
    <xf borderId="0" fillId="3" fontId="2" numFmtId="0" xfId="0" applyAlignment="1" applyFont="1">
      <alignment readingOrder="0" shrinkToFit="0" vertical="bottom" wrapText="1"/>
    </xf>
    <xf borderId="0" fillId="0" fontId="6" numFmtId="0" xfId="0" applyAlignment="1" applyFont="1">
      <alignment readingOrder="0" shrinkToFit="0" vertical="bottom" wrapText="1"/>
    </xf>
    <xf borderId="0" fillId="3" fontId="2" numFmtId="165" xfId="0" applyAlignment="1" applyFont="1" applyNumberFormat="1">
      <alignment horizontal="right" readingOrder="0" shrinkToFit="0" vertical="bottom" wrapText="1"/>
    </xf>
    <xf borderId="0" fillId="0" fontId="2" numFmtId="165" xfId="0" applyAlignment="1" applyFont="1" applyNumberFormat="1">
      <alignment horizontal="right" readingOrder="0" shrinkToFit="0" vertical="bottom" wrapText="1"/>
    </xf>
    <xf borderId="0" fillId="3" fontId="8" numFmtId="0" xfId="0" applyAlignment="1" applyFont="1">
      <alignment readingOrder="0" shrinkToFit="0" wrapText="1"/>
    </xf>
    <xf borderId="0" fillId="3" fontId="2" numFmtId="165" xfId="0" applyAlignment="1" applyFont="1" applyNumberFormat="1">
      <alignment horizontal="right" readingOrder="0" shrinkToFit="0" vertical="bottom" wrapText="1"/>
    </xf>
    <xf borderId="0" fillId="3" fontId="7" numFmtId="0" xfId="0" applyAlignment="1" applyFont="1">
      <alignment readingOrder="0" shrinkToFit="0" wrapText="1"/>
    </xf>
    <xf borderId="0" fillId="3" fontId="2" numFmtId="0" xfId="0" applyAlignment="1" applyFont="1">
      <alignment horizontal="right" readingOrder="0" shrinkToFit="0" vertical="bottom" wrapText="0"/>
    </xf>
    <xf borderId="0" fillId="0" fontId="8" numFmtId="168" xfId="0" applyAlignment="1" applyFont="1" applyNumberFormat="1">
      <alignment readingOrder="0" shrinkToFit="0" wrapText="1"/>
    </xf>
    <xf borderId="0" fillId="0" fontId="6"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164" xfId="0" applyAlignment="1" applyFont="1" applyNumberFormat="1">
      <alignment readingOrder="0" shrinkToFit="0" vertical="center" wrapText="1"/>
    </xf>
    <xf borderId="0" fillId="2" fontId="6" numFmtId="0" xfId="0" applyAlignment="1" applyFont="1">
      <alignment horizontal="left" readingOrder="0" shrinkToFit="0" vertical="bottom" wrapText="1"/>
    </xf>
    <xf borderId="0" fillId="2" fontId="6" numFmtId="0" xfId="0" applyAlignment="1" applyFont="1">
      <alignment shrinkToFit="0" wrapText="1"/>
    </xf>
    <xf borderId="0" fillId="2" fontId="6" numFmtId="0" xfId="0" applyAlignment="1" applyFont="1">
      <alignment readingOrder="0" shrinkToFit="0" wrapText="1"/>
    </xf>
    <xf borderId="0" fillId="2" fontId="6" numFmtId="0" xfId="0" applyAlignment="1" applyFont="1">
      <alignment readingOrder="0" shrinkToFit="0" vertical="bottom" wrapText="1"/>
    </xf>
    <xf borderId="0" fillId="2" fontId="7" numFmtId="0" xfId="0" applyAlignment="1" applyFont="1">
      <alignment horizontal="left" readingOrder="0" shrinkToFit="0" wrapText="1"/>
    </xf>
    <xf borderId="0" fillId="2" fontId="6" numFmtId="0" xfId="0" applyAlignment="1" applyFont="1">
      <alignment horizontal="right" readingOrder="0" shrinkToFit="0" vertical="bottom" wrapText="1"/>
    </xf>
    <xf borderId="0" fillId="2" fontId="0" numFmtId="0" xfId="0" applyAlignment="1" applyFont="1">
      <alignment readingOrder="0" shrinkToFit="0" wrapText="1"/>
    </xf>
    <xf borderId="0" fillId="2" fontId="6" numFmtId="14" xfId="0" applyAlignment="1" applyFont="1" applyNumberFormat="1">
      <alignment horizontal="left" shrinkToFit="0" vertical="bottom" wrapText="1"/>
    </xf>
    <xf borderId="0" fillId="2" fontId="6" numFmtId="165" xfId="0" applyAlignment="1" applyFont="1" applyNumberFormat="1">
      <alignment readingOrder="0" shrinkToFit="0" wrapText="1"/>
    </xf>
    <xf borderId="0" fillId="2" fontId="6" numFmtId="164" xfId="0" applyAlignment="1" applyFont="1" applyNumberFormat="1">
      <alignment shrinkToFit="0" wrapText="1"/>
    </xf>
    <xf borderId="0" fillId="2" fontId="6" numFmtId="0" xfId="0" applyAlignment="1" applyFont="1">
      <alignment readingOrder="0" shrinkToFit="0" wrapText="1"/>
    </xf>
    <xf borderId="0" fillId="2" fontId="13" numFmtId="0" xfId="0" applyAlignment="1" applyFont="1">
      <alignment readingOrder="0" shrinkToFit="0" wrapText="1"/>
    </xf>
    <xf borderId="0" fillId="3" fontId="2" numFmtId="0" xfId="0" applyAlignment="1" applyFont="1">
      <alignment readingOrder="0" shrinkToFit="0" vertical="bottom" wrapText="1"/>
    </xf>
    <xf borderId="0" fillId="3" fontId="6" numFmtId="0" xfId="0" applyAlignment="1" applyFont="1">
      <alignment readingOrder="0" shrinkToFit="0" wrapText="1"/>
    </xf>
    <xf borderId="0" fillId="3" fontId="0" numFmtId="0" xfId="0" applyAlignment="1" applyFont="1">
      <alignment readingOrder="0" shrinkToFit="0" vertical="bottom" wrapText="1"/>
    </xf>
    <xf borderId="0" fillId="3" fontId="6" numFmtId="0" xfId="0" applyAlignment="1" applyFont="1">
      <alignment readingOrder="0" shrinkToFit="0" wrapText="1"/>
    </xf>
    <xf borderId="0" fillId="3" fontId="0" numFmtId="0" xfId="0" applyAlignment="1" applyFont="1">
      <alignment readingOrder="0" shrinkToFit="0" wrapText="1"/>
    </xf>
    <xf borderId="0" fillId="3" fontId="6" numFmtId="0" xfId="0" applyAlignment="1" applyFont="1">
      <alignment horizontal="right" readingOrder="0" shrinkToFit="0" vertical="bottom" wrapText="1"/>
    </xf>
    <xf borderId="0" fillId="0" fontId="0" numFmtId="0" xfId="0" applyAlignment="1" applyFont="1">
      <alignment readingOrder="0" shrinkToFit="0" wrapText="1"/>
    </xf>
    <xf borderId="0" fillId="3" fontId="6" numFmtId="0" xfId="0" applyAlignment="1" applyFont="1">
      <alignment readingOrder="0" shrinkToFit="0" vertical="bottom" wrapText="1"/>
    </xf>
    <xf borderId="0" fillId="3" fontId="2" numFmtId="169" xfId="0" applyAlignment="1" applyFont="1" applyNumberFormat="1">
      <alignment horizontal="left" shrinkToFit="0" vertical="bottom" wrapText="1"/>
    </xf>
    <xf borderId="0" fillId="0" fontId="6" numFmtId="165" xfId="0" applyAlignment="1" applyFont="1" applyNumberFormat="1">
      <alignment readingOrder="0" shrinkToFit="0" wrapText="1"/>
    </xf>
    <xf borderId="0" fillId="3" fontId="6" numFmtId="169" xfId="0" applyAlignment="1" applyFont="1" applyNumberFormat="1">
      <alignment horizontal="right" readingOrder="0" shrinkToFit="0" wrapText="1"/>
    </xf>
    <xf borderId="0" fillId="3" fontId="6" numFmtId="165"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0" fontId="6" numFmtId="164" xfId="0" applyAlignment="1" applyFont="1" applyNumberFormat="1">
      <alignment shrinkToFit="0" wrapText="1"/>
    </xf>
    <xf borderId="0" fillId="0" fontId="6" numFmtId="0" xfId="0" applyAlignment="1" applyFont="1">
      <alignment shrinkToFit="0" wrapText="1"/>
    </xf>
    <xf borderId="0" fillId="0" fontId="6" numFmtId="0" xfId="0" applyAlignment="1" applyFont="1">
      <alignment readingOrder="0" shrinkToFit="0" wrapText="1"/>
    </xf>
    <xf borderId="0" fillId="3" fontId="8" numFmtId="0" xfId="0" applyAlignment="1" applyFont="1">
      <alignment readingOrder="0" shrinkToFit="0" wrapText="1"/>
    </xf>
    <xf borderId="0" fillId="3" fontId="6" numFmtId="167" xfId="0" applyAlignment="1" applyFont="1" applyNumberFormat="1">
      <alignment readingOrder="0" shrinkToFit="0" wrapText="1"/>
    </xf>
    <xf borderId="0" fillId="0" fontId="6" numFmtId="165" xfId="0" applyAlignment="1" applyFont="1" applyNumberFormat="1">
      <alignment horizontal="left" readingOrder="0" shrinkToFit="0" vertical="bottom" wrapText="1"/>
    </xf>
    <xf borderId="0" fillId="0" fontId="8"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readingOrder="0" shrinkToFit="0" wrapText="1"/>
    </xf>
    <xf borderId="0" fillId="3" fontId="6" numFmtId="164" xfId="0" applyAlignment="1" applyFont="1" applyNumberFormat="1">
      <alignment shrinkToFit="0" wrapText="1"/>
    </xf>
    <xf borderId="0" fillId="3" fontId="2" numFmtId="0" xfId="0" applyAlignment="1" applyFont="1">
      <alignment readingOrder="0" shrinkToFit="0" vertical="bottom" wrapText="1"/>
    </xf>
    <xf borderId="0" fillId="0" fontId="7" numFmtId="0" xfId="0" applyAlignment="1" applyFont="1">
      <alignment readingOrder="0" shrinkToFit="0" wrapText="1"/>
    </xf>
    <xf borderId="0" fillId="3" fontId="2" numFmtId="0" xfId="0" applyAlignment="1" applyFont="1">
      <alignment readingOrder="0" shrinkToFit="0" vertical="bottom" wrapText="1"/>
    </xf>
    <xf borderId="0" fillId="3" fontId="2" numFmtId="0" xfId="0" applyAlignment="1" applyFont="1">
      <alignment readingOrder="0" shrinkToFit="0" vertical="bottom" wrapText="1"/>
    </xf>
    <xf borderId="0" fillId="3" fontId="7" numFmtId="0" xfId="0" applyAlignment="1" applyFont="1">
      <alignment readingOrder="0" shrinkToFit="0" vertical="bottom" wrapText="1"/>
    </xf>
    <xf borderId="0" fillId="3" fontId="2" numFmtId="0" xfId="0" applyAlignment="1" applyFont="1">
      <alignment horizontal="right" readingOrder="0" shrinkToFit="0" vertical="bottom" wrapText="1"/>
    </xf>
    <xf borderId="0" fillId="3" fontId="2" numFmtId="0" xfId="0" applyAlignment="1" applyFont="1">
      <alignment horizontal="left" readingOrder="0" shrinkToFit="0" vertical="bottom" wrapText="1"/>
    </xf>
    <xf borderId="0" fillId="0" fontId="6" numFmtId="165" xfId="0" applyAlignment="1" applyFont="1" applyNumberFormat="1">
      <alignment readingOrder="0" shrinkToFit="0" wrapText="1"/>
    </xf>
    <xf borderId="0" fillId="3" fontId="6" numFmtId="164" xfId="0" applyAlignment="1" applyFont="1" applyNumberFormat="1">
      <alignment horizontal="left" shrinkToFit="0" wrapText="1"/>
    </xf>
    <xf borderId="0" fillId="3" fontId="6" numFmtId="0" xfId="0" applyAlignment="1" applyFont="1">
      <alignment horizontal="left" readingOrder="0" shrinkToFit="0" vertical="bottom" wrapText="1"/>
    </xf>
    <xf borderId="0" fillId="0" fontId="13" numFmtId="0" xfId="0" applyAlignment="1" applyFont="1">
      <alignment readingOrder="0" shrinkToFit="0" wrapText="1"/>
    </xf>
    <xf borderId="0" fillId="3" fontId="8" numFmtId="0" xfId="0" applyAlignment="1" applyFont="1">
      <alignment readingOrder="0" shrinkToFit="0" vertical="top" wrapText="1"/>
    </xf>
    <xf borderId="0" fillId="3" fontId="6" numFmtId="169" xfId="0" applyAlignment="1" applyFont="1" applyNumberFormat="1">
      <alignment horizontal="right" readingOrder="0" shrinkToFit="0" wrapText="1"/>
    </xf>
    <xf borderId="0" fillId="3" fontId="15" numFmtId="0" xfId="0" applyAlignment="1" applyFont="1">
      <alignment readingOrder="0" shrinkToFit="0" wrapText="1"/>
    </xf>
    <xf borderId="0" fillId="0" fontId="6" numFmtId="14" xfId="0" applyAlignment="1" applyFont="1" applyNumberFormat="1">
      <alignment readingOrder="0" shrinkToFit="0" wrapText="1"/>
    </xf>
    <xf borderId="0" fillId="3" fontId="6" numFmtId="169" xfId="0" applyAlignment="1" applyFont="1" applyNumberFormat="1">
      <alignment horizontal="right" readingOrder="0" shrinkToFit="0" vertical="bottom" wrapText="1"/>
    </xf>
    <xf borderId="0" fillId="0" fontId="3" numFmtId="0" xfId="0" applyAlignment="1" applyFont="1">
      <alignment shrinkToFit="0" wrapText="1"/>
    </xf>
    <xf borderId="0" fillId="0" fontId="6" numFmtId="0" xfId="0" applyAlignment="1" applyFont="1">
      <alignment readingOrder="0" shrinkToFit="0" wrapText="1"/>
    </xf>
    <xf borderId="0" fillId="3" fontId="2" numFmtId="0" xfId="0" applyAlignment="1" applyFont="1">
      <alignment shrinkToFit="0" vertical="bottom" wrapText="1"/>
    </xf>
    <xf borderId="0" fillId="3" fontId="2" numFmtId="0" xfId="0" applyAlignment="1" applyFont="1">
      <alignment shrinkToFit="0" vertical="bottom" wrapText="1"/>
    </xf>
    <xf borderId="0" fillId="4" fontId="2" numFmtId="0" xfId="0" applyAlignment="1" applyFill="1" applyFont="1">
      <alignment readingOrder="0" shrinkToFit="0" vertical="bottom" wrapText="1"/>
    </xf>
    <xf borderId="0" fillId="3" fontId="7" numFmtId="0" xfId="0" applyAlignment="1" applyFont="1">
      <alignment shrinkToFit="0" vertical="bottom" wrapText="1"/>
    </xf>
    <xf borderId="0" fillId="3" fontId="2" numFmtId="0" xfId="0" applyAlignment="1" applyFont="1">
      <alignment horizontal="right" shrinkToFit="0" vertical="bottom" wrapText="1"/>
    </xf>
    <xf borderId="0" fillId="3" fontId="7" numFmtId="0" xfId="0" applyAlignment="1" applyFont="1">
      <alignment shrinkToFit="0" vertical="bottom" wrapText="1"/>
    </xf>
    <xf borderId="0" fillId="0" fontId="2" numFmtId="165" xfId="0" applyAlignment="1" applyFont="1" applyNumberFormat="1">
      <alignment readingOrder="0" shrinkToFit="0" vertical="bottom" wrapText="1"/>
    </xf>
    <xf borderId="0" fillId="3" fontId="16" numFmtId="0" xfId="0" applyAlignment="1" applyFont="1">
      <alignment shrinkToFit="0" vertical="bottom" wrapText="1"/>
    </xf>
    <xf borderId="0" fillId="3" fontId="2" numFmtId="169" xfId="0" applyAlignment="1" applyFont="1" applyNumberFormat="1">
      <alignment horizontal="left" readingOrder="0" shrinkToFit="0" vertical="bottom" wrapText="1"/>
    </xf>
    <xf borderId="0" fillId="5" fontId="6" numFmtId="0" xfId="0" applyAlignment="1" applyFill="1" applyFont="1">
      <alignment readingOrder="0" shrinkToFit="0" vertical="bottom" wrapText="1"/>
    </xf>
    <xf borderId="0" fillId="0" fontId="7" numFmtId="0" xfId="0" applyAlignment="1" applyFont="1">
      <alignment readingOrder="0" shrinkToFit="0" vertical="bottom" wrapText="1"/>
    </xf>
    <xf borderId="0" fillId="5" fontId="6" numFmtId="0" xfId="0" applyAlignment="1" applyFont="1">
      <alignment readingOrder="0" shrinkToFit="0" wrapText="1"/>
    </xf>
    <xf borderId="0" fillId="0" fontId="6" numFmtId="0" xfId="0" applyAlignment="1" applyFont="1">
      <alignment horizontal="right" readingOrder="0" shrinkToFit="0" vertical="bottom" wrapText="1"/>
    </xf>
    <xf borderId="0" fillId="3" fontId="7" numFmtId="0" xfId="0" applyAlignment="1" applyFont="1">
      <alignment readingOrder="0" shrinkToFit="0" wrapText="1"/>
    </xf>
  </cellXfs>
  <cellStyles count="1">
    <cellStyle xfId="0" name="Normal" builtinId="0"/>
  </cellStyles>
  <dxfs count="5">
    <dxf>
      <font/>
      <fill>
        <patternFill patternType="solid">
          <fgColor rgb="FFEA9999"/>
          <bgColor rgb="FFEA9999"/>
        </patternFill>
      </fill>
      <border/>
    </dxf>
    <dxf>
      <font/>
      <fill>
        <patternFill patternType="solid">
          <fgColor rgb="FFFF9900"/>
          <bgColor rgb="FFFF9900"/>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1.88"/>
    <col customWidth="1" min="9" max="9" width="10.75"/>
    <col customWidth="1" min="10" max="10" width="8.88"/>
    <col customWidth="1" min="11" max="11" width="12.25"/>
    <col customWidth="1" min="12" max="12" width="11.63"/>
    <col customWidth="1" min="13" max="14" width="12.75"/>
    <col customWidth="1" min="15" max="16" width="9.0"/>
    <col customWidth="1" min="17" max="17" width="22.0"/>
    <col customWidth="1" min="18" max="18" width="33.0"/>
    <col customWidth="1" min="19" max="19" width="19.75"/>
  </cols>
  <sheetData>
    <row r="1" ht="33.75" customHeight="1">
      <c r="A1" s="1" t="s">
        <v>0</v>
      </c>
      <c r="B1" s="2" t="s">
        <v>1</v>
      </c>
      <c r="C1" s="2" t="s">
        <v>2</v>
      </c>
      <c r="D1" s="2" t="s">
        <v>3</v>
      </c>
      <c r="E1" s="2" t="s">
        <v>4</v>
      </c>
      <c r="F1" s="2" t="s">
        <v>5</v>
      </c>
      <c r="G1" s="2" t="s">
        <v>6</v>
      </c>
      <c r="H1" s="2" t="s">
        <v>7</v>
      </c>
      <c r="I1" s="2" t="s">
        <v>8</v>
      </c>
      <c r="J1" s="2" t="s">
        <v>9</v>
      </c>
      <c r="K1" s="1" t="s">
        <v>10</v>
      </c>
      <c r="L1" s="3" t="s">
        <v>11</v>
      </c>
      <c r="M1" s="1" t="s">
        <v>12</v>
      </c>
      <c r="N1" s="3" t="s">
        <v>13</v>
      </c>
      <c r="O1" s="1" t="s">
        <v>14</v>
      </c>
      <c r="P1" s="3" t="s">
        <v>15</v>
      </c>
      <c r="Q1" s="1" t="s">
        <v>16</v>
      </c>
      <c r="R1" s="1" t="s">
        <v>17</v>
      </c>
      <c r="S1" s="1" t="s">
        <v>18</v>
      </c>
    </row>
    <row r="2" ht="65.25" customHeight="1">
      <c r="A2" s="4" t="s">
        <v>19</v>
      </c>
      <c r="B2" s="5">
        <f t="shared" ref="B2:B52" si="1">len(H2)</f>
        <v>495</v>
      </c>
      <c r="C2" s="6" t="s">
        <v>20</v>
      </c>
      <c r="D2" s="7" t="s">
        <v>21</v>
      </c>
      <c r="E2" s="8" t="s">
        <v>22</v>
      </c>
      <c r="F2" s="9" t="s">
        <v>23</v>
      </c>
      <c r="G2" s="10">
        <v>1990.0</v>
      </c>
      <c r="H2" s="11" t="s">
        <v>24</v>
      </c>
      <c r="I2" s="12" t="s">
        <v>25</v>
      </c>
      <c r="J2" s="13" t="s">
        <v>26</v>
      </c>
      <c r="K2" s="14">
        <v>42457.0</v>
      </c>
      <c r="L2" s="15">
        <v>0.7916666666666666</v>
      </c>
      <c r="M2" s="16"/>
      <c r="N2" s="16"/>
      <c r="O2" s="16"/>
      <c r="P2" s="16"/>
      <c r="Q2" s="17"/>
      <c r="R2" s="17"/>
      <c r="S2" s="17"/>
    </row>
    <row r="3" ht="101.25" customHeight="1">
      <c r="A3" s="7" t="s">
        <v>27</v>
      </c>
      <c r="B3" s="5">
        <f t="shared" si="1"/>
        <v>477</v>
      </c>
      <c r="C3" s="6" t="s">
        <v>20</v>
      </c>
      <c r="D3" s="7" t="s">
        <v>21</v>
      </c>
      <c r="E3" s="8" t="s">
        <v>28</v>
      </c>
      <c r="F3" s="18" t="s">
        <v>29</v>
      </c>
      <c r="G3" s="19">
        <v>1934.0</v>
      </c>
      <c r="H3" s="20" t="s">
        <v>30</v>
      </c>
      <c r="I3" s="21" t="s">
        <v>31</v>
      </c>
      <c r="J3" s="18" t="s">
        <v>32</v>
      </c>
      <c r="K3" s="14">
        <v>42458.0</v>
      </c>
      <c r="L3" s="15">
        <v>0.7916666666666666</v>
      </c>
      <c r="M3" s="16"/>
      <c r="N3" s="16"/>
      <c r="O3" s="16"/>
      <c r="P3" s="16"/>
    </row>
    <row r="4">
      <c r="A4" s="22" t="s">
        <v>33</v>
      </c>
      <c r="B4" s="5">
        <f t="shared" si="1"/>
        <v>446</v>
      </c>
      <c r="C4" s="23" t="s">
        <v>34</v>
      </c>
      <c r="D4" s="24" t="s">
        <v>35</v>
      </c>
      <c r="E4" s="25" t="s">
        <v>28</v>
      </c>
      <c r="F4" s="26" t="s">
        <v>36</v>
      </c>
      <c r="G4" s="27">
        <v>1954.0</v>
      </c>
      <c r="H4" s="28" t="s">
        <v>37</v>
      </c>
      <c r="I4" s="27" t="s">
        <v>38</v>
      </c>
      <c r="J4" s="24" t="s">
        <v>39</v>
      </c>
      <c r="K4" s="29">
        <v>44585.0</v>
      </c>
      <c r="L4" s="30">
        <v>0.7916666666666666</v>
      </c>
      <c r="M4" s="31"/>
      <c r="N4" s="31"/>
      <c r="O4" s="32"/>
      <c r="P4" s="32"/>
      <c r="S4" s="25" t="s">
        <v>40</v>
      </c>
    </row>
    <row r="5">
      <c r="A5" s="24" t="s">
        <v>41</v>
      </c>
      <c r="B5" s="5">
        <f t="shared" si="1"/>
        <v>445</v>
      </c>
      <c r="C5" s="23" t="s">
        <v>42</v>
      </c>
      <c r="D5" s="24" t="s">
        <v>43</v>
      </c>
      <c r="E5" s="25" t="s">
        <v>28</v>
      </c>
      <c r="F5" s="24" t="s">
        <v>44</v>
      </c>
      <c r="G5" s="33">
        <v>1991.0</v>
      </c>
      <c r="H5" s="34" t="s">
        <v>45</v>
      </c>
      <c r="I5" s="33" t="s">
        <v>46</v>
      </c>
      <c r="J5" s="24" t="s">
        <v>26</v>
      </c>
      <c r="K5" s="35">
        <v>44587.0</v>
      </c>
      <c r="L5" s="36">
        <v>0.7916666666666666</v>
      </c>
      <c r="M5" s="32"/>
      <c r="N5" s="32"/>
      <c r="O5" s="32"/>
      <c r="P5" s="32"/>
      <c r="S5" s="25" t="s">
        <v>47</v>
      </c>
    </row>
    <row r="6">
      <c r="A6" s="24" t="s">
        <v>48</v>
      </c>
      <c r="B6" s="37">
        <f t="shared" si="1"/>
        <v>455</v>
      </c>
      <c r="C6" s="23" t="s">
        <v>49</v>
      </c>
      <c r="D6" s="24"/>
      <c r="E6" s="25"/>
      <c r="F6" s="24" t="s">
        <v>50</v>
      </c>
      <c r="G6" s="33">
        <v>1987.0</v>
      </c>
      <c r="H6" s="38" t="s">
        <v>51</v>
      </c>
      <c r="I6" s="33" t="s">
        <v>52</v>
      </c>
      <c r="J6" s="24" t="s">
        <v>53</v>
      </c>
      <c r="K6" s="35">
        <v>44588.0</v>
      </c>
      <c r="L6" s="36">
        <v>0.7916666666666666</v>
      </c>
      <c r="M6" s="32"/>
      <c r="N6" s="32"/>
      <c r="O6" s="32"/>
      <c r="P6" s="32"/>
      <c r="S6" s="25" t="s">
        <v>54</v>
      </c>
    </row>
    <row r="7">
      <c r="A7" s="24" t="s">
        <v>55</v>
      </c>
      <c r="B7" s="5">
        <f t="shared" si="1"/>
        <v>454</v>
      </c>
      <c r="C7" s="23" t="s">
        <v>56</v>
      </c>
      <c r="D7" s="24" t="s">
        <v>57</v>
      </c>
      <c r="E7" s="25" t="s">
        <v>28</v>
      </c>
      <c r="F7" s="24" t="s">
        <v>58</v>
      </c>
      <c r="G7" s="33">
        <v>1999.0</v>
      </c>
      <c r="H7" s="39" t="s">
        <v>59</v>
      </c>
      <c r="I7" s="33" t="s">
        <v>60</v>
      </c>
      <c r="J7" s="24" t="s">
        <v>26</v>
      </c>
      <c r="K7" s="40">
        <v>44588.0</v>
      </c>
      <c r="L7" s="30">
        <v>0.8958333333333334</v>
      </c>
      <c r="M7" s="30"/>
      <c r="N7" s="30"/>
      <c r="O7" s="41"/>
      <c r="P7" s="41"/>
      <c r="S7" s="25" t="s">
        <v>61</v>
      </c>
    </row>
    <row r="8">
      <c r="A8" s="25" t="s">
        <v>62</v>
      </c>
      <c r="B8" s="5">
        <f t="shared" si="1"/>
        <v>456</v>
      </c>
      <c r="C8" s="23" t="s">
        <v>63</v>
      </c>
      <c r="D8" s="24" t="s">
        <v>64</v>
      </c>
      <c r="E8" s="25" t="s">
        <v>28</v>
      </c>
      <c r="F8" s="42" t="s">
        <v>65</v>
      </c>
      <c r="G8" s="33">
        <v>1960.0</v>
      </c>
      <c r="H8" s="38" t="s">
        <v>66</v>
      </c>
      <c r="I8" s="33" t="s">
        <v>67</v>
      </c>
      <c r="J8" s="24" t="s">
        <v>53</v>
      </c>
      <c r="K8" s="43">
        <v>44589.0</v>
      </c>
      <c r="L8" s="36">
        <v>0.7916666666666666</v>
      </c>
      <c r="M8" s="32"/>
      <c r="N8" s="32"/>
      <c r="O8" s="32"/>
      <c r="P8" s="32"/>
      <c r="Q8" s="44"/>
      <c r="R8" s="44"/>
      <c r="S8" s="45" t="s">
        <v>68</v>
      </c>
    </row>
    <row r="9">
      <c r="A9" s="24" t="s">
        <v>69</v>
      </c>
      <c r="B9" s="5">
        <f t="shared" si="1"/>
        <v>900</v>
      </c>
      <c r="C9" s="23" t="s">
        <v>70</v>
      </c>
      <c r="D9" s="24" t="s">
        <v>71</v>
      </c>
      <c r="E9" s="25" t="s">
        <v>28</v>
      </c>
      <c r="F9" s="24" t="s">
        <v>72</v>
      </c>
      <c r="G9" s="33" t="s">
        <v>73</v>
      </c>
      <c r="H9" s="46" t="s">
        <v>74</v>
      </c>
      <c r="I9" s="33" t="s">
        <v>75</v>
      </c>
      <c r="J9" s="24" t="s">
        <v>76</v>
      </c>
      <c r="K9" s="43">
        <v>44590.0</v>
      </c>
      <c r="L9" s="36">
        <v>0.75</v>
      </c>
      <c r="M9" s="32"/>
      <c r="N9" s="32"/>
      <c r="O9" s="32"/>
      <c r="P9" s="32"/>
      <c r="S9" s="25" t="s">
        <v>77</v>
      </c>
    </row>
    <row r="10">
      <c r="A10" s="22" t="s">
        <v>78</v>
      </c>
      <c r="B10" s="5">
        <f t="shared" si="1"/>
        <v>455</v>
      </c>
      <c r="C10" s="23" t="s">
        <v>79</v>
      </c>
      <c r="D10" s="24" t="s">
        <v>80</v>
      </c>
      <c r="E10" s="25" t="s">
        <v>28</v>
      </c>
      <c r="F10" s="24" t="s">
        <v>81</v>
      </c>
      <c r="G10" s="33">
        <v>1959.0</v>
      </c>
      <c r="H10" s="39" t="s">
        <v>82</v>
      </c>
      <c r="I10" s="33" t="s">
        <v>83</v>
      </c>
      <c r="J10" s="24" t="s">
        <v>76</v>
      </c>
      <c r="K10" s="43">
        <v>44591.0</v>
      </c>
      <c r="L10" s="30">
        <v>0.7916666666666666</v>
      </c>
      <c r="M10" s="32"/>
      <c r="N10" s="32"/>
      <c r="O10" s="32"/>
      <c r="P10" s="32"/>
      <c r="S10" s="25" t="s">
        <v>84</v>
      </c>
    </row>
    <row r="11">
      <c r="A11" s="47" t="s">
        <v>85</v>
      </c>
      <c r="B11" s="5">
        <f t="shared" si="1"/>
        <v>807</v>
      </c>
      <c r="C11" s="23" t="s">
        <v>34</v>
      </c>
      <c r="D11" s="48" t="s">
        <v>80</v>
      </c>
      <c r="E11" s="25" t="s">
        <v>28</v>
      </c>
      <c r="F11" s="24" t="s">
        <v>86</v>
      </c>
      <c r="G11" s="33" t="s">
        <v>87</v>
      </c>
      <c r="H11" s="46" t="s">
        <v>88</v>
      </c>
      <c r="I11" s="33" t="s">
        <v>89</v>
      </c>
      <c r="J11" s="24" t="s">
        <v>53</v>
      </c>
      <c r="K11" s="43">
        <v>44592.0</v>
      </c>
      <c r="L11" s="36">
        <v>0.7916666666666666</v>
      </c>
      <c r="M11" s="32"/>
      <c r="N11" s="32"/>
      <c r="O11" s="32"/>
      <c r="P11" s="32"/>
      <c r="S11" s="25" t="s">
        <v>40</v>
      </c>
    </row>
    <row r="12">
      <c r="A12" s="22" t="s">
        <v>90</v>
      </c>
      <c r="B12" s="5">
        <f t="shared" si="1"/>
        <v>446</v>
      </c>
      <c r="C12" s="23" t="s">
        <v>34</v>
      </c>
      <c r="D12" s="24" t="s">
        <v>64</v>
      </c>
      <c r="E12" s="25" t="s">
        <v>28</v>
      </c>
      <c r="F12" s="26" t="s">
        <v>91</v>
      </c>
      <c r="G12" s="27">
        <v>1943.0</v>
      </c>
      <c r="H12" s="49" t="s">
        <v>92</v>
      </c>
      <c r="I12" s="33" t="s">
        <v>25</v>
      </c>
      <c r="J12" s="24" t="s">
        <v>26</v>
      </c>
      <c r="K12" s="43">
        <v>44593.0</v>
      </c>
      <c r="L12" s="36">
        <v>0.7916666666666666</v>
      </c>
      <c r="M12" s="32"/>
      <c r="N12" s="32"/>
      <c r="O12" s="50"/>
      <c r="P12" s="50"/>
      <c r="S12" s="25" t="s">
        <v>93</v>
      </c>
    </row>
    <row r="13">
      <c r="A13" s="22" t="s">
        <v>94</v>
      </c>
      <c r="B13" s="5">
        <f t="shared" si="1"/>
        <v>451</v>
      </c>
      <c r="C13" s="25" t="s">
        <v>56</v>
      </c>
      <c r="D13" s="24" t="s">
        <v>43</v>
      </c>
      <c r="E13" s="25" t="s">
        <v>28</v>
      </c>
      <c r="F13" s="24" t="s">
        <v>58</v>
      </c>
      <c r="G13" s="33">
        <v>2001.0</v>
      </c>
      <c r="H13" s="42" t="s">
        <v>95</v>
      </c>
      <c r="I13" s="33" t="s">
        <v>96</v>
      </c>
      <c r="J13" s="24" t="s">
        <v>53</v>
      </c>
      <c r="K13" s="43">
        <v>44595.0</v>
      </c>
      <c r="L13" s="36">
        <v>0.8958333333333334</v>
      </c>
      <c r="M13" s="51"/>
      <c r="N13" s="51"/>
      <c r="O13" s="52"/>
      <c r="P13" s="52"/>
      <c r="S13" s="25" t="s">
        <v>61</v>
      </c>
    </row>
    <row r="14">
      <c r="A14" s="53" t="s">
        <v>97</v>
      </c>
      <c r="B14" s="5">
        <f t="shared" si="1"/>
        <v>456</v>
      </c>
      <c r="C14" s="54" t="s">
        <v>63</v>
      </c>
      <c r="D14" s="53" t="s">
        <v>80</v>
      </c>
      <c r="E14" s="55" t="s">
        <v>28</v>
      </c>
      <c r="F14" s="42" t="s">
        <v>98</v>
      </c>
      <c r="G14" s="53">
        <v>1961.0</v>
      </c>
      <c r="H14" s="49" t="s">
        <v>99</v>
      </c>
      <c r="I14" s="53" t="s">
        <v>52</v>
      </c>
      <c r="J14" s="53" t="s">
        <v>53</v>
      </c>
      <c r="K14" s="56">
        <v>44596.0</v>
      </c>
      <c r="L14" s="36">
        <v>0.7916666666666666</v>
      </c>
      <c r="M14" s="32"/>
      <c r="N14" s="32"/>
      <c r="O14" s="32"/>
      <c r="P14" s="32"/>
      <c r="S14" s="25" t="s">
        <v>68</v>
      </c>
    </row>
    <row r="15">
      <c r="A15" s="24" t="s">
        <v>100</v>
      </c>
      <c r="B15" s="5">
        <f t="shared" si="1"/>
        <v>441</v>
      </c>
      <c r="C15" s="24" t="s">
        <v>101</v>
      </c>
      <c r="D15" s="24" t="s">
        <v>101</v>
      </c>
      <c r="E15" s="25" t="s">
        <v>28</v>
      </c>
      <c r="F15" s="24" t="s">
        <v>102</v>
      </c>
      <c r="G15" s="33">
        <v>2021.0</v>
      </c>
      <c r="H15" s="46" t="s">
        <v>103</v>
      </c>
      <c r="I15" s="33" t="s">
        <v>104</v>
      </c>
      <c r="J15" s="24" t="s">
        <v>76</v>
      </c>
      <c r="K15" s="43">
        <v>44597.0</v>
      </c>
      <c r="L15" s="36">
        <v>0.7916666666666666</v>
      </c>
      <c r="M15" s="32"/>
      <c r="N15" s="32"/>
      <c r="O15" s="32"/>
      <c r="P15" s="32"/>
      <c r="S15" s="25" t="s">
        <v>77</v>
      </c>
    </row>
    <row r="16">
      <c r="A16" s="22" t="s">
        <v>105</v>
      </c>
      <c r="B16" s="5">
        <f t="shared" si="1"/>
        <v>456</v>
      </c>
      <c r="C16" s="23" t="s">
        <v>79</v>
      </c>
      <c r="D16" s="57" t="s">
        <v>80</v>
      </c>
      <c r="E16" s="25" t="s">
        <v>28</v>
      </c>
      <c r="F16" s="24" t="s">
        <v>106</v>
      </c>
      <c r="G16" s="33">
        <v>1961.0</v>
      </c>
      <c r="H16" s="39" t="s">
        <v>107</v>
      </c>
      <c r="I16" s="33" t="s">
        <v>25</v>
      </c>
      <c r="J16" s="24" t="s">
        <v>26</v>
      </c>
      <c r="K16" s="43">
        <v>44598.0</v>
      </c>
      <c r="L16" s="36">
        <v>0.7916666666666666</v>
      </c>
      <c r="M16" s="32"/>
      <c r="N16" s="32"/>
      <c r="O16" s="32"/>
      <c r="P16" s="32"/>
      <c r="S16" s="25" t="s">
        <v>84</v>
      </c>
    </row>
    <row r="17">
      <c r="A17" s="24" t="s">
        <v>108</v>
      </c>
      <c r="B17" s="5">
        <f t="shared" si="1"/>
        <v>453</v>
      </c>
      <c r="C17" s="23" t="s">
        <v>34</v>
      </c>
      <c r="D17" s="24" t="s">
        <v>35</v>
      </c>
      <c r="E17" s="25" t="s">
        <v>28</v>
      </c>
      <c r="F17" s="24" t="s">
        <v>109</v>
      </c>
      <c r="G17" s="33">
        <v>2000.0</v>
      </c>
      <c r="H17" s="58" t="s">
        <v>110</v>
      </c>
      <c r="I17" s="59" t="s">
        <v>111</v>
      </c>
      <c r="J17" s="24" t="s">
        <v>76</v>
      </c>
      <c r="K17" s="35">
        <v>44599.0</v>
      </c>
      <c r="L17" s="36">
        <v>0.7916666666666666</v>
      </c>
      <c r="M17" s="32"/>
      <c r="N17" s="32"/>
      <c r="O17" s="32"/>
      <c r="P17" s="32"/>
      <c r="S17" s="25" t="s">
        <v>40</v>
      </c>
    </row>
    <row r="18">
      <c r="A18" s="47" t="s">
        <v>112</v>
      </c>
      <c r="B18" s="5">
        <f t="shared" si="1"/>
        <v>453</v>
      </c>
      <c r="C18" s="23" t="s">
        <v>34</v>
      </c>
      <c r="D18" s="24" t="s">
        <v>71</v>
      </c>
      <c r="E18" s="25" t="s">
        <v>28</v>
      </c>
      <c r="F18" s="24" t="s">
        <v>113</v>
      </c>
      <c r="G18" s="33">
        <v>1950.0</v>
      </c>
      <c r="H18" s="42" t="s">
        <v>114</v>
      </c>
      <c r="I18" s="33" t="s">
        <v>115</v>
      </c>
      <c r="J18" s="24" t="s">
        <v>26</v>
      </c>
      <c r="K18" s="43">
        <v>44600.0</v>
      </c>
      <c r="L18" s="36">
        <v>0.7916666666666666</v>
      </c>
      <c r="M18" s="60"/>
      <c r="N18" s="60"/>
      <c r="O18" s="52"/>
      <c r="P18" s="52"/>
      <c r="S18" s="25" t="s">
        <v>93</v>
      </c>
    </row>
    <row r="19">
      <c r="A19" s="47" t="s">
        <v>116</v>
      </c>
      <c r="B19" s="5">
        <f t="shared" si="1"/>
        <v>453</v>
      </c>
      <c r="C19" s="23" t="s">
        <v>42</v>
      </c>
      <c r="D19" s="24" t="s">
        <v>64</v>
      </c>
      <c r="E19" s="25" t="s">
        <v>28</v>
      </c>
      <c r="F19" s="24" t="s">
        <v>44</v>
      </c>
      <c r="G19" s="33">
        <v>2002.0</v>
      </c>
      <c r="H19" s="46" t="s">
        <v>117</v>
      </c>
      <c r="I19" s="33" t="s">
        <v>118</v>
      </c>
      <c r="J19" s="24" t="s">
        <v>26</v>
      </c>
      <c r="K19" s="43">
        <v>44601.0</v>
      </c>
      <c r="L19" s="36">
        <v>0.7916666666666666</v>
      </c>
      <c r="M19" s="61"/>
      <c r="N19" s="61"/>
      <c r="O19" s="32"/>
      <c r="P19" s="32"/>
      <c r="S19" s="25" t="s">
        <v>47</v>
      </c>
    </row>
    <row r="20">
      <c r="A20" s="22" t="s">
        <v>119</v>
      </c>
      <c r="B20" s="5">
        <f t="shared" si="1"/>
        <v>446</v>
      </c>
      <c r="C20" s="23" t="s">
        <v>49</v>
      </c>
      <c r="D20" s="24" t="s">
        <v>64</v>
      </c>
      <c r="E20" s="25" t="s">
        <v>28</v>
      </c>
      <c r="F20" s="24" t="s">
        <v>120</v>
      </c>
      <c r="G20" s="33">
        <v>1987.0</v>
      </c>
      <c r="H20" s="62" t="s">
        <v>121</v>
      </c>
      <c r="I20" s="33" t="s">
        <v>38</v>
      </c>
      <c r="J20" s="24" t="s">
        <v>26</v>
      </c>
      <c r="K20" s="43">
        <v>44602.0</v>
      </c>
      <c r="L20" s="30">
        <v>0.7916666666666666</v>
      </c>
      <c r="M20" s="36"/>
      <c r="N20" s="36"/>
      <c r="O20" s="63"/>
      <c r="P20" s="63"/>
      <c r="S20" s="64" t="s">
        <v>54</v>
      </c>
    </row>
    <row r="21">
      <c r="A21" s="24" t="s">
        <v>122</v>
      </c>
      <c r="B21" s="5">
        <f t="shared" si="1"/>
        <v>456</v>
      </c>
      <c r="C21" s="25" t="s">
        <v>56</v>
      </c>
      <c r="D21" s="24" t="s">
        <v>57</v>
      </c>
      <c r="E21" s="25" t="s">
        <v>28</v>
      </c>
      <c r="F21" s="65" t="s">
        <v>58</v>
      </c>
      <c r="G21" s="33">
        <v>1999.0</v>
      </c>
      <c r="H21" s="66" t="s">
        <v>123</v>
      </c>
      <c r="I21" s="33" t="s">
        <v>124</v>
      </c>
      <c r="J21" s="24" t="s">
        <v>76</v>
      </c>
      <c r="K21" s="40">
        <v>44602.0</v>
      </c>
      <c r="L21" s="30">
        <v>0.8958333333333334</v>
      </c>
      <c r="M21" s="61"/>
      <c r="N21" s="61"/>
      <c r="O21" s="41"/>
      <c r="P21" s="41"/>
      <c r="Q21" s="44"/>
      <c r="R21" s="44"/>
      <c r="S21" s="45" t="s">
        <v>61</v>
      </c>
    </row>
    <row r="22">
      <c r="A22" s="24" t="s">
        <v>125</v>
      </c>
      <c r="B22" s="5">
        <f t="shared" si="1"/>
        <v>449</v>
      </c>
      <c r="C22" s="25" t="s">
        <v>63</v>
      </c>
      <c r="D22" s="57" t="s">
        <v>43</v>
      </c>
      <c r="E22" s="25" t="s">
        <v>28</v>
      </c>
      <c r="F22" s="42" t="s">
        <v>126</v>
      </c>
      <c r="G22" s="33">
        <v>1956.0</v>
      </c>
      <c r="H22" s="38" t="s">
        <v>127</v>
      </c>
      <c r="I22" s="33" t="s">
        <v>128</v>
      </c>
      <c r="J22" s="24" t="s">
        <v>53</v>
      </c>
      <c r="K22" s="43">
        <v>44603.0</v>
      </c>
      <c r="L22" s="36">
        <v>0.7916666666666666</v>
      </c>
      <c r="M22" s="60"/>
      <c r="N22" s="60"/>
      <c r="O22" s="52"/>
      <c r="P22" s="52"/>
      <c r="Q22" s="44"/>
      <c r="R22" s="44"/>
      <c r="S22" s="25" t="s">
        <v>68</v>
      </c>
    </row>
    <row r="23">
      <c r="A23" s="24" t="s">
        <v>129</v>
      </c>
      <c r="B23" s="5">
        <f t="shared" si="1"/>
        <v>450</v>
      </c>
      <c r="C23" s="23" t="s">
        <v>79</v>
      </c>
      <c r="D23" s="48" t="s">
        <v>80</v>
      </c>
      <c r="E23" s="25" t="s">
        <v>22</v>
      </c>
      <c r="F23" s="24" t="s">
        <v>130</v>
      </c>
      <c r="G23" s="33">
        <v>1969.0</v>
      </c>
      <c r="H23" s="39" t="s">
        <v>131</v>
      </c>
      <c r="I23" s="33" t="s">
        <v>132</v>
      </c>
      <c r="J23" s="24" t="s">
        <v>26</v>
      </c>
      <c r="K23" s="29">
        <v>44605.0</v>
      </c>
      <c r="L23" s="36">
        <v>0.7916666666666666</v>
      </c>
      <c r="M23" s="60"/>
      <c r="N23" s="60"/>
      <c r="O23" s="52"/>
      <c r="P23" s="52"/>
      <c r="S23" s="25" t="s">
        <v>84</v>
      </c>
    </row>
    <row r="24">
      <c r="A24" s="42" t="s">
        <v>133</v>
      </c>
      <c r="B24" s="5">
        <f t="shared" si="1"/>
        <v>457</v>
      </c>
      <c r="C24" s="23" t="s">
        <v>34</v>
      </c>
      <c r="D24" s="24" t="s">
        <v>80</v>
      </c>
      <c r="E24" s="25" t="s">
        <v>22</v>
      </c>
      <c r="F24" s="26" t="s">
        <v>134</v>
      </c>
      <c r="G24" s="27" t="s">
        <v>135</v>
      </c>
      <c r="H24" s="28" t="s">
        <v>136</v>
      </c>
      <c r="I24" s="27" t="s">
        <v>137</v>
      </c>
      <c r="J24" s="24" t="s">
        <v>76</v>
      </c>
      <c r="K24" s="29">
        <v>44607.0</v>
      </c>
      <c r="L24" s="30">
        <v>0.7916666666666666</v>
      </c>
      <c r="M24" s="31"/>
      <c r="N24" s="31"/>
      <c r="O24" s="32"/>
      <c r="P24" s="32"/>
      <c r="S24" s="25" t="s">
        <v>93</v>
      </c>
    </row>
    <row r="25">
      <c r="A25" s="22" t="s">
        <v>138</v>
      </c>
      <c r="B25" s="5">
        <f t="shared" si="1"/>
        <v>460</v>
      </c>
      <c r="C25" s="23" t="s">
        <v>42</v>
      </c>
      <c r="D25" s="67"/>
      <c r="E25" s="25" t="s">
        <v>28</v>
      </c>
      <c r="F25" s="24" t="s">
        <v>44</v>
      </c>
      <c r="G25" s="33" t="s">
        <v>139</v>
      </c>
      <c r="H25" s="38" t="s">
        <v>140</v>
      </c>
      <c r="I25" s="33" t="s">
        <v>141</v>
      </c>
      <c r="J25" s="24" t="s">
        <v>53</v>
      </c>
      <c r="K25" s="29">
        <v>44608.0</v>
      </c>
      <c r="L25" s="36">
        <v>0.7916666666666666</v>
      </c>
      <c r="M25" s="32"/>
      <c r="N25" s="32"/>
      <c r="O25" s="32"/>
      <c r="P25" s="32"/>
      <c r="S25" s="25" t="s">
        <v>47</v>
      </c>
    </row>
    <row r="26">
      <c r="A26" s="55" t="s">
        <v>142</v>
      </c>
      <c r="B26" s="5">
        <f t="shared" si="1"/>
        <v>453</v>
      </c>
      <c r="C26" s="23" t="s">
        <v>49</v>
      </c>
      <c r="D26" s="57" t="s">
        <v>64</v>
      </c>
      <c r="E26" s="25" t="s">
        <v>28</v>
      </c>
      <c r="F26" s="24" t="s">
        <v>143</v>
      </c>
      <c r="G26" s="33">
        <v>1994.0</v>
      </c>
      <c r="H26" s="46" t="s">
        <v>144</v>
      </c>
      <c r="I26" s="33" t="s">
        <v>145</v>
      </c>
      <c r="J26" s="24" t="s">
        <v>76</v>
      </c>
      <c r="K26" s="40">
        <v>44609.0</v>
      </c>
      <c r="L26" s="68">
        <v>0.7916666666666666</v>
      </c>
      <c r="M26" s="68"/>
      <c r="N26" s="68"/>
      <c r="O26" s="69"/>
      <c r="P26" s="69"/>
      <c r="Q26" s="44"/>
      <c r="R26" s="44"/>
      <c r="S26" s="45" t="s">
        <v>54</v>
      </c>
    </row>
    <row r="27">
      <c r="A27" s="53" t="s">
        <v>146</v>
      </c>
      <c r="B27" s="5">
        <f t="shared" si="1"/>
        <v>446</v>
      </c>
      <c r="C27" s="54" t="s">
        <v>35</v>
      </c>
      <c r="D27" s="53" t="s">
        <v>80</v>
      </c>
      <c r="E27" s="55" t="s">
        <v>22</v>
      </c>
      <c r="F27" s="53" t="s">
        <v>147</v>
      </c>
      <c r="G27" s="59">
        <v>2021.0</v>
      </c>
      <c r="H27" s="70" t="s">
        <v>148</v>
      </c>
      <c r="I27" s="59" t="s">
        <v>104</v>
      </c>
      <c r="J27" s="53" t="s">
        <v>76</v>
      </c>
      <c r="K27" s="56">
        <v>44611.0</v>
      </c>
      <c r="L27" s="36">
        <v>0.7916666666666666</v>
      </c>
      <c r="M27" s="30"/>
      <c r="N27" s="30"/>
      <c r="O27" s="32"/>
      <c r="P27" s="32"/>
      <c r="S27" s="25" t="s">
        <v>77</v>
      </c>
    </row>
    <row r="28">
      <c r="A28" s="53" t="s">
        <v>149</v>
      </c>
      <c r="B28" s="5">
        <f t="shared" si="1"/>
        <v>455</v>
      </c>
      <c r="C28" s="54" t="s">
        <v>79</v>
      </c>
      <c r="D28" s="53" t="s">
        <v>71</v>
      </c>
      <c r="E28" s="55" t="s">
        <v>28</v>
      </c>
      <c r="F28" s="53" t="s">
        <v>130</v>
      </c>
      <c r="G28" s="59">
        <v>1975.0</v>
      </c>
      <c r="H28" s="71" t="s">
        <v>150</v>
      </c>
      <c r="I28" s="59" t="s">
        <v>151</v>
      </c>
      <c r="J28" s="53" t="s">
        <v>26</v>
      </c>
      <c r="K28" s="56">
        <v>44612.0</v>
      </c>
      <c r="L28" s="36">
        <v>0.7916666666666666</v>
      </c>
      <c r="M28" s="30"/>
      <c r="N28" s="30"/>
      <c r="O28" s="32"/>
      <c r="P28" s="32"/>
      <c r="S28" s="25" t="s">
        <v>84</v>
      </c>
    </row>
    <row r="29">
      <c r="A29" s="72" t="s">
        <v>152</v>
      </c>
      <c r="B29" s="5">
        <f t="shared" si="1"/>
        <v>460</v>
      </c>
      <c r="C29" s="54" t="s">
        <v>34</v>
      </c>
      <c r="D29" s="73" t="s">
        <v>64</v>
      </c>
      <c r="E29" s="55" t="s">
        <v>28</v>
      </c>
      <c r="F29" s="74" t="s">
        <v>153</v>
      </c>
      <c r="G29" s="59">
        <v>2014.0</v>
      </c>
      <c r="H29" s="38" t="s">
        <v>154</v>
      </c>
      <c r="I29" s="59" t="s">
        <v>155</v>
      </c>
      <c r="J29" s="53" t="s">
        <v>76</v>
      </c>
      <c r="K29" s="56">
        <v>44613.0</v>
      </c>
      <c r="L29" s="36">
        <v>0.7916666666666666</v>
      </c>
      <c r="M29" s="32"/>
      <c r="N29" s="32"/>
      <c r="O29" s="32"/>
      <c r="P29" s="32"/>
      <c r="S29" s="25" t="s">
        <v>40</v>
      </c>
    </row>
    <row r="30">
      <c r="A30" s="75" t="s">
        <v>156</v>
      </c>
      <c r="B30" s="5">
        <f t="shared" si="1"/>
        <v>456</v>
      </c>
      <c r="C30" s="23" t="s">
        <v>34</v>
      </c>
      <c r="D30" s="24" t="s">
        <v>64</v>
      </c>
      <c r="E30" s="25" t="s">
        <v>28</v>
      </c>
      <c r="F30" s="26" t="s">
        <v>157</v>
      </c>
      <c r="G30" s="27">
        <v>1962.0</v>
      </c>
      <c r="H30" s="38" t="s">
        <v>158</v>
      </c>
      <c r="I30" s="33" t="s">
        <v>159</v>
      </c>
      <c r="J30" s="24" t="s">
        <v>76</v>
      </c>
      <c r="K30" s="29">
        <v>44614.0</v>
      </c>
      <c r="L30" s="36">
        <v>0.7916666666666666</v>
      </c>
      <c r="M30" s="60"/>
      <c r="N30" s="60"/>
      <c r="O30" s="52"/>
      <c r="P30" s="52"/>
      <c r="S30" s="25" t="s">
        <v>93</v>
      </c>
    </row>
    <row r="31">
      <c r="A31" s="76" t="s">
        <v>160</v>
      </c>
      <c r="B31" s="5">
        <f t="shared" si="1"/>
        <v>440</v>
      </c>
      <c r="C31" s="23"/>
      <c r="D31" s="67"/>
      <c r="E31" s="25" t="s">
        <v>28</v>
      </c>
      <c r="F31" s="24" t="s">
        <v>44</v>
      </c>
      <c r="G31" s="33" t="s">
        <v>161</v>
      </c>
      <c r="H31" s="42" t="s">
        <v>162</v>
      </c>
      <c r="I31" s="33" t="s">
        <v>163</v>
      </c>
      <c r="J31" s="24" t="s">
        <v>164</v>
      </c>
      <c r="K31" s="29">
        <v>44615.0</v>
      </c>
      <c r="L31" s="36">
        <v>0.7916666666666666</v>
      </c>
      <c r="M31" s="32"/>
      <c r="N31" s="32"/>
      <c r="O31" s="32"/>
      <c r="P31" s="32"/>
      <c r="S31" s="25" t="s">
        <v>47</v>
      </c>
    </row>
    <row r="32">
      <c r="A32" s="53" t="s">
        <v>165</v>
      </c>
      <c r="B32" s="5">
        <f t="shared" si="1"/>
        <v>458</v>
      </c>
      <c r="C32" s="54" t="s">
        <v>49</v>
      </c>
      <c r="D32" s="73" t="s">
        <v>71</v>
      </c>
      <c r="E32" s="55" t="s">
        <v>28</v>
      </c>
      <c r="F32" s="53" t="s">
        <v>166</v>
      </c>
      <c r="G32" s="59">
        <v>1999.0</v>
      </c>
      <c r="H32" s="49" t="s">
        <v>167</v>
      </c>
      <c r="I32" s="59" t="s">
        <v>168</v>
      </c>
      <c r="J32" s="53" t="s">
        <v>26</v>
      </c>
      <c r="K32" s="56">
        <v>44616.0</v>
      </c>
      <c r="L32" s="36">
        <v>0.7916666666666666</v>
      </c>
      <c r="M32" s="61"/>
      <c r="N32" s="61"/>
      <c r="O32" s="41"/>
      <c r="P32" s="41"/>
      <c r="Q32" s="44"/>
      <c r="R32" s="44"/>
      <c r="S32" s="45" t="s">
        <v>54</v>
      </c>
    </row>
    <row r="33">
      <c r="A33" s="77" t="s">
        <v>169</v>
      </c>
      <c r="B33" s="5">
        <f t="shared" si="1"/>
        <v>460</v>
      </c>
      <c r="C33" s="23" t="s">
        <v>56</v>
      </c>
      <c r="D33" s="24" t="s">
        <v>71</v>
      </c>
      <c r="E33" s="25" t="s">
        <v>28</v>
      </c>
      <c r="F33" s="24" t="s">
        <v>58</v>
      </c>
      <c r="G33" s="33">
        <v>1998.0</v>
      </c>
      <c r="H33" s="42" t="s">
        <v>170</v>
      </c>
      <c r="I33" s="33" t="s">
        <v>171</v>
      </c>
      <c r="J33" s="24" t="s">
        <v>26</v>
      </c>
      <c r="K33" s="29">
        <v>44616.0</v>
      </c>
      <c r="L33" s="36">
        <v>0.8958333333333334</v>
      </c>
      <c r="M33" s="30"/>
      <c r="N33" s="30"/>
      <c r="O33" s="30"/>
      <c r="P33" s="30"/>
      <c r="Q33" s="44"/>
      <c r="R33" s="44"/>
      <c r="S33" s="45" t="s">
        <v>61</v>
      </c>
    </row>
    <row r="34">
      <c r="A34" s="24" t="s">
        <v>172</v>
      </c>
      <c r="B34" s="5">
        <f t="shared" si="1"/>
        <v>449</v>
      </c>
      <c r="C34" s="23" t="s">
        <v>63</v>
      </c>
      <c r="D34" s="24" t="s">
        <v>57</v>
      </c>
      <c r="E34" s="25" t="s">
        <v>28</v>
      </c>
      <c r="F34" s="42" t="s">
        <v>173</v>
      </c>
      <c r="G34" s="33">
        <v>1961.0</v>
      </c>
      <c r="H34" s="62" t="s">
        <v>174</v>
      </c>
      <c r="I34" s="33" t="s">
        <v>151</v>
      </c>
      <c r="J34" s="24" t="s">
        <v>76</v>
      </c>
      <c r="K34" s="29">
        <v>44617.0</v>
      </c>
      <c r="L34" s="30">
        <v>0.7916666666666666</v>
      </c>
      <c r="M34" s="30"/>
      <c r="N34" s="30"/>
      <c r="O34" s="41"/>
      <c r="P34" s="41"/>
      <c r="Q34" s="25"/>
      <c r="R34" s="25"/>
      <c r="S34" s="25" t="s">
        <v>68</v>
      </c>
    </row>
    <row r="35">
      <c r="A35" s="24" t="s">
        <v>175</v>
      </c>
      <c r="B35" s="5">
        <f t="shared" si="1"/>
        <v>459</v>
      </c>
      <c r="C35" s="23" t="s">
        <v>176</v>
      </c>
      <c r="D35" s="24" t="s">
        <v>80</v>
      </c>
      <c r="E35" s="25" t="s">
        <v>28</v>
      </c>
      <c r="F35" s="42" t="s">
        <v>177</v>
      </c>
      <c r="G35" s="33">
        <v>2021.0</v>
      </c>
      <c r="H35" s="42" t="s">
        <v>178</v>
      </c>
      <c r="I35" s="33" t="s">
        <v>179</v>
      </c>
      <c r="J35" s="24" t="s">
        <v>76</v>
      </c>
      <c r="K35" s="43">
        <v>44618.0</v>
      </c>
      <c r="L35" s="36">
        <v>0.7916666666666666</v>
      </c>
      <c r="M35" s="32"/>
      <c r="N35" s="32"/>
      <c r="O35" s="32"/>
      <c r="P35" s="32"/>
      <c r="S35" s="25" t="s">
        <v>77</v>
      </c>
    </row>
    <row r="36">
      <c r="A36" s="53" t="s">
        <v>180</v>
      </c>
      <c r="B36" s="5">
        <f t="shared" si="1"/>
        <v>455</v>
      </c>
      <c r="C36" s="54" t="s">
        <v>79</v>
      </c>
      <c r="D36" s="53" t="s">
        <v>64</v>
      </c>
      <c r="E36" s="55" t="s">
        <v>28</v>
      </c>
      <c r="F36" s="53" t="s">
        <v>130</v>
      </c>
      <c r="G36" s="59">
        <v>1977.0</v>
      </c>
      <c r="H36" s="46" t="s">
        <v>181</v>
      </c>
      <c r="I36" s="59" t="s">
        <v>182</v>
      </c>
      <c r="J36" s="53" t="s">
        <v>26</v>
      </c>
      <c r="K36" s="56">
        <v>44619.0</v>
      </c>
      <c r="L36" s="36">
        <v>0.7916666666666666</v>
      </c>
      <c r="M36" s="32"/>
      <c r="N36" s="32"/>
      <c r="O36" s="32"/>
      <c r="P36" s="32"/>
      <c r="S36" s="25" t="s">
        <v>84</v>
      </c>
    </row>
    <row r="37">
      <c r="A37" s="53" t="s">
        <v>183</v>
      </c>
      <c r="B37" s="5">
        <f t="shared" si="1"/>
        <v>442</v>
      </c>
      <c r="C37" s="54" t="s">
        <v>34</v>
      </c>
      <c r="D37" s="53" t="s">
        <v>64</v>
      </c>
      <c r="E37" s="55" t="s">
        <v>28</v>
      </c>
      <c r="F37" s="53" t="s">
        <v>184</v>
      </c>
      <c r="G37" s="59">
        <v>1976.0</v>
      </c>
      <c r="H37" s="46" t="s">
        <v>185</v>
      </c>
      <c r="I37" s="59" t="s">
        <v>186</v>
      </c>
      <c r="J37" s="53" t="s">
        <v>53</v>
      </c>
      <c r="K37" s="56">
        <v>44620.0</v>
      </c>
      <c r="L37" s="36">
        <v>0.7916666666666666</v>
      </c>
      <c r="M37" s="61"/>
      <c r="N37" s="61"/>
      <c r="O37" s="32"/>
      <c r="P37" s="32"/>
      <c r="Q37" s="44"/>
      <c r="R37" s="44"/>
      <c r="S37" s="45" t="s">
        <v>40</v>
      </c>
    </row>
    <row r="38">
      <c r="A38" s="53" t="s">
        <v>187</v>
      </c>
      <c r="B38" s="5">
        <f t="shared" si="1"/>
        <v>459</v>
      </c>
      <c r="C38" s="54" t="s">
        <v>34</v>
      </c>
      <c r="D38" s="53" t="s">
        <v>64</v>
      </c>
      <c r="E38" s="55" t="s">
        <v>28</v>
      </c>
      <c r="F38" s="42" t="s">
        <v>188</v>
      </c>
      <c r="G38" s="59">
        <v>1986.0</v>
      </c>
      <c r="H38" s="49" t="s">
        <v>189</v>
      </c>
      <c r="I38" s="59" t="s">
        <v>190</v>
      </c>
      <c r="J38" s="53" t="s">
        <v>53</v>
      </c>
      <c r="K38" s="56">
        <v>44621.0</v>
      </c>
      <c r="L38" s="36">
        <v>0.7916666666666666</v>
      </c>
      <c r="M38" s="30"/>
      <c r="N38" s="30"/>
      <c r="O38" s="30"/>
      <c r="P38" s="30"/>
      <c r="Q38" s="44"/>
      <c r="R38" s="44"/>
      <c r="S38" s="45" t="s">
        <v>93</v>
      </c>
    </row>
    <row r="39">
      <c r="A39" s="53" t="s">
        <v>191</v>
      </c>
      <c r="B39" s="5">
        <f t="shared" si="1"/>
        <v>443</v>
      </c>
      <c r="C39" s="54" t="s">
        <v>42</v>
      </c>
      <c r="D39" s="53" t="s">
        <v>80</v>
      </c>
      <c r="E39" s="55" t="s">
        <v>22</v>
      </c>
      <c r="F39" s="53" t="s">
        <v>44</v>
      </c>
      <c r="G39" s="59">
        <v>2007.0</v>
      </c>
      <c r="H39" s="70" t="s">
        <v>192</v>
      </c>
      <c r="I39" s="59" t="s">
        <v>182</v>
      </c>
      <c r="J39" s="53" t="s">
        <v>26</v>
      </c>
      <c r="K39" s="56">
        <v>44622.0</v>
      </c>
      <c r="L39" s="36">
        <v>0.7916666666666666</v>
      </c>
      <c r="M39" s="30"/>
      <c r="N39" s="30"/>
      <c r="O39" s="32"/>
      <c r="P39" s="32"/>
      <c r="S39" s="25" t="s">
        <v>47</v>
      </c>
    </row>
    <row r="40">
      <c r="A40" s="53" t="s">
        <v>193</v>
      </c>
      <c r="B40" s="5">
        <f t="shared" si="1"/>
        <v>458</v>
      </c>
      <c r="C40" s="54" t="s">
        <v>49</v>
      </c>
      <c r="D40" s="53"/>
      <c r="E40" s="55" t="s">
        <v>28</v>
      </c>
      <c r="F40" s="53" t="s">
        <v>194</v>
      </c>
      <c r="G40" s="59">
        <v>1997.0</v>
      </c>
      <c r="H40" s="78" t="s">
        <v>195</v>
      </c>
      <c r="I40" s="59" t="s">
        <v>196</v>
      </c>
      <c r="J40" s="53" t="s">
        <v>26</v>
      </c>
      <c r="K40" s="56">
        <v>44623.0</v>
      </c>
      <c r="L40" s="79">
        <v>0.7916666666666666</v>
      </c>
      <c r="M40" s="80"/>
      <c r="N40" s="80"/>
      <c r="O40" s="32"/>
      <c r="P40" s="32"/>
      <c r="S40" s="25" t="s">
        <v>54</v>
      </c>
    </row>
    <row r="41">
      <c r="A41" s="53" t="s">
        <v>197</v>
      </c>
      <c r="B41" s="5">
        <f t="shared" si="1"/>
        <v>456</v>
      </c>
      <c r="C41" s="55" t="s">
        <v>56</v>
      </c>
      <c r="D41" s="53" t="s">
        <v>43</v>
      </c>
      <c r="E41" s="55" t="s">
        <v>28</v>
      </c>
      <c r="F41" s="53" t="s">
        <v>58</v>
      </c>
      <c r="G41" s="59">
        <v>2000.0</v>
      </c>
      <c r="H41" s="81" t="s">
        <v>198</v>
      </c>
      <c r="I41" s="59" t="s">
        <v>199</v>
      </c>
      <c r="J41" s="53" t="s">
        <v>76</v>
      </c>
      <c r="K41" s="56">
        <v>44623.0</v>
      </c>
      <c r="L41" s="82">
        <v>0.8958333333333334</v>
      </c>
      <c r="M41" s="61"/>
      <c r="N41" s="61"/>
      <c r="O41" s="41"/>
      <c r="P41" s="41"/>
      <c r="S41" s="25" t="s">
        <v>61</v>
      </c>
    </row>
    <row r="42">
      <c r="A42" s="53" t="s">
        <v>200</v>
      </c>
      <c r="B42" s="5">
        <f t="shared" si="1"/>
        <v>450</v>
      </c>
      <c r="C42" s="54" t="s">
        <v>63</v>
      </c>
      <c r="D42" s="53" t="s">
        <v>64</v>
      </c>
      <c r="E42" s="55" t="s">
        <v>28</v>
      </c>
      <c r="F42" s="42" t="s">
        <v>201</v>
      </c>
      <c r="G42" s="59">
        <v>1963.0</v>
      </c>
      <c r="H42" s="83" t="s">
        <v>202</v>
      </c>
      <c r="I42" s="59" t="s">
        <v>203</v>
      </c>
      <c r="J42" s="53" t="s">
        <v>53</v>
      </c>
      <c r="K42" s="56">
        <v>44624.0</v>
      </c>
      <c r="L42" s="36">
        <v>0.7916666666666666</v>
      </c>
      <c r="M42" s="32"/>
      <c r="N42" s="32"/>
      <c r="O42" s="32"/>
      <c r="P42" s="32"/>
      <c r="S42" s="25" t="s">
        <v>68</v>
      </c>
    </row>
    <row r="43">
      <c r="A43" s="53" t="s">
        <v>204</v>
      </c>
      <c r="B43" s="5">
        <f t="shared" si="1"/>
        <v>455</v>
      </c>
      <c r="C43" s="55" t="s">
        <v>80</v>
      </c>
      <c r="D43" s="53" t="s">
        <v>35</v>
      </c>
      <c r="E43" s="55" t="s">
        <v>28</v>
      </c>
      <c r="F43" s="77" t="s">
        <v>205</v>
      </c>
      <c r="G43" s="84">
        <v>2021.0</v>
      </c>
      <c r="H43" s="70" t="s">
        <v>206</v>
      </c>
      <c r="I43" s="59" t="s">
        <v>159</v>
      </c>
      <c r="J43" s="74" t="s">
        <v>76</v>
      </c>
      <c r="K43" s="56">
        <v>44625.0</v>
      </c>
      <c r="L43" s="36">
        <v>0.7916666666666666</v>
      </c>
      <c r="M43" s="32"/>
      <c r="N43" s="32"/>
      <c r="O43" s="32"/>
      <c r="P43" s="32"/>
      <c r="S43" s="25" t="s">
        <v>77</v>
      </c>
    </row>
    <row r="44">
      <c r="A44" s="53" t="s">
        <v>207</v>
      </c>
      <c r="B44" s="5">
        <f t="shared" si="1"/>
        <v>442</v>
      </c>
      <c r="C44" s="54" t="s">
        <v>79</v>
      </c>
      <c r="D44" s="53" t="s">
        <v>64</v>
      </c>
      <c r="E44" s="55" t="s">
        <v>28</v>
      </c>
      <c r="F44" s="53" t="s">
        <v>130</v>
      </c>
      <c r="G44" s="59">
        <v>1979.0</v>
      </c>
      <c r="H44" s="46" t="s">
        <v>208</v>
      </c>
      <c r="I44" s="59" t="s">
        <v>46</v>
      </c>
      <c r="J44" s="53" t="s">
        <v>39</v>
      </c>
      <c r="K44" s="56">
        <v>44626.0</v>
      </c>
      <c r="L44" s="36">
        <v>0.7916666666666666</v>
      </c>
      <c r="M44" s="30"/>
      <c r="N44" s="30"/>
      <c r="O44" s="32"/>
      <c r="P44" s="32"/>
      <c r="S44" s="25" t="s">
        <v>84</v>
      </c>
    </row>
    <row r="45">
      <c r="A45" s="53" t="s">
        <v>209</v>
      </c>
      <c r="B45" s="5">
        <f t="shared" si="1"/>
        <v>442</v>
      </c>
      <c r="C45" s="54" t="s">
        <v>34</v>
      </c>
      <c r="D45" s="53" t="s">
        <v>64</v>
      </c>
      <c r="E45" s="55" t="s">
        <v>28</v>
      </c>
      <c r="F45" s="53" t="s">
        <v>210</v>
      </c>
      <c r="G45" s="59">
        <v>1970.0</v>
      </c>
      <c r="H45" s="46" t="s">
        <v>211</v>
      </c>
      <c r="I45" s="59" t="s">
        <v>212</v>
      </c>
      <c r="J45" s="53" t="s">
        <v>53</v>
      </c>
      <c r="K45" s="56">
        <v>44627.0</v>
      </c>
      <c r="L45" s="36">
        <v>0.7916666666666666</v>
      </c>
      <c r="M45" s="61"/>
      <c r="N45" s="61"/>
      <c r="O45" s="32"/>
      <c r="P45" s="32"/>
      <c r="S45" s="25" t="s">
        <v>40</v>
      </c>
    </row>
    <row r="46">
      <c r="A46" s="53" t="s">
        <v>213</v>
      </c>
      <c r="B46" s="5">
        <f t="shared" si="1"/>
        <v>458</v>
      </c>
      <c r="C46" s="54" t="s">
        <v>34</v>
      </c>
      <c r="D46" s="53" t="s">
        <v>64</v>
      </c>
      <c r="E46" s="55" t="s">
        <v>28</v>
      </c>
      <c r="F46" s="53" t="s">
        <v>214</v>
      </c>
      <c r="G46" s="59">
        <v>1990.0</v>
      </c>
      <c r="H46" s="49" t="s">
        <v>215</v>
      </c>
      <c r="I46" s="59" t="s">
        <v>96</v>
      </c>
      <c r="J46" s="53" t="s">
        <v>26</v>
      </c>
      <c r="K46" s="56">
        <v>44628.0</v>
      </c>
      <c r="L46" s="36">
        <v>0.7916666666666666</v>
      </c>
      <c r="M46" s="32"/>
      <c r="N46" s="32"/>
      <c r="O46" s="32"/>
      <c r="P46" s="32"/>
      <c r="S46" s="25" t="s">
        <v>93</v>
      </c>
    </row>
    <row r="47">
      <c r="A47" s="53" t="s">
        <v>216</v>
      </c>
      <c r="B47" s="5">
        <f t="shared" si="1"/>
        <v>451</v>
      </c>
      <c r="C47" s="54" t="s">
        <v>42</v>
      </c>
      <c r="D47" s="53" t="s">
        <v>64</v>
      </c>
      <c r="E47" s="55" t="s">
        <v>28</v>
      </c>
      <c r="F47" s="53" t="s">
        <v>44</v>
      </c>
      <c r="G47" s="53">
        <v>2015.0</v>
      </c>
      <c r="H47" s="70" t="s">
        <v>217</v>
      </c>
      <c r="I47" s="53" t="s">
        <v>218</v>
      </c>
      <c r="J47" s="53" t="s">
        <v>53</v>
      </c>
      <c r="K47" s="56">
        <v>44629.0</v>
      </c>
      <c r="L47" s="36">
        <v>0.7916666666666666</v>
      </c>
      <c r="M47" s="30"/>
      <c r="N47" s="30"/>
      <c r="O47" s="32"/>
      <c r="P47" s="32"/>
      <c r="Q47" s="44"/>
      <c r="R47" s="25"/>
      <c r="S47" s="25" t="s">
        <v>47</v>
      </c>
    </row>
    <row r="48">
      <c r="A48" s="53" t="s">
        <v>219</v>
      </c>
      <c r="B48" s="5">
        <f t="shared" si="1"/>
        <v>459</v>
      </c>
      <c r="C48" s="54" t="s">
        <v>49</v>
      </c>
      <c r="D48" s="53" t="s">
        <v>64</v>
      </c>
      <c r="E48" s="55" t="s">
        <v>28</v>
      </c>
      <c r="F48" s="53" t="s">
        <v>220</v>
      </c>
      <c r="G48" s="53">
        <v>2014.0</v>
      </c>
      <c r="H48" s="78" t="s">
        <v>221</v>
      </c>
      <c r="I48" s="53" t="s">
        <v>222</v>
      </c>
      <c r="J48" s="53" t="s">
        <v>76</v>
      </c>
      <c r="K48" s="56">
        <v>44630.0</v>
      </c>
      <c r="L48" s="36">
        <v>0.7916666666666666</v>
      </c>
      <c r="M48" s="30"/>
      <c r="N48" s="30"/>
      <c r="O48" s="32"/>
      <c r="P48" s="32"/>
      <c r="S48" s="25" t="s">
        <v>54</v>
      </c>
    </row>
    <row r="49">
      <c r="A49" s="42" t="s">
        <v>223</v>
      </c>
      <c r="B49" s="5">
        <f t="shared" si="1"/>
        <v>459</v>
      </c>
      <c r="C49" s="55" t="s">
        <v>56</v>
      </c>
      <c r="D49" s="53" t="s">
        <v>57</v>
      </c>
      <c r="E49" s="55" t="s">
        <v>28</v>
      </c>
      <c r="F49" s="53" t="s">
        <v>58</v>
      </c>
      <c r="G49" s="59">
        <v>2001.0</v>
      </c>
      <c r="H49" s="38" t="s">
        <v>224</v>
      </c>
      <c r="I49" s="59" t="s">
        <v>60</v>
      </c>
      <c r="J49" s="53" t="s">
        <v>26</v>
      </c>
      <c r="K49" s="56">
        <v>44630.0</v>
      </c>
      <c r="L49" s="36">
        <v>0.8958333333333334</v>
      </c>
      <c r="M49" s="61"/>
      <c r="N49" s="61"/>
      <c r="O49" s="41"/>
      <c r="P49" s="41"/>
      <c r="S49" s="25" t="s">
        <v>61</v>
      </c>
    </row>
    <row r="50">
      <c r="A50" s="53" t="s">
        <v>225</v>
      </c>
      <c r="B50" s="5">
        <f t="shared" si="1"/>
        <v>459</v>
      </c>
      <c r="C50" s="55" t="s">
        <v>80</v>
      </c>
      <c r="D50" s="53"/>
      <c r="E50" s="55" t="s">
        <v>28</v>
      </c>
      <c r="F50" s="85" t="s">
        <v>98</v>
      </c>
      <c r="G50" s="59">
        <v>1958.0</v>
      </c>
      <c r="H50" s="49" t="s">
        <v>226</v>
      </c>
      <c r="I50" s="59" t="s">
        <v>227</v>
      </c>
      <c r="J50" s="53" t="s">
        <v>76</v>
      </c>
      <c r="K50" s="56">
        <v>44631.0</v>
      </c>
      <c r="L50" s="36">
        <v>0.7916666666666666</v>
      </c>
      <c r="M50" s="32"/>
      <c r="N50" s="32"/>
      <c r="O50" s="32"/>
      <c r="P50" s="32"/>
      <c r="S50" s="25" t="s">
        <v>68</v>
      </c>
    </row>
    <row r="51">
      <c r="A51" s="24" t="s">
        <v>228</v>
      </c>
      <c r="B51" s="5">
        <f t="shared" si="1"/>
        <v>452</v>
      </c>
      <c r="C51" s="25" t="s">
        <v>57</v>
      </c>
      <c r="D51" s="24"/>
      <c r="E51" s="25" t="s">
        <v>28</v>
      </c>
      <c r="F51" s="24" t="s">
        <v>229</v>
      </c>
      <c r="G51" s="33">
        <v>2021.0</v>
      </c>
      <c r="H51" s="62" t="s">
        <v>230</v>
      </c>
      <c r="I51" s="33" t="s">
        <v>231</v>
      </c>
      <c r="J51" s="24" t="s">
        <v>76</v>
      </c>
      <c r="K51" s="29">
        <v>44632.0</v>
      </c>
      <c r="L51" s="30">
        <v>0.7916666666666666</v>
      </c>
      <c r="M51" s="61"/>
      <c r="N51" s="61"/>
      <c r="O51" s="41"/>
      <c r="P51" s="41"/>
      <c r="S51" s="25" t="s">
        <v>77</v>
      </c>
    </row>
    <row r="52">
      <c r="A52" s="53" t="s">
        <v>232</v>
      </c>
      <c r="B52" s="5">
        <f t="shared" si="1"/>
        <v>451</v>
      </c>
      <c r="C52" s="54" t="s">
        <v>79</v>
      </c>
      <c r="D52" s="53" t="s">
        <v>64</v>
      </c>
      <c r="E52" s="55" t="s">
        <v>28</v>
      </c>
      <c r="F52" s="53" t="s">
        <v>130</v>
      </c>
      <c r="G52" s="53">
        <v>1981.0</v>
      </c>
      <c r="H52" s="71" t="s">
        <v>233</v>
      </c>
      <c r="I52" s="53" t="s">
        <v>227</v>
      </c>
      <c r="J52" s="53" t="s">
        <v>26</v>
      </c>
      <c r="K52" s="56">
        <v>44633.0</v>
      </c>
      <c r="L52" s="36">
        <v>0.7916666666666666</v>
      </c>
      <c r="M52" s="30"/>
      <c r="N52" s="30"/>
      <c r="O52" s="32"/>
      <c r="P52" s="32"/>
      <c r="S52" s="25" t="s">
        <v>84</v>
      </c>
    </row>
  </sheetData>
  <conditionalFormatting sqref="E2:E13 E15:E26 E28:E31 E33:E35 E51">
    <cfRule type="notContainsText" dxfId="0" priority="1" operator="notContains" text="y">
      <formula>ISERROR(SEARCH(("y"),(E2)))</formula>
    </cfRule>
  </conditionalFormatting>
  <conditionalFormatting sqref="E14 E27 E32 E36:E39 E42:E50 E52">
    <cfRule type="notContainsText" dxfId="0" priority="2" operator="notContains" text="y">
      <formula>ISERROR(SEARCH(("y"),(E14)))</formula>
    </cfRule>
  </conditionalFormatting>
  <conditionalFormatting sqref="E4 E24:E25">
    <cfRule type="notContainsText" dxfId="0" priority="3" operator="notContains" text="y">
      <formula>ISERROR(SEARCH(("y"),(E4)))</formula>
    </cfRule>
  </conditionalFormatting>
  <conditionalFormatting sqref="E40:E41">
    <cfRule type="notContainsText" dxfId="0" priority="4" operator="notContains" text="y">
      <formula>ISERROR(SEARCH(("y"),(E40)))</formula>
    </cfRule>
  </conditionalFormatting>
  <conditionalFormatting sqref="I1:I3 I17">
    <cfRule type="containsBlanks" dxfId="1" priority="5">
      <formula>LEN(TRIM(I1))=0</formula>
    </cfRule>
  </conditionalFormatting>
  <conditionalFormatting sqref="I5:I6">
    <cfRule type="containsBlanks" dxfId="1" priority="6">
      <formula>LEN(TRIM(I5))=0</formula>
    </cfRule>
  </conditionalFormatting>
  <conditionalFormatting sqref="I7">
    <cfRule type="containsBlanks" dxfId="1" priority="7">
      <formula>LEN(TRIM(I7))=0</formula>
    </cfRule>
  </conditionalFormatting>
  <conditionalFormatting sqref="I10 I15">
    <cfRule type="containsBlanks" dxfId="1" priority="8">
      <formula>LEN(TRIM(I10))=0</formula>
    </cfRule>
  </conditionalFormatting>
  <conditionalFormatting sqref="I12">
    <cfRule type="containsBlanks" dxfId="1" priority="9">
      <formula>LEN(TRIM(I12))=0</formula>
    </cfRule>
  </conditionalFormatting>
  <conditionalFormatting sqref="I8 I13 I16 I35">
    <cfRule type="containsBlanks" dxfId="1" priority="10">
      <formula>LEN(TRIM(I8))=0</formula>
    </cfRule>
  </conditionalFormatting>
  <conditionalFormatting sqref="I19 I51">
    <cfRule type="containsBlanks" dxfId="1" priority="11">
      <formula>LEN(TRIM(I19))=0</formula>
    </cfRule>
  </conditionalFormatting>
  <conditionalFormatting sqref="I4 I18 I24">
    <cfRule type="containsBlanks" dxfId="1" priority="12">
      <formula>LEN(TRIM(I4))=0</formula>
    </cfRule>
  </conditionalFormatting>
  <conditionalFormatting sqref="I9 I12 I16 I30:I31 I33:I34 I45">
    <cfRule type="containsBlanks" dxfId="1" priority="13">
      <formula>LEN(TRIM(I9))=0</formula>
    </cfRule>
  </conditionalFormatting>
  <conditionalFormatting sqref="I14 I27 I29 I32 I36:I39 I42 I44:I50 I52">
    <cfRule type="containsBlanks" dxfId="1" priority="14">
      <formula>LEN(TRIM(I14))=0</formula>
    </cfRule>
  </conditionalFormatting>
  <conditionalFormatting sqref="B2:B52">
    <cfRule type="cellIs" dxfId="2" priority="15" operator="lessThan">
      <formula>440</formula>
    </cfRule>
  </conditionalFormatting>
  <conditionalFormatting sqref="B2:B52">
    <cfRule type="cellIs" dxfId="3" priority="16" operator="greaterThan">
      <formula>460</formula>
    </cfRule>
  </conditionalFormatting>
  <conditionalFormatting sqref="E2:E13 E15:E26 E28:E31 E33:E35 E51">
    <cfRule type="containsText" dxfId="4" priority="17" operator="containsText" text="y">
      <formula>NOT(ISERROR(SEARCH(("y"),(E2))))</formula>
    </cfRule>
  </conditionalFormatting>
  <conditionalFormatting sqref="E14 E27 E32 E36:E39 E42:E50 E52">
    <cfRule type="containsText" dxfId="4" priority="18" operator="containsText" text="y">
      <formula>NOT(ISERROR(SEARCH(("y"),(E14))))</formula>
    </cfRule>
  </conditionalFormatting>
  <conditionalFormatting sqref="E4 E24:E25">
    <cfRule type="containsText" dxfId="4" priority="19" operator="containsText" text="y">
      <formula>NOT(ISERROR(SEARCH(("y"),(E4))))</formula>
    </cfRule>
  </conditionalFormatting>
  <conditionalFormatting sqref="E40:E41">
    <cfRule type="containsText" dxfId="4" priority="20" operator="containsText" text="y">
      <formula>NOT(ISERROR(SEARCH(("y"),(E40))))</formula>
    </cfRule>
  </conditionalFormatting>
  <conditionalFormatting sqref="B2:B52">
    <cfRule type="cellIs" dxfId="4" priority="21" operator="between">
      <formula>440</formula>
      <formula>460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6.75"/>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86" t="s">
        <v>234</v>
      </c>
      <c r="B1" s="86" t="s">
        <v>235</v>
      </c>
      <c r="C1" s="86" t="s">
        <v>236</v>
      </c>
      <c r="D1" s="87" t="s">
        <v>3</v>
      </c>
      <c r="E1" s="87" t="s">
        <v>4</v>
      </c>
      <c r="F1" s="86" t="s">
        <v>237</v>
      </c>
      <c r="G1" s="86" t="s">
        <v>18</v>
      </c>
      <c r="H1" s="86" t="s">
        <v>238</v>
      </c>
      <c r="I1" s="87"/>
      <c r="J1" s="87"/>
      <c r="K1" s="86"/>
      <c r="L1" s="88"/>
      <c r="M1" s="86"/>
      <c r="N1" s="86"/>
      <c r="O1" s="86"/>
      <c r="P1" s="86"/>
      <c r="Q1" s="86"/>
      <c r="R1" s="86"/>
      <c r="S1" s="86"/>
    </row>
    <row r="2" ht="65.25" customHeight="1">
      <c r="A2" s="89" t="s">
        <v>239</v>
      </c>
      <c r="B2" s="90">
        <f>IFERROR(__xludf.DUMMYFUNCTION("IF(F2="""","""",COUNTA(SPLIT(F2,"" "")))"),107.0)</f>
        <v>107</v>
      </c>
      <c r="C2" s="91" t="s">
        <v>64</v>
      </c>
      <c r="D2" s="92" t="s">
        <v>71</v>
      </c>
      <c r="E2" s="91" t="s">
        <v>28</v>
      </c>
      <c r="F2" s="93" t="s">
        <v>240</v>
      </c>
      <c r="G2" s="94" t="s">
        <v>20</v>
      </c>
      <c r="H2" s="95" t="s">
        <v>241</v>
      </c>
      <c r="I2" s="94"/>
      <c r="J2" s="89"/>
      <c r="K2" s="96"/>
      <c r="L2" s="97"/>
      <c r="M2" s="98"/>
      <c r="N2" s="98"/>
      <c r="O2" s="98"/>
      <c r="P2" s="98"/>
      <c r="Q2" s="99"/>
      <c r="R2" s="100"/>
      <c r="S2" s="100"/>
    </row>
    <row r="3">
      <c r="A3" s="101" t="s">
        <v>242</v>
      </c>
      <c r="B3" s="90">
        <f>IFERROR(__xludf.DUMMYFUNCTION("IF(F3="""","""",COUNTA(SPLIT(F3,"" "")))"),115.0)</f>
        <v>115</v>
      </c>
      <c r="C3" s="102" t="s">
        <v>243</v>
      </c>
      <c r="D3" s="103" t="s">
        <v>64</v>
      </c>
      <c r="E3" s="104" t="s">
        <v>28</v>
      </c>
      <c r="F3" s="105" t="s">
        <v>244</v>
      </c>
      <c r="G3" s="106" t="s">
        <v>40</v>
      </c>
      <c r="H3" s="107"/>
      <c r="I3" s="106"/>
      <c r="J3" s="108"/>
      <c r="K3" s="109"/>
      <c r="L3" s="110"/>
      <c r="M3" s="111"/>
      <c r="N3" s="112"/>
      <c r="O3" s="113"/>
      <c r="P3" s="114"/>
      <c r="Q3" s="115"/>
      <c r="R3" s="115"/>
      <c r="S3" s="116"/>
    </row>
    <row r="4">
      <c r="A4" s="101" t="s">
        <v>245</v>
      </c>
      <c r="B4" s="90">
        <f>IFERROR(__xludf.DUMMYFUNCTION("IF(F4="""","""",COUNTA(SPLIT(F4,"" "")))"),155.0)</f>
        <v>155</v>
      </c>
      <c r="C4" s="104" t="s">
        <v>246</v>
      </c>
      <c r="D4" s="108" t="s">
        <v>64</v>
      </c>
      <c r="E4" s="104" t="s">
        <v>28</v>
      </c>
      <c r="F4" s="117" t="s">
        <v>247</v>
      </c>
      <c r="G4" s="106" t="s">
        <v>93</v>
      </c>
      <c r="H4" s="104"/>
      <c r="I4" s="106"/>
      <c r="J4" s="108"/>
      <c r="K4" s="109"/>
      <c r="L4" s="110"/>
      <c r="M4" s="111"/>
      <c r="N4" s="112"/>
      <c r="O4" s="118"/>
      <c r="P4" s="119"/>
      <c r="Q4" s="115"/>
      <c r="R4" s="115"/>
      <c r="S4" s="116"/>
    </row>
    <row r="5">
      <c r="A5" s="101" t="s">
        <v>248</v>
      </c>
      <c r="B5" s="90">
        <f>IFERROR(__xludf.DUMMYFUNCTION("IF(F5="""","""",COUNTA(SPLIT(F5,"" "")))"),220.0)</f>
        <v>220</v>
      </c>
      <c r="C5" s="104" t="s">
        <v>249</v>
      </c>
      <c r="D5" s="108" t="s">
        <v>64</v>
      </c>
      <c r="E5" s="104" t="s">
        <v>28</v>
      </c>
      <c r="F5" s="120" t="s">
        <v>250</v>
      </c>
      <c r="G5" s="106" t="s">
        <v>47</v>
      </c>
      <c r="H5" s="105"/>
      <c r="I5" s="106"/>
      <c r="J5" s="108"/>
      <c r="K5" s="109"/>
      <c r="L5" s="110"/>
      <c r="M5" s="111"/>
      <c r="N5" s="112"/>
      <c r="O5" s="113"/>
      <c r="P5" s="114"/>
      <c r="Q5" s="121"/>
      <c r="R5" s="122"/>
      <c r="S5" s="122"/>
    </row>
    <row r="6">
      <c r="A6" s="101" t="s">
        <v>251</v>
      </c>
      <c r="B6" s="90">
        <f>IFERROR(__xludf.DUMMYFUNCTION("IF(F6="""","""",COUNTA(SPLIT(F6,"" "")))"),231.0)</f>
        <v>231</v>
      </c>
      <c r="C6" s="104" t="s">
        <v>252</v>
      </c>
      <c r="D6" s="108" t="s">
        <v>64</v>
      </c>
      <c r="E6" s="104" t="s">
        <v>28</v>
      </c>
      <c r="F6" s="117" t="s">
        <v>253</v>
      </c>
      <c r="G6" s="106" t="s">
        <v>54</v>
      </c>
      <c r="H6" s="105"/>
      <c r="I6" s="106"/>
      <c r="J6" s="108"/>
      <c r="K6" s="109"/>
      <c r="L6" s="110"/>
      <c r="M6" s="111"/>
      <c r="N6" s="112"/>
      <c r="O6" s="123"/>
      <c r="P6" s="114"/>
      <c r="Q6" s="115"/>
      <c r="R6" s="115"/>
      <c r="S6" s="116"/>
    </row>
    <row r="7">
      <c r="A7" s="124" t="s">
        <v>254</v>
      </c>
      <c r="B7" s="90">
        <f>IFERROR(__xludf.DUMMYFUNCTION("IF(F7="""","""",COUNTA(SPLIT(F7,"" "")))"),231.0)</f>
        <v>231</v>
      </c>
      <c r="C7" s="104" t="s">
        <v>255</v>
      </c>
      <c r="D7" s="103" t="s">
        <v>64</v>
      </c>
      <c r="E7" s="104" t="s">
        <v>28</v>
      </c>
      <c r="F7" s="117" t="s">
        <v>256</v>
      </c>
      <c r="G7" s="106" t="s">
        <v>61</v>
      </c>
      <c r="H7" s="125"/>
      <c r="I7" s="106"/>
      <c r="J7" s="108"/>
      <c r="K7" s="109"/>
      <c r="L7" s="110"/>
      <c r="M7" s="111"/>
      <c r="N7" s="112"/>
      <c r="O7" s="123"/>
      <c r="P7" s="114"/>
      <c r="Q7" s="115"/>
      <c r="R7" s="115"/>
      <c r="S7" s="116"/>
    </row>
    <row r="8">
      <c r="A8" s="124" t="s">
        <v>257</v>
      </c>
      <c r="B8" s="90">
        <f>IFERROR(__xludf.DUMMYFUNCTION("IF(F8="""","""",COUNTA(SPLIT(F8,"" "")))"),164.0)</f>
        <v>164</v>
      </c>
      <c r="C8" s="126" t="s">
        <v>258</v>
      </c>
      <c r="D8" s="126" t="s">
        <v>64</v>
      </c>
      <c r="E8" s="127" t="s">
        <v>28</v>
      </c>
      <c r="F8" s="128" t="s">
        <v>259</v>
      </c>
      <c r="G8" s="129" t="s">
        <v>68</v>
      </c>
      <c r="H8" s="104" t="s">
        <v>260</v>
      </c>
      <c r="I8" s="129"/>
      <c r="J8" s="130"/>
      <c r="K8" s="109"/>
      <c r="L8" s="131"/>
      <c r="M8" s="111"/>
      <c r="N8" s="112"/>
      <c r="O8" s="132"/>
      <c r="P8" s="114"/>
      <c r="Q8" s="115"/>
      <c r="R8" s="116"/>
      <c r="S8" s="116"/>
    </row>
    <row r="9">
      <c r="A9" s="101" t="s">
        <v>261</v>
      </c>
      <c r="B9" s="90" t="str">
        <f>IFERROR(__xludf.DUMMYFUNCTION("IF(F9="""","""",COUNTA(SPLIT(F9,"" "")))"),"")</f>
        <v/>
      </c>
      <c r="C9" s="104"/>
      <c r="D9" s="108" t="s">
        <v>64</v>
      </c>
      <c r="E9" s="104" t="s">
        <v>28</v>
      </c>
      <c r="F9" s="117"/>
      <c r="G9" s="106" t="s">
        <v>77</v>
      </c>
      <c r="H9" s="105"/>
      <c r="I9" s="106"/>
      <c r="J9" s="133"/>
      <c r="K9" s="109"/>
      <c r="L9" s="131"/>
      <c r="M9" s="111"/>
      <c r="N9" s="112"/>
      <c r="O9" s="132"/>
      <c r="P9" s="114"/>
      <c r="Q9" s="134"/>
      <c r="R9" s="116"/>
      <c r="S9" s="116"/>
    </row>
    <row r="10">
      <c r="A10" s="101" t="s">
        <v>262</v>
      </c>
      <c r="B10" s="90">
        <f>IFERROR(__xludf.DUMMYFUNCTION("IF(F10="""","""",COUNTA(SPLIT(F10,"" "")))"),249.0)</f>
        <v>249</v>
      </c>
      <c r="C10" s="104" t="s">
        <v>263</v>
      </c>
      <c r="D10" s="108" t="s">
        <v>64</v>
      </c>
      <c r="E10" s="104" t="s">
        <v>28</v>
      </c>
      <c r="F10" s="117" t="s">
        <v>264</v>
      </c>
      <c r="G10" s="106" t="s">
        <v>84</v>
      </c>
      <c r="H10" s="105"/>
      <c r="I10" s="106"/>
      <c r="J10" s="133"/>
      <c r="K10" s="109"/>
      <c r="L10" s="131"/>
      <c r="M10" s="111"/>
      <c r="N10" s="112"/>
      <c r="O10" s="132"/>
      <c r="P10" s="114"/>
      <c r="Q10" s="134"/>
      <c r="R10" s="116"/>
      <c r="S10" s="116"/>
    </row>
    <row r="11">
      <c r="A11" s="101"/>
      <c r="B11" s="90" t="str">
        <f>IFERROR(__xludf.DUMMYFUNCTION("IF(F11="""","""",COUNTA(SPLIT(F11,"" "")))"),"")</f>
        <v/>
      </c>
      <c r="C11" s="104"/>
      <c r="D11" s="108"/>
      <c r="E11" s="104"/>
      <c r="F11" s="135"/>
      <c r="G11" s="106"/>
      <c r="H11" s="105"/>
      <c r="I11" s="106"/>
      <c r="J11" s="133"/>
      <c r="K11" s="109"/>
      <c r="L11" s="110"/>
      <c r="M11" s="111"/>
      <c r="N11" s="112"/>
      <c r="O11" s="132"/>
      <c r="P11" s="114"/>
      <c r="Q11" s="134"/>
      <c r="R11" s="134"/>
      <c r="S11" s="134"/>
    </row>
    <row r="12">
      <c r="A12" s="101"/>
      <c r="B12" s="90" t="str">
        <f>IFERROR(__xludf.DUMMYFUNCTION("IF(F12="""","""",COUNTA(SPLIT(F12,"" "")))"),"")</f>
        <v/>
      </c>
      <c r="C12" s="104"/>
      <c r="D12" s="108"/>
      <c r="E12" s="104"/>
      <c r="F12" s="117"/>
      <c r="G12" s="106"/>
      <c r="H12" s="125"/>
      <c r="I12" s="106"/>
      <c r="J12" s="133"/>
      <c r="K12" s="109"/>
      <c r="L12" s="110"/>
      <c r="M12" s="136"/>
      <c r="N12" s="112"/>
      <c r="O12" s="113"/>
      <c r="P12" s="110"/>
      <c r="Q12" s="115"/>
      <c r="R12" s="115"/>
      <c r="S12" s="116"/>
    </row>
    <row r="13">
      <c r="A13" s="101"/>
      <c r="B13" s="90" t="str">
        <f>IFERROR(__xludf.DUMMYFUNCTION("IF(F13="""","""",COUNTA(SPLIT(F13,"" "")))"),"")</f>
        <v/>
      </c>
      <c r="C13" s="104"/>
      <c r="D13" s="108"/>
      <c r="E13" s="104"/>
      <c r="F13" s="105"/>
      <c r="G13" s="106"/>
      <c r="H13" s="137"/>
      <c r="I13" s="106"/>
      <c r="J13" s="133"/>
      <c r="K13" s="109"/>
      <c r="L13" s="110"/>
      <c r="M13" s="111"/>
      <c r="N13" s="112"/>
      <c r="O13" s="123"/>
      <c r="P13" s="138"/>
      <c r="Q13" s="122"/>
      <c r="R13" s="122"/>
      <c r="S13" s="122"/>
    </row>
    <row r="14">
      <c r="A14" s="101"/>
      <c r="B14" s="90" t="str">
        <f>IFERROR(__xludf.DUMMYFUNCTION("IF(F14="""","""",COUNTA(SPLIT(F14,"" "")))"),"")</f>
        <v/>
      </c>
      <c r="C14" s="104"/>
      <c r="D14" s="108"/>
      <c r="E14" s="104"/>
      <c r="F14" s="120"/>
      <c r="G14" s="106"/>
      <c r="H14" s="105"/>
      <c r="I14" s="106"/>
      <c r="J14" s="133"/>
      <c r="K14" s="109"/>
      <c r="L14" s="110"/>
      <c r="M14" s="111"/>
      <c r="N14" s="112"/>
      <c r="O14" s="123"/>
      <c r="P14" s="114"/>
      <c r="Q14" s="115"/>
      <c r="R14" s="115"/>
      <c r="S14" s="116"/>
    </row>
    <row r="15">
      <c r="A15" s="124"/>
      <c r="B15" s="90" t="str">
        <f>IFERROR(__xludf.DUMMYFUNCTION("IF(F15="""","""",COUNTA(SPLIT(F15,"" "")))"),"")</f>
        <v/>
      </c>
      <c r="C15" s="104"/>
      <c r="D15" s="108"/>
      <c r="E15" s="104"/>
      <c r="F15" s="120"/>
      <c r="G15" s="106"/>
      <c r="H15" s="105"/>
      <c r="I15" s="106"/>
      <c r="J15" s="133"/>
      <c r="K15" s="109"/>
      <c r="L15" s="110"/>
      <c r="M15" s="111"/>
      <c r="N15" s="112"/>
      <c r="O15" s="123"/>
      <c r="P15" s="114"/>
      <c r="Q15" s="116"/>
      <c r="R15" s="116"/>
      <c r="S15" s="116"/>
    </row>
    <row r="16" ht="18.0" customHeight="1">
      <c r="A16" s="101"/>
      <c r="B16" s="90" t="str">
        <f>IFERROR(__xludf.DUMMYFUNCTION("IF(F16="""","""",COUNTA(SPLIT(F16,"" "")))"),"")</f>
        <v/>
      </c>
      <c r="C16" s="104"/>
      <c r="D16" s="108"/>
      <c r="E16" s="104"/>
      <c r="F16" s="120"/>
      <c r="G16" s="106"/>
      <c r="H16" s="104"/>
      <c r="I16" s="106"/>
      <c r="J16" s="108"/>
      <c r="K16" s="109"/>
      <c r="L16" s="110"/>
      <c r="M16" s="111"/>
      <c r="N16" s="112"/>
      <c r="O16" s="118"/>
      <c r="P16" s="110"/>
      <c r="Q16" s="115"/>
      <c r="R16" s="115"/>
      <c r="S16" s="116"/>
    </row>
    <row r="17">
      <c r="A17" s="101"/>
      <c r="B17" s="90" t="str">
        <f>IFERROR(__xludf.DUMMYFUNCTION("IF(F17="""","""",COUNTA(SPLIT(F17,"" "")))"),"")</f>
        <v/>
      </c>
      <c r="C17" s="104"/>
      <c r="D17" s="108"/>
      <c r="E17" s="104"/>
      <c r="F17" s="120"/>
      <c r="G17" s="106"/>
      <c r="H17" s="105"/>
      <c r="I17" s="106"/>
      <c r="J17" s="108"/>
      <c r="K17" s="109"/>
      <c r="L17" s="110"/>
      <c r="M17" s="111"/>
      <c r="N17" s="112"/>
      <c r="O17" s="118"/>
      <c r="P17" s="110"/>
      <c r="Q17" s="115"/>
      <c r="R17" s="115"/>
      <c r="S17" s="116"/>
    </row>
    <row r="18">
      <c r="A18" s="124"/>
      <c r="B18" s="90" t="str">
        <f>IFERROR(__xludf.DUMMYFUNCTION("IF(F18="""","""",COUNTA(SPLIT(F18,"" "")))"),"")</f>
        <v/>
      </c>
      <c r="C18" s="104"/>
      <c r="D18" s="108"/>
      <c r="E18" s="104"/>
      <c r="F18" s="117"/>
      <c r="G18" s="106"/>
      <c r="H18" s="105"/>
      <c r="I18" s="106"/>
      <c r="J18" s="108"/>
      <c r="K18" s="109"/>
      <c r="L18" s="131"/>
      <c r="M18" s="139"/>
      <c r="N18" s="112"/>
      <c r="O18" s="123"/>
      <c r="P18" s="114"/>
      <c r="Q18" s="115"/>
      <c r="R18" s="115"/>
      <c r="S18" s="116"/>
    </row>
    <row r="19">
      <c r="A19" s="124"/>
      <c r="B19" s="90" t="str">
        <f>IFERROR(__xludf.DUMMYFUNCTION("IF(F19="""","""",COUNTA(SPLIT(F19,"" "")))"),"")</f>
        <v/>
      </c>
      <c r="C19" s="104"/>
      <c r="D19" s="108"/>
      <c r="E19" s="104"/>
      <c r="F19" s="120"/>
      <c r="G19" s="106"/>
      <c r="H19" s="137"/>
      <c r="I19" s="106"/>
      <c r="J19" s="108"/>
      <c r="K19" s="109"/>
      <c r="L19" s="110"/>
      <c r="M19" s="139"/>
      <c r="N19" s="112"/>
      <c r="O19" s="123"/>
      <c r="P19" s="114"/>
      <c r="Q19" s="115"/>
      <c r="R19" s="115"/>
      <c r="S19" s="116"/>
    </row>
    <row r="20">
      <c r="A20" s="101"/>
      <c r="B20" s="90" t="str">
        <f>IFERROR(__xludf.DUMMYFUNCTION("IF(F20="""","""",COUNTA(SPLIT(F20,"" "")))"),"")</f>
        <v/>
      </c>
      <c r="C20" s="104"/>
      <c r="D20" s="108"/>
      <c r="E20" s="104"/>
      <c r="F20" s="117"/>
      <c r="G20" s="106"/>
      <c r="H20" s="125"/>
      <c r="I20" s="106"/>
      <c r="J20" s="108"/>
      <c r="K20" s="109"/>
      <c r="L20" s="110"/>
      <c r="M20" s="111"/>
      <c r="N20" s="112"/>
      <c r="O20" s="113"/>
      <c r="P20" s="114"/>
      <c r="Q20" s="116"/>
      <c r="R20" s="116"/>
      <c r="S20" s="116"/>
    </row>
    <row r="21">
      <c r="A21" s="101"/>
      <c r="B21" s="90" t="str">
        <f>IFERROR(__xludf.DUMMYFUNCTION("IF(F21="""","""",COUNTA(SPLIT(F21,"" "")))"),"")</f>
        <v/>
      </c>
      <c r="C21" s="104"/>
      <c r="D21" s="104"/>
      <c r="E21" s="104"/>
      <c r="F21" s="117"/>
      <c r="G21" s="106"/>
      <c r="H21" s="105"/>
      <c r="I21" s="106"/>
      <c r="J21" s="108"/>
      <c r="K21" s="109"/>
      <c r="L21" s="110"/>
      <c r="M21" s="111"/>
      <c r="N21" s="112"/>
      <c r="O21" s="123"/>
      <c r="P21" s="114"/>
      <c r="Q21" s="115"/>
      <c r="R21" s="115"/>
      <c r="S21" s="116"/>
    </row>
    <row r="22">
      <c r="A22" s="101"/>
      <c r="B22" s="90" t="str">
        <f>IFERROR(__xludf.DUMMYFUNCTION("IF(F22="""","""",COUNTA(SPLIT(F22,"" "")))"),"")</f>
        <v/>
      </c>
      <c r="C22" s="104"/>
      <c r="D22" s="104"/>
      <c r="E22" s="104"/>
      <c r="F22" s="117"/>
      <c r="G22" s="106"/>
      <c r="H22" s="105"/>
      <c r="I22" s="106"/>
      <c r="J22" s="108"/>
      <c r="K22" s="109"/>
      <c r="L22" s="110"/>
      <c r="M22" s="111"/>
      <c r="N22" s="112"/>
      <c r="O22" s="123"/>
      <c r="P22" s="114"/>
      <c r="Q22" s="115"/>
      <c r="R22" s="115"/>
      <c r="S22" s="116"/>
    </row>
    <row r="23">
      <c r="A23" s="101"/>
      <c r="B23" s="90" t="str">
        <f>IFERROR(__xludf.DUMMYFUNCTION("IF(F23="""","""",COUNTA(SPLIT(F23,"" "")))"),"")</f>
        <v/>
      </c>
      <c r="C23" s="104"/>
      <c r="D23" s="104"/>
      <c r="E23" s="104"/>
      <c r="F23" s="120"/>
      <c r="G23" s="106"/>
      <c r="H23" s="105"/>
      <c r="I23" s="106"/>
      <c r="J23" s="108"/>
      <c r="K23" s="109"/>
      <c r="L23" s="110"/>
      <c r="M23" s="111"/>
      <c r="N23" s="112"/>
      <c r="O23" s="123"/>
      <c r="P23" s="114"/>
      <c r="Q23" s="115"/>
      <c r="R23" s="115"/>
      <c r="S23" s="116"/>
    </row>
    <row r="24">
      <c r="A24" s="101"/>
      <c r="B24" s="90" t="str">
        <f>IFERROR(__xludf.DUMMYFUNCTION("IF(F24="""","""",COUNTA(SPLIT(F24,"" "")))"),"")</f>
        <v/>
      </c>
      <c r="C24" s="104"/>
      <c r="D24" s="104"/>
      <c r="E24" s="104"/>
      <c r="F24" s="120"/>
      <c r="G24" s="106"/>
      <c r="H24" s="105"/>
      <c r="I24" s="106"/>
      <c r="J24" s="108"/>
      <c r="K24" s="109"/>
      <c r="L24" s="110"/>
      <c r="M24" s="111"/>
      <c r="N24" s="112"/>
      <c r="O24" s="123"/>
      <c r="P24" s="114"/>
      <c r="Q24" s="115"/>
      <c r="R24" s="115"/>
      <c r="S24" s="116"/>
    </row>
    <row r="25">
      <c r="A25" s="101"/>
      <c r="B25" s="90" t="str">
        <f>IFERROR(__xludf.DUMMYFUNCTION("IF(F25="""","""",COUNTA(SPLIT(F25,"" "")))"),"")</f>
        <v/>
      </c>
      <c r="C25" s="104"/>
      <c r="D25" s="104"/>
      <c r="E25" s="104"/>
      <c r="F25" s="120"/>
      <c r="G25" s="106"/>
      <c r="H25" s="105"/>
      <c r="I25" s="106"/>
      <c r="J25" s="108"/>
      <c r="K25" s="109"/>
      <c r="L25" s="110"/>
      <c r="M25" s="111"/>
      <c r="N25" s="112"/>
      <c r="O25" s="123"/>
      <c r="P25" s="114"/>
      <c r="Q25" s="115"/>
      <c r="R25" s="115"/>
      <c r="S25" s="116"/>
    </row>
    <row r="26">
      <c r="A26" s="101"/>
      <c r="B26" s="90" t="str">
        <f>IFERROR(__xludf.DUMMYFUNCTION("IF(F26="""","""",COUNTA(SPLIT(F26,"" "")))"),"")</f>
        <v/>
      </c>
      <c r="C26" s="104"/>
      <c r="D26" s="104"/>
      <c r="E26" s="104"/>
      <c r="F26" s="117"/>
      <c r="G26" s="106"/>
      <c r="H26" s="105"/>
      <c r="I26" s="106"/>
      <c r="J26" s="108"/>
      <c r="K26" s="109"/>
      <c r="L26" s="131"/>
      <c r="M26" s="111"/>
      <c r="N26" s="112"/>
      <c r="O26" s="123"/>
      <c r="P26" s="114"/>
      <c r="Q26" s="115"/>
      <c r="R26" s="115"/>
      <c r="S26" s="116"/>
    </row>
    <row r="27">
      <c r="A27" s="101"/>
      <c r="B27" s="90" t="str">
        <f>IFERROR(__xludf.DUMMYFUNCTION("IF(F27="""","""",COUNTA(SPLIT(F27,"" "")))"),"")</f>
        <v/>
      </c>
      <c r="C27" s="104"/>
      <c r="D27" s="104"/>
      <c r="E27" s="104"/>
      <c r="F27" s="117"/>
      <c r="G27" s="106"/>
      <c r="H27" s="105"/>
      <c r="I27" s="106"/>
      <c r="J27" s="108"/>
      <c r="K27" s="109"/>
      <c r="L27" s="110"/>
      <c r="M27" s="111"/>
      <c r="N27" s="112"/>
      <c r="O27" s="123"/>
      <c r="P27" s="114"/>
      <c r="Q27" s="115"/>
      <c r="R27" s="115"/>
      <c r="S27" s="116"/>
    </row>
    <row r="28">
      <c r="A28" s="101"/>
      <c r="B28" s="90" t="str">
        <f>IFERROR(__xludf.DUMMYFUNCTION("IF(F28="""","""",COUNTA(SPLIT(F28,"" "")))"),"")</f>
        <v/>
      </c>
      <c r="C28" s="104"/>
      <c r="D28" s="104"/>
      <c r="E28" s="104"/>
      <c r="F28" s="117"/>
      <c r="G28" s="106"/>
      <c r="H28" s="125"/>
      <c r="I28" s="106"/>
      <c r="J28" s="108"/>
      <c r="K28" s="109"/>
      <c r="L28" s="110"/>
      <c r="M28" s="111"/>
      <c r="N28" s="112"/>
      <c r="O28" s="123"/>
      <c r="P28" s="114"/>
      <c r="Q28" s="115"/>
      <c r="R28" s="115"/>
      <c r="S28" s="116"/>
    </row>
    <row r="29">
      <c r="A29" s="101"/>
      <c r="B29" s="90" t="str">
        <f>IFERROR(__xludf.DUMMYFUNCTION("IF(F29="""","""",COUNTA(SPLIT(F29,"" "")))"),"")</f>
        <v/>
      </c>
      <c r="C29" s="104"/>
      <c r="D29" s="104"/>
      <c r="E29" s="104"/>
      <c r="F29" s="117"/>
      <c r="G29" s="106"/>
      <c r="H29" s="105"/>
      <c r="I29" s="106"/>
      <c r="J29" s="108"/>
      <c r="K29" s="109"/>
      <c r="L29" s="110"/>
      <c r="M29" s="111"/>
      <c r="N29" s="112"/>
      <c r="O29" s="123"/>
      <c r="P29" s="114"/>
      <c r="Q29" s="115"/>
      <c r="R29" s="115"/>
      <c r="S29" s="116"/>
    </row>
    <row r="30">
      <c r="A30" s="101"/>
      <c r="B30" s="90" t="str">
        <f>IFERROR(__xludf.DUMMYFUNCTION("IF(F30="""","""",COUNTA(SPLIT(F30,"" "")))"),"")</f>
        <v/>
      </c>
      <c r="C30" s="104"/>
      <c r="D30" s="104"/>
      <c r="E30" s="104"/>
      <c r="F30" s="120"/>
      <c r="G30" s="106"/>
      <c r="H30" s="105"/>
      <c r="I30" s="106"/>
      <c r="J30" s="108"/>
      <c r="K30" s="109"/>
      <c r="L30" s="110"/>
      <c r="M30" s="111"/>
      <c r="N30" s="112"/>
      <c r="O30" s="123"/>
      <c r="P30" s="114"/>
      <c r="Q30" s="115"/>
      <c r="R30" s="140"/>
      <c r="S30" s="116"/>
    </row>
    <row r="31">
      <c r="A31" s="101"/>
      <c r="B31" s="90" t="str">
        <f>IFERROR(__xludf.DUMMYFUNCTION("IF(F31="""","""",COUNTA(SPLIT(F31,"" "")))"),"")</f>
        <v/>
      </c>
      <c r="C31" s="104"/>
      <c r="D31" s="104"/>
      <c r="E31" s="104"/>
      <c r="F31" s="117"/>
      <c r="G31" s="106"/>
      <c r="H31" s="105"/>
      <c r="I31" s="106"/>
      <c r="J31" s="108"/>
      <c r="K31" s="109"/>
      <c r="L31" s="110"/>
      <c r="M31" s="111"/>
      <c r="N31" s="112"/>
      <c r="O31" s="123"/>
      <c r="P31" s="114"/>
      <c r="Q31" s="115"/>
      <c r="R31" s="140"/>
      <c r="S31" s="116"/>
    </row>
    <row r="32">
      <c r="A32" s="101"/>
      <c r="B32" s="90" t="str">
        <f>IFERROR(__xludf.DUMMYFUNCTION("IF(F32="""","""",COUNTA(SPLIT(F32,"" "")))"),"")</f>
        <v/>
      </c>
      <c r="C32" s="104"/>
      <c r="D32" s="104"/>
      <c r="E32" s="104"/>
      <c r="F32" s="117"/>
      <c r="G32" s="106"/>
      <c r="H32" s="125"/>
      <c r="I32" s="106"/>
      <c r="J32" s="108"/>
      <c r="K32" s="109"/>
      <c r="L32" s="110"/>
      <c r="M32" s="111"/>
      <c r="N32" s="112"/>
      <c r="O32" s="123"/>
      <c r="P32" s="114"/>
      <c r="Q32" s="115"/>
      <c r="R32" s="115"/>
      <c r="S32" s="141"/>
    </row>
    <row r="33">
      <c r="A33" s="101"/>
      <c r="B33" s="90" t="str">
        <f>IFERROR(__xludf.DUMMYFUNCTION("IF(F33="""","""",COUNTA(SPLIT(F33,"" "")))"),"")</f>
        <v/>
      </c>
      <c r="C33" s="104"/>
      <c r="D33" s="104"/>
      <c r="E33" s="104"/>
      <c r="F33" s="117"/>
      <c r="G33" s="106"/>
      <c r="H33" s="125"/>
      <c r="I33" s="106"/>
      <c r="J33" s="108"/>
      <c r="K33" s="109"/>
      <c r="L33" s="110"/>
      <c r="M33" s="111"/>
      <c r="N33" s="112"/>
      <c r="O33" s="123"/>
      <c r="P33" s="114"/>
      <c r="Q33" s="115"/>
      <c r="R33" s="116"/>
      <c r="S33" s="116"/>
    </row>
    <row r="34">
      <c r="A34" s="124"/>
      <c r="B34" s="90" t="str">
        <f>IFERROR(__xludf.DUMMYFUNCTION("IF(F34="""","""",COUNTA(SPLIT(F34,"" "")))"),"")</f>
        <v/>
      </c>
      <c r="C34" s="104"/>
      <c r="D34" s="104"/>
      <c r="E34" s="104"/>
      <c r="F34" s="117"/>
      <c r="G34" s="106"/>
      <c r="H34" s="105"/>
      <c r="I34" s="106"/>
      <c r="J34" s="108"/>
      <c r="K34" s="109"/>
      <c r="L34" s="131"/>
      <c r="M34" s="111"/>
      <c r="N34" s="112"/>
      <c r="O34" s="123"/>
      <c r="P34" s="114"/>
      <c r="Q34" s="115"/>
      <c r="R34" s="115"/>
      <c r="S34" s="116"/>
    </row>
    <row r="35">
      <c r="A35" s="142"/>
      <c r="B35" s="90" t="str">
        <f>IFERROR(__xludf.DUMMYFUNCTION("IF(F35="""","""",COUNTA(SPLIT(F35,"" "")))"),"")</f>
        <v/>
      </c>
      <c r="C35" s="143"/>
      <c r="D35" s="126"/>
      <c r="E35" s="144"/>
      <c r="F35" s="145"/>
      <c r="G35" s="146"/>
      <c r="H35" s="147"/>
      <c r="I35" s="129"/>
      <c r="J35" s="127"/>
      <c r="K35" s="109"/>
      <c r="L35" s="148"/>
      <c r="M35" s="111"/>
      <c r="N35" s="112"/>
      <c r="O35" s="123"/>
      <c r="P35" s="114"/>
      <c r="Q35" s="115"/>
      <c r="R35" s="115"/>
      <c r="S35" s="116"/>
    </row>
    <row r="36">
      <c r="A36" s="142"/>
      <c r="B36" s="90" t="str">
        <f>IFERROR(__xludf.DUMMYFUNCTION("IF(F36="""","""",COUNTA(SPLIT(F36,"" "")))"),"")</f>
        <v/>
      </c>
      <c r="C36" s="143"/>
      <c r="D36" s="126"/>
      <c r="E36" s="144"/>
      <c r="F36" s="149"/>
      <c r="G36" s="146"/>
      <c r="H36" s="128"/>
      <c r="I36" s="146"/>
      <c r="J36" s="127"/>
      <c r="K36" s="109"/>
      <c r="L36" s="148"/>
      <c r="M36" s="111"/>
      <c r="N36" s="112"/>
      <c r="O36" s="123"/>
      <c r="P36" s="114"/>
      <c r="Q36" s="115"/>
      <c r="R36" s="116"/>
      <c r="S36" s="116"/>
    </row>
    <row r="37">
      <c r="A37" s="124"/>
      <c r="B37" s="90" t="str">
        <f>IFERROR(__xludf.DUMMYFUNCTION("IF(F37="""","""",COUNTA(SPLIT(F37,"" "")))"),"")</f>
        <v/>
      </c>
      <c r="C37" s="104"/>
      <c r="D37" s="104"/>
      <c r="E37" s="104"/>
      <c r="F37" s="117"/>
      <c r="G37" s="106"/>
      <c r="H37" s="105"/>
      <c r="I37" s="106"/>
      <c r="J37" s="108"/>
      <c r="K37" s="109"/>
      <c r="L37" s="131"/>
      <c r="M37" s="111"/>
      <c r="N37" s="112"/>
      <c r="O37" s="123"/>
      <c r="P37" s="114"/>
      <c r="Q37" s="115"/>
      <c r="R37" s="115"/>
      <c r="S37" s="116"/>
    </row>
    <row r="38">
      <c r="A38" s="124"/>
      <c r="B38" s="90" t="str">
        <f>IFERROR(__xludf.DUMMYFUNCTION("IF(F38="""","""",COUNTA(SPLIT(F38,"" "")))"),"")</f>
        <v/>
      </c>
      <c r="C38" s="104"/>
      <c r="D38" s="104"/>
      <c r="E38" s="104"/>
      <c r="F38" s="120"/>
      <c r="G38" s="106"/>
      <c r="H38" s="105"/>
      <c r="I38" s="106"/>
      <c r="J38" s="108"/>
      <c r="K38" s="109"/>
      <c r="L38" s="131"/>
      <c r="M38" s="111"/>
      <c r="N38" s="112"/>
      <c r="O38" s="123"/>
      <c r="P38" s="114"/>
      <c r="Q38" s="115"/>
      <c r="R38" s="115"/>
      <c r="S38" s="116"/>
    </row>
    <row r="39">
      <c r="A39" s="124"/>
      <c r="B39" s="90" t="str">
        <f>IFERROR(__xludf.DUMMYFUNCTION("IF(F39="""","""",COUNTA(SPLIT(F39,"" "")))"),"")</f>
        <v/>
      </c>
      <c r="C39" s="104"/>
      <c r="D39" s="104"/>
      <c r="E39" s="104"/>
      <c r="F39" s="117"/>
      <c r="G39" s="106"/>
      <c r="H39" s="105"/>
      <c r="I39" s="106"/>
      <c r="J39" s="108"/>
      <c r="K39" s="109"/>
      <c r="L39" s="131"/>
      <c r="M39" s="111"/>
      <c r="N39" s="112"/>
      <c r="O39" s="123"/>
      <c r="P39" s="114"/>
      <c r="Q39" s="115"/>
      <c r="R39" s="116"/>
      <c r="S39" s="116"/>
    </row>
    <row r="40">
      <c r="A40" s="124"/>
      <c r="B40" s="90" t="str">
        <f>IFERROR(__xludf.DUMMYFUNCTION("IF(F40="""","""",COUNTA(SPLIT(F40,"" "")))"),"")</f>
        <v/>
      </c>
      <c r="C40" s="104"/>
      <c r="D40" s="104"/>
      <c r="E40" s="104"/>
      <c r="F40" s="117"/>
      <c r="G40" s="106"/>
      <c r="H40" s="105"/>
      <c r="I40" s="106"/>
      <c r="J40" s="108"/>
      <c r="K40" s="109"/>
      <c r="L40" s="131"/>
      <c r="M40" s="111"/>
      <c r="N40" s="112"/>
      <c r="O40" s="123"/>
      <c r="P40" s="114"/>
      <c r="Q40" s="115"/>
      <c r="R40" s="115"/>
      <c r="S40" s="116"/>
    </row>
    <row r="41">
      <c r="A41" s="101"/>
      <c r="B41" s="90" t="str">
        <f>IFERROR(__xludf.DUMMYFUNCTION("IF(F41="""","""",COUNTA(SPLIT(F41,"" "")))"),"")</f>
        <v/>
      </c>
      <c r="C41" s="104"/>
      <c r="D41" s="104"/>
      <c r="E41" s="104"/>
      <c r="F41" s="120"/>
      <c r="G41" s="106"/>
      <c r="H41" s="105"/>
      <c r="I41" s="106"/>
      <c r="J41" s="108"/>
      <c r="K41" s="109"/>
      <c r="L41" s="131"/>
      <c r="M41" s="111"/>
      <c r="N41" s="112"/>
      <c r="O41" s="123"/>
      <c r="P41" s="114"/>
      <c r="Q41" s="115"/>
      <c r="R41" s="115"/>
      <c r="S41" s="116"/>
    </row>
    <row r="42">
      <c r="A42" s="124"/>
      <c r="B42" s="90" t="str">
        <f>IFERROR(__xludf.DUMMYFUNCTION("IF(F42="""","""",COUNTA(SPLIT(F42,"" "")))"),"")</f>
        <v/>
      </c>
      <c r="C42" s="104"/>
      <c r="D42" s="104"/>
      <c r="E42" s="104"/>
      <c r="F42" s="117"/>
      <c r="G42" s="106"/>
      <c r="H42" s="125"/>
      <c r="I42" s="106"/>
      <c r="J42" s="108"/>
      <c r="K42" s="109"/>
      <c r="L42" s="131"/>
      <c r="M42" s="111"/>
      <c r="N42" s="112"/>
      <c r="O42" s="123"/>
      <c r="P42" s="114"/>
      <c r="Q42" s="115"/>
      <c r="R42" s="115"/>
      <c r="S42" s="116"/>
    </row>
    <row r="43">
      <c r="A43" s="124"/>
      <c r="B43" s="90" t="str">
        <f>IFERROR(__xludf.DUMMYFUNCTION("IF(F43="""","""",COUNTA(SPLIT(F43,"" "")))"),"")</f>
        <v/>
      </c>
      <c r="C43" s="104"/>
      <c r="D43" s="104"/>
      <c r="E43" s="104"/>
      <c r="F43" s="117"/>
      <c r="G43" s="106"/>
      <c r="H43" s="105"/>
      <c r="I43" s="106"/>
      <c r="J43" s="108"/>
      <c r="K43" s="109"/>
      <c r="L43" s="131"/>
      <c r="M43" s="111"/>
      <c r="N43" s="112"/>
      <c r="O43" s="123"/>
      <c r="P43" s="114"/>
      <c r="Q43" s="115"/>
      <c r="R43" s="115"/>
      <c r="S43" s="116"/>
    </row>
    <row r="44">
      <c r="A44" s="124"/>
      <c r="B44" s="90" t="str">
        <f>IFERROR(__xludf.DUMMYFUNCTION("IF(F44="""","""",COUNTA(SPLIT(F44,"" "")))"),"")</f>
        <v/>
      </c>
      <c r="C44" s="104"/>
      <c r="D44" s="104"/>
      <c r="E44" s="104"/>
      <c r="F44" s="120"/>
      <c r="G44" s="106"/>
      <c r="H44" s="105"/>
      <c r="I44" s="106"/>
      <c r="J44" s="108"/>
      <c r="K44" s="109"/>
      <c r="L44" s="131"/>
      <c r="M44" s="111"/>
      <c r="N44" s="112"/>
      <c r="O44" s="123"/>
      <c r="P44" s="114"/>
      <c r="Q44" s="115"/>
      <c r="R44" s="115"/>
      <c r="S44" s="116"/>
    </row>
    <row r="45">
      <c r="A45" s="124"/>
      <c r="B45" s="90" t="str">
        <f>IFERROR(__xludf.DUMMYFUNCTION("IF(F45="""","""",COUNTA(SPLIT(F45,"" "")))"),"")</f>
        <v/>
      </c>
      <c r="C45" s="104"/>
      <c r="D45" s="104"/>
      <c r="E45" s="104"/>
      <c r="F45" s="120"/>
      <c r="G45" s="106"/>
      <c r="H45" s="105"/>
      <c r="I45" s="106"/>
      <c r="J45" s="108"/>
      <c r="K45" s="109"/>
      <c r="L45" s="131"/>
      <c r="M45" s="111"/>
      <c r="N45" s="112"/>
      <c r="O45" s="123"/>
      <c r="P45" s="114"/>
      <c r="Q45" s="115"/>
      <c r="R45" s="115"/>
      <c r="S45" s="116"/>
    </row>
    <row r="46">
      <c r="A46" s="124"/>
      <c r="B46" s="90" t="str">
        <f>IFERROR(__xludf.DUMMYFUNCTION("IF(F46="""","""",COUNTA(SPLIT(F46,"" "")))"),"")</f>
        <v/>
      </c>
      <c r="C46" s="104"/>
      <c r="D46" s="104"/>
      <c r="E46" s="104"/>
      <c r="F46" s="117"/>
      <c r="G46" s="106"/>
      <c r="H46" s="125"/>
      <c r="I46" s="106"/>
      <c r="J46" s="108"/>
      <c r="K46" s="109"/>
      <c r="L46" s="131"/>
      <c r="M46" s="111"/>
      <c r="N46" s="112"/>
      <c r="O46" s="123"/>
      <c r="P46" s="114"/>
      <c r="Q46" s="115"/>
      <c r="R46" s="115"/>
      <c r="S46" s="116"/>
    </row>
    <row r="47">
      <c r="A47" s="101"/>
      <c r="B47" s="90" t="str">
        <f>IFERROR(__xludf.DUMMYFUNCTION("IF(F47="""","""",COUNTA(SPLIT(F47,"" "")))"),"")</f>
        <v/>
      </c>
      <c r="C47" s="104"/>
      <c r="D47" s="104"/>
      <c r="E47" s="104"/>
      <c r="F47" s="120"/>
      <c r="G47" s="106"/>
      <c r="H47" s="105"/>
      <c r="I47" s="106"/>
      <c r="J47" s="108"/>
      <c r="K47" s="109"/>
      <c r="L47" s="131"/>
      <c r="M47" s="111"/>
      <c r="N47" s="112"/>
      <c r="O47" s="123"/>
      <c r="P47" s="114"/>
      <c r="Q47" s="115"/>
      <c r="R47" s="115"/>
      <c r="S47" s="116"/>
    </row>
    <row r="48">
      <c r="A48" s="124"/>
      <c r="B48" s="90" t="str">
        <f>IFERROR(__xludf.DUMMYFUNCTION("IF(F48="""","""",COUNTA(SPLIT(F48,"" "")))"),"")</f>
        <v/>
      </c>
      <c r="C48" s="104"/>
      <c r="D48" s="104"/>
      <c r="E48" s="104"/>
      <c r="F48" s="117"/>
      <c r="G48" s="106"/>
      <c r="H48" s="105"/>
      <c r="I48" s="106"/>
      <c r="J48" s="108"/>
      <c r="K48" s="109"/>
      <c r="L48" s="131"/>
      <c r="M48" s="111"/>
      <c r="N48" s="112"/>
      <c r="O48" s="123"/>
      <c r="P48" s="114"/>
      <c r="Q48" s="115"/>
      <c r="R48" s="115"/>
      <c r="S48" s="116"/>
    </row>
    <row r="49">
      <c r="A49" s="124"/>
      <c r="B49" s="90" t="str">
        <f>IFERROR(__xludf.DUMMYFUNCTION("IF(F49="""","""",COUNTA(SPLIT(F49,"" "")))"),"")</f>
        <v/>
      </c>
      <c r="C49" s="104"/>
      <c r="D49" s="104"/>
      <c r="E49" s="104"/>
      <c r="F49" s="117"/>
      <c r="G49" s="106"/>
      <c r="H49" s="105"/>
      <c r="I49" s="106"/>
      <c r="J49" s="108"/>
      <c r="K49" s="150"/>
      <c r="L49" s="131"/>
      <c r="M49" s="111"/>
      <c r="N49" s="112"/>
      <c r="O49" s="123"/>
      <c r="P49" s="114"/>
      <c r="Q49" s="115"/>
      <c r="R49" s="116"/>
      <c r="S49" s="116"/>
    </row>
    <row r="50">
      <c r="A50" s="124"/>
      <c r="B50" s="90" t="str">
        <f>IFERROR(__xludf.DUMMYFUNCTION("IF(F50="""","""",COUNTA(SPLIT(F50,"" "")))"),"")</f>
        <v/>
      </c>
      <c r="C50" s="104"/>
      <c r="D50" s="104"/>
      <c r="E50" s="104"/>
      <c r="F50" s="117"/>
      <c r="G50" s="106"/>
      <c r="H50" s="105"/>
      <c r="I50" s="106"/>
      <c r="J50" s="151"/>
      <c r="K50" s="109"/>
      <c r="L50" s="131"/>
      <c r="M50" s="111"/>
      <c r="N50" s="112"/>
      <c r="O50" s="123"/>
      <c r="P50" s="114"/>
      <c r="Q50" s="115"/>
      <c r="R50" s="115"/>
      <c r="S50" s="116"/>
    </row>
    <row r="51">
      <c r="A51" s="120"/>
      <c r="B51" s="90" t="str">
        <f>IFERROR(__xludf.DUMMYFUNCTION("IF(F51="""","""",COUNTA(SPLIT(F51,"" "")))"),"")</f>
        <v/>
      </c>
      <c r="C51" s="104"/>
      <c r="D51" s="104"/>
      <c r="E51" s="104"/>
      <c r="F51" s="117"/>
      <c r="G51" s="106"/>
      <c r="H51" s="125"/>
      <c r="I51" s="106"/>
      <c r="J51" s="108"/>
      <c r="K51" s="109"/>
      <c r="L51" s="131"/>
      <c r="M51" s="111"/>
      <c r="N51" s="112"/>
      <c r="O51" s="123"/>
      <c r="P51" s="114"/>
      <c r="Q51" s="115"/>
      <c r="R51" s="115"/>
      <c r="S51" s="116"/>
    </row>
    <row r="52">
      <c r="A52" s="124"/>
      <c r="B52" s="90" t="str">
        <f>IFERROR(__xludf.DUMMYFUNCTION("IF(F52="""","""",COUNTA(SPLIT(F52,"" "")))"),"")</f>
        <v/>
      </c>
      <c r="C52" s="104"/>
      <c r="D52" s="104"/>
      <c r="E52" s="104"/>
      <c r="F52" s="117"/>
      <c r="G52" s="106"/>
      <c r="H52" s="105"/>
      <c r="I52" s="106"/>
      <c r="J52" s="108"/>
      <c r="K52" s="109"/>
      <c r="L52" s="131"/>
      <c r="M52" s="111"/>
      <c r="N52" s="112"/>
      <c r="O52" s="123"/>
      <c r="P52" s="114"/>
      <c r="Q52" s="115"/>
      <c r="R52" s="115"/>
      <c r="S52" s="116"/>
    </row>
    <row r="53">
      <c r="A53" s="124"/>
      <c r="B53" s="90" t="str">
        <f>IFERROR(__xludf.DUMMYFUNCTION("IF(F53="""","""",COUNTA(SPLIT(F53,"" "")))"),"")</f>
        <v/>
      </c>
      <c r="C53" s="104"/>
      <c r="D53" s="104"/>
      <c r="E53" s="104"/>
      <c r="F53" s="117"/>
      <c r="G53" s="106"/>
      <c r="H53" s="105"/>
      <c r="I53" s="106"/>
      <c r="J53" s="108"/>
      <c r="K53" s="109"/>
      <c r="L53" s="131"/>
      <c r="M53" s="111"/>
      <c r="N53" s="112"/>
      <c r="O53" s="123"/>
      <c r="P53" s="114"/>
      <c r="Q53" s="115"/>
      <c r="R53" s="115"/>
      <c r="S53" s="116"/>
    </row>
    <row r="54">
      <c r="A54" s="124"/>
      <c r="B54" s="90" t="str">
        <f>IFERROR(__xludf.DUMMYFUNCTION("IF(F54="""","""",COUNTA(SPLIT(F54,"" "")))"),"")</f>
        <v/>
      </c>
      <c r="C54" s="104"/>
      <c r="D54" s="104"/>
      <c r="E54" s="104"/>
      <c r="F54" s="117"/>
      <c r="G54" s="106"/>
      <c r="H54" s="105"/>
      <c r="I54" s="106"/>
      <c r="J54" s="108"/>
      <c r="K54" s="109"/>
      <c r="L54" s="131"/>
      <c r="M54" s="111"/>
      <c r="N54" s="112"/>
      <c r="O54" s="123"/>
      <c r="P54" s="114"/>
      <c r="Q54" s="115"/>
      <c r="R54" s="115"/>
      <c r="S54" s="116"/>
    </row>
    <row r="55">
      <c r="A55" s="101"/>
      <c r="B55" s="90" t="str">
        <f>IFERROR(__xludf.DUMMYFUNCTION("IF(F55="""","""",COUNTA(SPLIT(F55,"" "")))"),"")</f>
        <v/>
      </c>
      <c r="C55" s="104"/>
      <c r="D55" s="104"/>
      <c r="E55" s="104"/>
      <c r="F55" s="117"/>
      <c r="G55" s="106"/>
      <c r="H55" s="105"/>
      <c r="I55" s="106"/>
      <c r="J55" s="108"/>
      <c r="K55" s="109"/>
      <c r="L55" s="131"/>
      <c r="M55" s="111"/>
      <c r="N55" s="112"/>
      <c r="O55" s="123"/>
      <c r="P55" s="114"/>
      <c r="Q55" s="115"/>
      <c r="R55" s="115"/>
      <c r="S55" s="116"/>
    </row>
    <row r="56">
      <c r="A56" s="124"/>
      <c r="B56" s="90" t="str">
        <f>IFERROR(__xludf.DUMMYFUNCTION("IF(F56="""","""",COUNTA(SPLIT(F56,"" "")))"),"")</f>
        <v/>
      </c>
      <c r="C56" s="104"/>
      <c r="D56" s="104"/>
      <c r="E56" s="104"/>
      <c r="F56" s="120"/>
      <c r="G56" s="106"/>
      <c r="H56" s="105"/>
      <c r="I56" s="106"/>
      <c r="J56" s="108"/>
      <c r="K56" s="109"/>
      <c r="L56" s="131"/>
      <c r="M56" s="111"/>
      <c r="N56" s="112"/>
      <c r="O56" s="123"/>
      <c r="P56" s="114"/>
      <c r="Q56" s="115"/>
      <c r="R56" s="115"/>
      <c r="S56" s="116"/>
    </row>
    <row r="57">
      <c r="A57" s="124"/>
      <c r="B57" s="90" t="str">
        <f>IFERROR(__xludf.DUMMYFUNCTION("IF(F57="""","""",COUNTA(SPLIT(F57,"" "")))"),"")</f>
        <v/>
      </c>
      <c r="C57" s="104"/>
      <c r="D57" s="104"/>
      <c r="E57" s="104"/>
      <c r="F57" s="117"/>
      <c r="G57" s="106"/>
      <c r="H57" s="105"/>
      <c r="I57" s="106"/>
      <c r="J57" s="108"/>
      <c r="K57" s="109"/>
      <c r="L57" s="131"/>
      <c r="M57" s="111"/>
      <c r="N57" s="112"/>
      <c r="O57" s="123"/>
      <c r="P57" s="114"/>
      <c r="Q57" s="115"/>
      <c r="R57" s="115"/>
      <c r="S57" s="116"/>
    </row>
    <row r="58">
      <c r="A58" s="124"/>
      <c r="B58" s="90" t="str">
        <f>IFERROR(__xludf.DUMMYFUNCTION("IF(F58="""","""",COUNTA(SPLIT(F58,"" "")))"),"")</f>
        <v/>
      </c>
      <c r="C58" s="104"/>
      <c r="D58" s="104"/>
      <c r="E58" s="104"/>
      <c r="F58" s="120"/>
      <c r="G58" s="106"/>
      <c r="H58" s="105"/>
      <c r="I58" s="106"/>
      <c r="J58" s="108"/>
      <c r="K58" s="109"/>
      <c r="L58" s="131"/>
      <c r="M58" s="111"/>
      <c r="N58" s="112"/>
      <c r="O58" s="123"/>
      <c r="P58" s="114"/>
      <c r="Q58" s="115"/>
      <c r="R58" s="115"/>
      <c r="S58" s="116"/>
    </row>
    <row r="59">
      <c r="A59" s="124"/>
      <c r="B59" s="90" t="str">
        <f>IFERROR(__xludf.DUMMYFUNCTION("IF(F59="""","""",COUNTA(SPLIT(F59,"" "")))"),"")</f>
        <v/>
      </c>
      <c r="C59" s="104"/>
      <c r="D59" s="104"/>
      <c r="E59" s="104"/>
      <c r="F59" s="117"/>
      <c r="G59" s="106"/>
      <c r="H59" s="125"/>
      <c r="I59" s="106"/>
      <c r="J59" s="108"/>
      <c r="K59" s="109"/>
      <c r="L59" s="131"/>
      <c r="M59" s="111"/>
      <c r="N59" s="112"/>
      <c r="O59" s="123"/>
      <c r="P59" s="114"/>
      <c r="Q59" s="115"/>
      <c r="R59" s="115"/>
      <c r="S59" s="116"/>
    </row>
    <row r="60">
      <c r="A60" s="124"/>
      <c r="B60" s="90" t="str">
        <f>IFERROR(__xludf.DUMMYFUNCTION("IF(F60="""","""",COUNTA(SPLIT(F60,"" "")))"),"")</f>
        <v/>
      </c>
      <c r="C60" s="104"/>
      <c r="D60" s="104"/>
      <c r="E60" s="104"/>
      <c r="F60" s="117"/>
      <c r="G60" s="106"/>
      <c r="H60" s="105"/>
      <c r="I60" s="106"/>
      <c r="J60" s="108"/>
      <c r="K60" s="109"/>
      <c r="L60" s="131"/>
      <c r="M60" s="111"/>
      <c r="N60" s="112"/>
      <c r="O60" s="123"/>
      <c r="P60" s="114"/>
      <c r="Q60" s="115"/>
      <c r="R60" s="115"/>
      <c r="S60" s="116"/>
    </row>
    <row r="61">
      <c r="A61" s="124"/>
      <c r="B61" s="90" t="str">
        <f>IFERROR(__xludf.DUMMYFUNCTION("IF(F61="""","""",COUNTA(SPLIT(F61,"" "")))"),"")</f>
        <v/>
      </c>
      <c r="C61" s="104"/>
      <c r="D61" s="104"/>
      <c r="E61" s="104"/>
      <c r="F61" s="117"/>
      <c r="G61" s="106"/>
      <c r="H61" s="105"/>
      <c r="I61" s="106"/>
      <c r="J61" s="108"/>
      <c r="K61" s="109"/>
      <c r="L61" s="131"/>
      <c r="M61" s="111"/>
      <c r="N61" s="112"/>
      <c r="O61" s="123"/>
      <c r="P61" s="114"/>
      <c r="Q61" s="115"/>
      <c r="R61" s="115"/>
      <c r="S61" s="116"/>
    </row>
    <row r="62">
      <c r="A62" s="124"/>
      <c r="B62" s="90" t="str">
        <f>IFERROR(__xludf.DUMMYFUNCTION("IF(F62="""","""",COUNTA(SPLIT(F62,"" "")))"),"")</f>
        <v/>
      </c>
      <c r="C62" s="104"/>
      <c r="D62" s="104"/>
      <c r="E62" s="104"/>
      <c r="F62" s="120"/>
      <c r="G62" s="106"/>
      <c r="H62" s="105"/>
      <c r="I62" s="106"/>
      <c r="J62" s="108"/>
      <c r="K62" s="109"/>
      <c r="L62" s="131"/>
      <c r="M62" s="111"/>
      <c r="N62" s="112"/>
      <c r="O62" s="123"/>
      <c r="P62" s="114"/>
      <c r="Q62" s="115"/>
      <c r="R62" s="115"/>
      <c r="S62" s="116"/>
    </row>
    <row r="63">
      <c r="A63" s="101"/>
      <c r="B63" s="90" t="str">
        <f>IFERROR(__xludf.DUMMYFUNCTION("IF(F63="""","""",COUNTA(SPLIT(F63,"" "")))"),"")</f>
        <v/>
      </c>
      <c r="C63" s="104"/>
      <c r="D63" s="104"/>
      <c r="E63" s="104"/>
      <c r="F63" s="120"/>
      <c r="G63" s="106"/>
      <c r="H63" s="105"/>
      <c r="I63" s="106"/>
      <c r="J63" s="108"/>
      <c r="K63" s="109"/>
      <c r="L63" s="131"/>
      <c r="M63" s="111"/>
      <c r="N63" s="112"/>
      <c r="O63" s="123"/>
      <c r="P63" s="114"/>
      <c r="Q63" s="115"/>
      <c r="R63" s="115"/>
      <c r="S63" s="116"/>
    </row>
    <row r="64">
      <c r="A64" s="142"/>
      <c r="B64" s="90" t="str">
        <f>IFERROR(__xludf.DUMMYFUNCTION("IF(F64="""","""",COUNTA(SPLIT(F64,"" "")))"),"")</f>
        <v/>
      </c>
      <c r="C64" s="143"/>
      <c r="D64" s="126"/>
      <c r="E64" s="144"/>
      <c r="F64" s="145"/>
      <c r="G64" s="146"/>
      <c r="H64" s="152"/>
      <c r="I64" s="146"/>
      <c r="J64" s="143"/>
      <c r="K64" s="109"/>
      <c r="L64" s="131"/>
      <c r="M64" s="111"/>
      <c r="N64" s="112"/>
      <c r="O64" s="123"/>
      <c r="P64" s="114"/>
      <c r="Q64" s="115"/>
      <c r="R64" s="153"/>
      <c r="S64" s="153"/>
    </row>
    <row r="65">
      <c r="A65" s="124"/>
      <c r="B65" s="90" t="str">
        <f>IFERROR(__xludf.DUMMYFUNCTION("IF(F65="""","""",COUNTA(SPLIT(F65,"" "")))"),"")</f>
        <v/>
      </c>
      <c r="C65" s="104"/>
      <c r="D65" s="104"/>
      <c r="E65" s="104"/>
      <c r="F65" s="117"/>
      <c r="G65" s="106"/>
      <c r="H65" s="105"/>
      <c r="I65" s="106"/>
      <c r="J65" s="108"/>
      <c r="K65" s="109"/>
      <c r="L65" s="131"/>
      <c r="M65" s="111"/>
      <c r="N65" s="112"/>
      <c r="O65" s="123"/>
      <c r="P65" s="114"/>
      <c r="Q65" s="115"/>
      <c r="R65" s="115"/>
      <c r="S65" s="116"/>
    </row>
    <row r="66">
      <c r="A66" s="101"/>
      <c r="B66" s="90" t="str">
        <f>IFERROR(__xludf.DUMMYFUNCTION("IF(F66="""","""",COUNTA(SPLIT(F66,"" "")))"),"")</f>
        <v/>
      </c>
      <c r="C66" s="104"/>
      <c r="D66" s="104"/>
      <c r="E66" s="104"/>
      <c r="F66" s="120"/>
      <c r="G66" s="106"/>
      <c r="H66" s="105"/>
      <c r="I66" s="106"/>
      <c r="J66" s="108"/>
      <c r="K66" s="109"/>
      <c r="L66" s="131"/>
      <c r="M66" s="111"/>
      <c r="N66" s="112"/>
      <c r="O66" s="123"/>
      <c r="P66" s="114"/>
      <c r="Q66" s="115"/>
      <c r="R66" s="115"/>
      <c r="S66" s="116"/>
    </row>
    <row r="67">
      <c r="A67" s="101"/>
      <c r="B67" s="90" t="str">
        <f>IFERROR(__xludf.DUMMYFUNCTION("IF(F67="""","""",COUNTA(SPLIT(F67,"" "")))"),"")</f>
        <v/>
      </c>
      <c r="C67" s="104"/>
      <c r="D67" s="104"/>
      <c r="E67" s="104"/>
      <c r="F67" s="117"/>
      <c r="G67" s="106"/>
      <c r="H67" s="125"/>
      <c r="I67" s="106"/>
      <c r="J67" s="108"/>
      <c r="K67" s="109"/>
      <c r="L67" s="131"/>
      <c r="M67" s="111"/>
      <c r="N67" s="112"/>
      <c r="O67" s="123"/>
      <c r="P67" s="114"/>
      <c r="Q67" s="115"/>
      <c r="R67" s="115"/>
      <c r="S67" s="116"/>
    </row>
    <row r="68">
      <c r="A68" s="101"/>
      <c r="B68" s="90" t="str">
        <f>IFERROR(__xludf.DUMMYFUNCTION("IF(F68="""","""",COUNTA(SPLIT(F68,"" "")))"),"")</f>
        <v/>
      </c>
      <c r="C68" s="104"/>
      <c r="D68" s="104"/>
      <c r="E68" s="104"/>
      <c r="F68" s="117"/>
      <c r="G68" s="106"/>
      <c r="H68" s="105"/>
      <c r="I68" s="106"/>
      <c r="J68" s="151"/>
      <c r="K68" s="109"/>
      <c r="L68" s="131"/>
      <c r="M68" s="111"/>
      <c r="N68" s="112"/>
      <c r="O68" s="123"/>
      <c r="P68" s="114"/>
      <c r="Q68" s="116"/>
      <c r="R68" s="115"/>
      <c r="S68" s="116"/>
    </row>
    <row r="69">
      <c r="A69" s="101"/>
      <c r="B69" s="90" t="str">
        <f>IFERROR(__xludf.DUMMYFUNCTION("IF(F69="""","""",COUNTA(SPLIT(F69,"" "")))"),"")</f>
        <v/>
      </c>
      <c r="C69" s="104"/>
      <c r="D69" s="104"/>
      <c r="E69" s="104"/>
      <c r="F69" s="117"/>
      <c r="G69" s="106"/>
      <c r="H69" s="105"/>
      <c r="I69" s="106"/>
      <c r="J69" s="108"/>
      <c r="K69" s="109"/>
      <c r="L69" s="131"/>
      <c r="M69" s="111"/>
      <c r="N69" s="112"/>
      <c r="O69" s="123"/>
      <c r="P69" s="114"/>
      <c r="Q69" s="115"/>
      <c r="R69" s="116"/>
      <c r="S69" s="116"/>
    </row>
    <row r="70">
      <c r="A70" s="124"/>
      <c r="B70" s="90" t="str">
        <f>IFERROR(__xludf.DUMMYFUNCTION("IF(F70="""","""",COUNTA(SPLIT(F70,"" "")))"),"")</f>
        <v/>
      </c>
      <c r="C70" s="104"/>
      <c r="D70" s="104"/>
      <c r="E70" s="104"/>
      <c r="F70" s="120"/>
      <c r="G70" s="106"/>
      <c r="H70" s="105"/>
      <c r="I70" s="106"/>
      <c r="J70" s="108"/>
      <c r="K70" s="109"/>
      <c r="L70" s="131"/>
      <c r="M70" s="111"/>
      <c r="N70" s="112"/>
      <c r="O70" s="123"/>
      <c r="P70" s="114"/>
      <c r="Q70" s="115"/>
      <c r="R70" s="115"/>
      <c r="S70" s="116"/>
    </row>
    <row r="71">
      <c r="A71" s="101"/>
      <c r="B71" s="90" t="str">
        <f>IFERROR(__xludf.DUMMYFUNCTION("IF(F71="""","""",COUNTA(SPLIT(F71,"" "")))"),"")</f>
        <v/>
      </c>
      <c r="C71" s="104"/>
      <c r="D71" s="104"/>
      <c r="E71" s="104"/>
      <c r="F71" s="117"/>
      <c r="G71" s="106"/>
      <c r="H71" s="105"/>
      <c r="I71" s="106"/>
      <c r="J71" s="108"/>
      <c r="K71" s="109"/>
      <c r="L71" s="131"/>
      <c r="M71" s="111"/>
      <c r="N71" s="112"/>
      <c r="O71" s="123"/>
      <c r="P71" s="114"/>
      <c r="Q71" s="115"/>
      <c r="R71" s="115"/>
      <c r="S71" s="116"/>
    </row>
    <row r="72">
      <c r="A72" s="101"/>
      <c r="B72" s="90" t="str">
        <f>IFERROR(__xludf.DUMMYFUNCTION("IF(F72="""","""",COUNTA(SPLIT(F72,"" "")))"),"")</f>
        <v/>
      </c>
      <c r="C72" s="104"/>
      <c r="D72" s="104"/>
      <c r="E72" s="104"/>
      <c r="F72" s="120"/>
      <c r="G72" s="106"/>
      <c r="H72" s="105"/>
      <c r="I72" s="106"/>
      <c r="J72" s="108"/>
      <c r="K72" s="109"/>
      <c r="L72" s="131"/>
      <c r="M72" s="111"/>
      <c r="N72" s="112"/>
      <c r="O72" s="123"/>
      <c r="P72" s="114"/>
      <c r="Q72" s="115"/>
      <c r="R72" s="116"/>
      <c r="S72" s="116"/>
    </row>
    <row r="73">
      <c r="A73" s="124"/>
      <c r="B73" s="90" t="str">
        <f>IFERROR(__xludf.DUMMYFUNCTION("IF(F73="""","""",COUNTA(SPLIT(F73,"" "")))"),"")</f>
        <v/>
      </c>
      <c r="C73" s="104"/>
      <c r="D73" s="104"/>
      <c r="E73" s="104"/>
      <c r="F73" s="117"/>
      <c r="G73" s="106"/>
      <c r="H73" s="105"/>
      <c r="I73" s="106"/>
      <c r="J73" s="108"/>
      <c r="K73" s="109"/>
      <c r="L73" s="131"/>
      <c r="M73" s="111"/>
      <c r="N73" s="112"/>
      <c r="O73" s="123"/>
      <c r="P73" s="114"/>
      <c r="Q73" s="115"/>
      <c r="R73" s="115"/>
      <c r="S73" s="116"/>
    </row>
    <row r="74">
      <c r="A74" s="101"/>
      <c r="B74" s="90" t="str">
        <f>IFERROR(__xludf.DUMMYFUNCTION("IF(F74="""","""",COUNTA(SPLIT(F74,"" "")))"),"")</f>
        <v/>
      </c>
      <c r="C74" s="104"/>
      <c r="D74" s="104"/>
      <c r="E74" s="104"/>
      <c r="F74" s="120"/>
      <c r="G74" s="106"/>
      <c r="H74" s="105"/>
      <c r="I74" s="106"/>
      <c r="J74" s="108"/>
      <c r="K74" s="109"/>
      <c r="L74" s="131"/>
      <c r="M74" s="111"/>
      <c r="N74" s="112"/>
      <c r="O74" s="123"/>
      <c r="P74" s="114"/>
      <c r="Q74" s="115"/>
      <c r="R74" s="115"/>
      <c r="S74" s="116"/>
    </row>
    <row r="75">
      <c r="A75" s="124"/>
      <c r="B75" s="90" t="str">
        <f>IFERROR(__xludf.DUMMYFUNCTION("IF(F75="""","""",COUNTA(SPLIT(F75,"" "")))"),"")</f>
        <v/>
      </c>
      <c r="C75" s="104"/>
      <c r="D75" s="104"/>
      <c r="E75" s="104"/>
      <c r="F75" s="117"/>
      <c r="G75" s="106"/>
      <c r="H75" s="125"/>
      <c r="I75" s="106"/>
      <c r="J75" s="108"/>
      <c r="K75" s="109"/>
      <c r="L75" s="131"/>
      <c r="M75" s="111"/>
      <c r="N75" s="112"/>
      <c r="O75" s="123"/>
      <c r="P75" s="114"/>
      <c r="Q75" s="115"/>
      <c r="R75" s="115"/>
      <c r="S75" s="116"/>
    </row>
    <row r="76">
      <c r="A76" s="124"/>
      <c r="B76" s="90" t="str">
        <f>IFERROR(__xludf.DUMMYFUNCTION("IF(F76="""","""",COUNTA(SPLIT(F76,"" "")))"),"")</f>
        <v/>
      </c>
      <c r="C76" s="104"/>
      <c r="D76" s="104"/>
      <c r="E76" s="104"/>
      <c r="F76" s="120"/>
      <c r="G76" s="154"/>
      <c r="H76" s="105"/>
      <c r="I76" s="106"/>
      <c r="J76" s="108"/>
      <c r="K76" s="109"/>
      <c r="L76" s="131"/>
      <c r="M76" s="111"/>
      <c r="N76" s="112"/>
      <c r="O76" s="123"/>
      <c r="P76" s="114"/>
      <c r="Q76" s="115"/>
      <c r="R76" s="115"/>
      <c r="S76" s="116"/>
    </row>
    <row r="77">
      <c r="A77" s="101"/>
      <c r="B77" s="90" t="str">
        <f>IFERROR(__xludf.DUMMYFUNCTION("IF(F77="""","""",COUNTA(SPLIT(F77,"" "")))"),"")</f>
        <v/>
      </c>
      <c r="C77" s="104"/>
      <c r="D77" s="104"/>
      <c r="E77" s="104"/>
      <c r="F77" s="120"/>
      <c r="G77" s="106"/>
      <c r="H77" s="105"/>
      <c r="I77" s="106"/>
      <c r="J77" s="108"/>
      <c r="K77" s="109"/>
      <c r="L77" s="131"/>
      <c r="M77" s="111"/>
      <c r="N77" s="112"/>
      <c r="O77" s="123"/>
      <c r="P77" s="114"/>
      <c r="Q77" s="115"/>
      <c r="R77" s="115"/>
      <c r="S77" s="116"/>
    </row>
    <row r="78">
      <c r="A78" s="124"/>
      <c r="B78" s="90" t="str">
        <f>IFERROR(__xludf.DUMMYFUNCTION("IF(F78="""","""",COUNTA(SPLIT(F78,"" "")))"),"")</f>
        <v/>
      </c>
      <c r="C78" s="104"/>
      <c r="D78" s="104"/>
      <c r="E78" s="104"/>
      <c r="F78" s="120"/>
      <c r="G78" s="106"/>
      <c r="H78" s="155"/>
      <c r="I78" s="106"/>
      <c r="J78" s="108"/>
      <c r="K78" s="109"/>
      <c r="L78" s="131"/>
      <c r="M78" s="111"/>
      <c r="N78" s="112"/>
      <c r="O78" s="123"/>
      <c r="P78" s="114"/>
      <c r="Q78" s="115"/>
      <c r="R78" s="115"/>
      <c r="S78" s="116"/>
    </row>
    <row r="79">
      <c r="A79" s="124"/>
      <c r="B79" s="90" t="str">
        <f>IFERROR(__xludf.DUMMYFUNCTION("IF(F79="""","""",COUNTA(SPLIT(F79,"" "")))"),"")</f>
        <v/>
      </c>
      <c r="C79" s="104"/>
      <c r="D79" s="104"/>
      <c r="E79" s="104"/>
      <c r="F79" s="120"/>
      <c r="G79" s="106"/>
      <c r="H79" s="105"/>
      <c r="I79" s="106"/>
      <c r="J79" s="108"/>
      <c r="K79" s="109"/>
      <c r="L79" s="131"/>
      <c r="M79" s="111"/>
      <c r="N79" s="112"/>
      <c r="O79" s="123"/>
      <c r="P79" s="114"/>
      <c r="Q79" s="115"/>
      <c r="R79" s="115"/>
      <c r="S79" s="116"/>
    </row>
    <row r="80">
      <c r="A80" s="124"/>
      <c r="B80" s="90" t="str">
        <f>IFERROR(__xludf.DUMMYFUNCTION("IF(F80="""","""",COUNTA(SPLIT(F80,"" "")))"),"")</f>
        <v/>
      </c>
      <c r="C80" s="104"/>
      <c r="D80" s="104"/>
      <c r="E80" s="104"/>
      <c r="F80" s="117"/>
      <c r="G80" s="106"/>
      <c r="H80" s="105"/>
      <c r="I80" s="106"/>
      <c r="J80" s="108"/>
      <c r="K80" s="109"/>
      <c r="L80" s="131"/>
      <c r="M80" s="111"/>
      <c r="N80" s="112"/>
      <c r="O80" s="123"/>
      <c r="P80" s="114"/>
      <c r="Q80" s="115"/>
      <c r="R80" s="116"/>
      <c r="S80" s="116"/>
    </row>
    <row r="81">
      <c r="A81" s="124"/>
      <c r="B81" s="90" t="str">
        <f>IFERROR(__xludf.DUMMYFUNCTION("IF(F81="""","""",COUNTA(SPLIT(F81,"" "")))"),"")</f>
        <v/>
      </c>
      <c r="C81" s="104"/>
      <c r="D81" s="104"/>
      <c r="E81" s="104"/>
      <c r="F81" s="117"/>
      <c r="G81" s="106"/>
      <c r="H81" s="105"/>
      <c r="I81" s="106"/>
      <c r="J81" s="108"/>
      <c r="K81" s="109"/>
      <c r="L81" s="131"/>
      <c r="M81" s="111"/>
      <c r="N81" s="112"/>
      <c r="O81" s="123"/>
      <c r="P81" s="114"/>
      <c r="Q81" s="115"/>
      <c r="R81" s="115"/>
      <c r="S81" s="116"/>
    </row>
  </sheetData>
  <conditionalFormatting sqref="E2:E81">
    <cfRule type="notContainsText" dxfId="0" priority="1" operator="notContains" text="y">
      <formula>ISERROR(SEARCH(("y"),(E2)))</formula>
    </cfRule>
  </conditionalFormatting>
  <conditionalFormatting sqref="E18:E19">
    <cfRule type="notContainsText" dxfId="0" priority="2" operator="notContains" text="y">
      <formula>ISERROR(SEARCH(("y"),(E18)))</formula>
    </cfRule>
  </conditionalFormatting>
  <conditionalFormatting sqref="B2:B81">
    <cfRule type="cellIs" dxfId="2" priority="3" operator="lessThan">
      <formula>230</formula>
    </cfRule>
  </conditionalFormatting>
  <conditionalFormatting sqref="B2:B81">
    <cfRule type="cellIs" dxfId="3" priority="4" operator="greaterThan">
      <formula>270</formula>
    </cfRule>
  </conditionalFormatting>
  <conditionalFormatting sqref="E2:E81">
    <cfRule type="containsText" dxfId="4" priority="5" operator="containsText" text="y">
      <formula>NOT(ISERROR(SEARCH(("y"),(E2))))</formula>
    </cfRule>
  </conditionalFormatting>
  <conditionalFormatting sqref="E18:E19">
    <cfRule type="containsText" dxfId="4" priority="6" operator="containsText" text="y">
      <formula>NOT(ISERROR(SEARCH(("y"),(E18))))</formula>
    </cfRule>
  </conditionalFormatting>
  <conditionalFormatting sqref="B2:B81">
    <cfRule type="cellIs" dxfId="4" priority="7" operator="between">
      <formula>230</formula>
      <formula>270</formula>
    </cfRule>
  </conditionalFormatting>
  <drawing r:id="rId2"/>
  <legacyDrawing r:id="rId3"/>
</worksheet>
</file>