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3" sheetId="1" r:id="rId3"/>
    <sheet state="visible" name="Series Info" sheetId="2" r:id="rId4"/>
  </sheets>
  <definedNames>
    <definedName localSheetId="1" name="LOCKED_CAPSULES">'Series Info'!$A$1:$R$20</definedName>
    <definedName localSheetId="1" name="Examples">#REF!</definedName>
    <definedName name="Examples">'Fall 2023'!$A$3:$P$3</definedName>
    <definedName name="LOCKED_CAPSULES">'Fall 2023'!$A$1:$P$28</definedName>
    <definedName hidden="1" localSheetId="0" name="Z_C682B7EC_BBEF_496F_86D0_1C1FD7F91C48_.wvu.FilterData">'Fall 2023'!$R$1:$R$79</definedName>
    <definedName hidden="1" localSheetId="0" name="Z_9985D1F3_6FD3_43D9_9719_C72089C412B0_.wvu.FilterData">'Fall 2023'!$A$1:$R$93</definedName>
    <definedName hidden="1" localSheetId="0" name="Z_6D0229D4_6CE7_4120_AF90_B69F540531EB_.wvu.FilterData">'Fall 2023'!$A$1:$R$93</definedName>
  </definedNames>
  <calcPr/>
  <customWorkbookViews>
    <customWorkbookView activeSheetId="0" maximized="1" windowHeight="0" windowWidth="0" guid="{6D0229D4-6CE7-4120-AF90-B69F540531EB}" name="Filter 2"/>
    <customWorkbookView activeSheetId="0" maximized="1" windowHeight="0" windowWidth="0" guid="{9985D1F3-6FD3-43D9-9719-C72089C412B0}" name="Filter 3"/>
    <customWorkbookView activeSheetId="0" maximized="1" windowHeight="0" windowWidth="0" guid="{C682B7EC-BBEF-496F-86D0-1C1FD7F91C4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multiple films in one screening, separate titles with the delimiter '//'
e.g. Light // Your Face</t>
      </text>
    </comment>
    <comment authorId="0" ref="F1">
      <text>
        <t xml:space="preserve">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text>
    </comment>
    <comment authorId="0" ref="G1">
      <text>
        <t xml:space="preserve">for multiple films in the same screening, separate years with the delimiter "//"
e.g. 2001 // 2017</t>
      </text>
    </comment>
    <comment authorId="0" ref="H1">
      <text>
        <t xml:space="preserve">Use _underscores_ to denote italics.</t>
      </text>
    </comment>
    <comment authorId="0" ref="I1">
      <text>
        <t xml:space="preserve">Runtimes are in minutes. Format is an integer followed by 'm'
For multiple films in one screening, use '//' as the delimiter
e.g. 15m // 103m</t>
      </text>
    </comment>
    <comment authorId="0" ref="J1">
      <text>
        <t xml:space="preserve">Recognized formats: '35mm', '3D 35mm', '16mm', '3D 16mm', 'DCP', '3D DCP', 'Digital', '3D Digital'
For multiple films in the same screening, use '//' as the delimiter
e.g. 16mm // 3D DCP</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H36">
      <text>
        <t xml:space="preserve">Lol. Zeitgeists of their time.
	-Design Doc Films</t>
      </text>
    </comment>
    <comment authorId="0" ref="H76">
      <text>
        <t xml:space="preserve">I would like a single capsule for these.
	-Design Doc Films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For multiple programmers, use the delimiters ',' (comma) or 'and'. Doesn't matter if you use an Oxford comma or not. PROHIBITED delimiters: &amp;
e.g. Hannah Halpern, Ian Resnick, and Addison Wood</t>
      </text>
    </comment>
    <comment authorId="0" ref="I1">
      <text>
        <t xml:space="preserve">Should only include the number of minutes. (a.k.a. digits only, no "min")</t>
      </text>
    </comment>
  </commentList>
</comments>
</file>

<file path=xl/sharedStrings.xml><?xml version="1.0" encoding="utf-8"?>
<sst xmlns="http://schemas.openxmlformats.org/spreadsheetml/2006/main" count="811" uniqueCount="405">
  <si>
    <t>title</t>
  </si>
  <si>
    <t>characters</t>
  </si>
  <si>
    <t>author</t>
  </si>
  <si>
    <t>editor1</t>
  </si>
  <si>
    <t>edited1</t>
  </si>
  <si>
    <t>director</t>
  </si>
  <si>
    <t>year</t>
  </si>
  <si>
    <t>capsule</t>
  </si>
  <si>
    <t>runtime</t>
  </si>
  <si>
    <t>format</t>
  </si>
  <si>
    <t>showdate1</t>
  </si>
  <si>
    <t>showtime1</t>
  </si>
  <si>
    <t>showdate2</t>
  </si>
  <si>
    <t>showtime2</t>
  </si>
  <si>
    <t>public notes</t>
  </si>
  <si>
    <t>notes for prog/board</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</si>
  <si>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</si>
  <si>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</si>
  <si>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</si>
  <si>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</si>
  <si>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</si>
  <si>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</si>
  <si>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</si>
  <si>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</si>
  <si>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</si>
  <si>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</si>
  <si>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</si>
  <si>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</si>
  <si>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</si>
  <si>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</si>
  <si>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</si>
  <si>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</si>
  <si>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The Blues Brothers</t>
  </si>
  <si>
    <t>Honor</t>
  </si>
  <si>
    <t>John Landis</t>
  </si>
  <si>
    <t>Newly released ex-con Jake Blues reunites with his brother Elwood, and the titular Blues Brothers embark on a mission to raise enough money to save their childhood orphanage. Jake and Elwood set out to bring their old band back together, but the process is not without obstacles: the brothers careen around Chicago in a chaotic frenzy of explosive car chases, trains that come a little too close for comfort, and a bevy of enemies including the police.</t>
  </si>
  <si>
    <t>133mins</t>
  </si>
  <si>
    <t>DCP</t>
  </si>
  <si>
    <t xml:space="preserve">A Night Owls Event, with Professors Agnes Callard and Daniel Morgan. Free with Night Owls QR Code Sign-in. </t>
  </si>
  <si>
    <t>SE</t>
  </si>
  <si>
    <t>The Night of the Hunter</t>
  </si>
  <si>
    <t>Hannah O.</t>
  </si>
  <si>
    <t>Charles Laughton</t>
  </si>
  <si>
    <t>A diabolical traveling preacher marries a gullible widow, hoping to pocket the $10,000 hidden away by her late husband. Set in the Depression-era South, _The Night of the Hunter_ follows her children as they flee their stepfather by starlight. Equal parts horror, comedy, and fantasy, _The Night of the Hunter_ echoes tropes of silent film with striking shadowplay and an unforgettable performance by 61-year-old Lillian Gish.</t>
  </si>
  <si>
    <t>92mins</t>
  </si>
  <si>
    <t>Tuesday</t>
  </si>
  <si>
    <t>Crouching Tiger, Hidden Dragon</t>
  </si>
  <si>
    <t>Stone</t>
  </si>
  <si>
    <t>Ang Lee</t>
  </si>
  <si>
    <r>
      <rPr>
        <rFont val="Arial"/>
        <sz val="10.0"/>
      </rPr>
      <t>One of the most acclaimed films of the 21st-century, _Crouching Tiger, Hidden Dragon_ follows a stolen mystical sword and two warriors’ (Chow Yun-fa</t>
    </r>
    <r>
      <rPr>
        <rFont val="Arial"/>
        <color rgb="FFFF0000"/>
        <sz val="10.0"/>
      </rPr>
      <t>t</t>
    </r>
    <r>
      <rPr>
        <rFont val="Arial"/>
        <sz val="10.0"/>
      </rPr>
      <t xml:space="preserve"> and Michelle Yeoh) quest to retrieve it. Grand in its scope and mesmerizing in its execution—in part due to Yuen Woo-Ping’s intricate, masterfully-crafted fight choreography—Ang Lee’s film is an enthralling visual experience not to be missed. </t>
    </r>
  </si>
  <si>
    <t>120mins</t>
  </si>
  <si>
    <t>35mm</t>
  </si>
  <si>
    <t>Wednesday</t>
  </si>
  <si>
    <t>The Social Network</t>
  </si>
  <si>
    <t>Addison</t>
  </si>
  <si>
    <t>Rocco</t>
  </si>
  <si>
    <t>David Fincher</t>
  </si>
  <si>
    <t>Whether prescient or dated, we aren’t exactly sure. 2000s bright-eyed Zuckerberg collides with David Fincher’s cinematic sleekness and Sorkin’s verbose pizzazz. _The Social Network_ dissects social media's birth at a microcosmic level: a who’s who of dorky college dropouts and deadbeats opening the Pandora’s box that would become Facebook. Ideal for freshmen entering college life, the movie features a killer score by Trent Reznor and Atticus Ross.</t>
  </si>
  <si>
    <t xml:space="preserve">Endtime: 9:00PM. Prep time for next show (DCP): 30min. </t>
  </si>
  <si>
    <t>Thursday 1</t>
  </si>
  <si>
    <t>God Told Me To</t>
  </si>
  <si>
    <t>Max</t>
  </si>
  <si>
    <t>Larry Cohen</t>
  </si>
  <si>
    <t>A series of mass shootings and murders carried out by seemingly unconnected people all claiming God told them to are investigated by New York City detective Peter Nicholas. Shit spirals out of control as Nicholas’ childhood is put into question and possibly related to the incidents. Larry Cohen creates a tense thriller that incorporate science-fiction and horror elements, all against the backdrop of the bustle of 70s NYC—with an Andy Kaufman cameo.</t>
  </si>
  <si>
    <t>91mins</t>
  </si>
  <si>
    <t>Thursday 2</t>
  </si>
  <si>
    <t>Harold and Maude</t>
  </si>
  <si>
    <t>Cyrus</t>
  </si>
  <si>
    <t>Hal Ashby</t>
  </si>
  <si>
    <r>
      <rPr>
        <rFont val="&quot;Helvetica Neue&quot;"/>
      </rPr>
      <t xml:space="preserve">Harold is a morose young man whose obsession with death is distasteful to his wealthy socialite mother. When he meets Maude, a 79-year-old free spirit who lives life to the fullest—even in spite of the law—the two </t>
    </r>
    <r>
      <rPr>
        <rFont val="&quot;Helvetica Neue&quot;"/>
        <color rgb="FFFF0000"/>
      </rPr>
      <t>strike up</t>
    </r>
    <r>
      <rPr>
        <rFont val="&quot;Helvetica Neue&quot;"/>
      </rPr>
      <t xml:space="preserve"> an odd friendship and a deep affection. Both a black comedy and an</t>
    </r>
    <r>
      <rPr>
        <rFont val="&quot;Helvetica Neue&quot;"/>
        <color rgb="FFFF0000"/>
      </rPr>
      <t xml:space="preserve"> </t>
    </r>
    <r>
      <rPr>
        <rFont val="&quot;Helvetica Neue&quot;"/>
      </rPr>
      <t>innocent romance, _Harold and Maude_ highlights love that exists between members of society’s strange and outcast, with a classic soundtrack by Cat Stevens.</t>
    </r>
  </si>
  <si>
    <t>Friday</t>
  </si>
  <si>
    <t>Taxi Driver</t>
  </si>
  <si>
    <t>Tyler</t>
  </si>
  <si>
    <t>Martin Scorsese</t>
  </si>
  <si>
    <t xml:space="preserve">Disturbed insomniac Travis Bickle (Robert De Niro) roams the grimy underbelly of 70s New York City as a taxi driver, taking chagrined notice of what he sees as repulsive social decay. Between visits to porn theaters, noting down witticisms in his diary, and an obsessive infatuation with a campaign volunteer (Cybill Shepard), Bickle becomes fixated on purging social ills by means of rescuing adolescent sex worker Iris (Jodie Foster) from her sinister pimp. </t>
  </si>
  <si>
    <t>114mins</t>
  </si>
  <si>
    <t xml:space="preserve">Endtime: 6:00PM. Prep time for next show (DCP): 1 hr. </t>
  </si>
  <si>
    <t>Barbie</t>
  </si>
  <si>
    <t>Jamie</t>
  </si>
  <si>
    <t>Hannah</t>
  </si>
  <si>
    <t>Greta Gerwig</t>
  </si>
  <si>
    <t xml:space="preserve">_In the beginning, there was Barbie_. And then, there were _Barbillion_! It felt like a party — and we're bringing this party to Doc. Join us on your rollerblades, boats, rocket ships, and bicycles to celebrate a film about individualism, cognitive dissonance, and Kens discovering the patriarchy. Plus, Gerwig cites Demy, Tati, Kubrick, Gene Kelly musicals, and more as filmic influences. Come see what _that's_ all about. The dress code is hot pink. </t>
  </si>
  <si>
    <t>NR</t>
  </si>
  <si>
    <t xml:space="preserve">El grito </t>
  </si>
  <si>
    <t>Leobardo López Aretche</t>
  </si>
  <si>
    <t>A rare visual artifact of the Tlatelolco massacre, _El Grito_ remained unreleased in Mexico for fifty years, becoming a touchstone of censorship during the reign of the PRI party. A glimpse into the final hours of peaceful protest, music, and an ominous police presence, this documentary captures the leadup to the largest flash point in Mexican politics following the revolution. El Grito_ is only now becoming recognized as a significant record of Mexico’s darkest moment.</t>
  </si>
  <si>
    <t>104mins</t>
  </si>
  <si>
    <t>Film provided by Filmoteco UNAM. ntroduced by Tom Ginsburg of the Forum for Free Inquiry and Expression.</t>
  </si>
  <si>
    <t xml:space="preserve">If we can squeeze in UNAM's logo, can we? Endtime: 8:44. Recieved an mp4. Will convert to DCP. </t>
  </si>
  <si>
    <t>Sunday</t>
  </si>
  <si>
    <t>M</t>
  </si>
  <si>
    <t>Kathleen</t>
  </si>
  <si>
    <t>Fritz Lang</t>
  </si>
  <si>
    <t>In a city plagued by a shocking series of child murders, the cops and the criminals alike organize to catch the killer. Scripted by Lang’s wife Thea von Harbou, this stunning work was Lang’s first sound film and his own personal favorite. _M_ combines dazzling visual and sonic inventiveness with an incisive critique of an entire society. Peter Lorre’s extraordinary performance as the killer manages to be both terrifying and sympathetic.</t>
  </si>
  <si>
    <t>110mins</t>
  </si>
  <si>
    <t>Monday</t>
  </si>
  <si>
    <t>Salesman</t>
  </si>
  <si>
    <t>Albert and David Maysles, Charlotte Zwerin</t>
  </si>
  <si>
    <t>The door-to-door salesmen in this Maysles brothers documentary aren’t exactly preachers—but they are in the business of religion as they try to sell large, expensive Bibles to working-class Catholics. A portrait of mid-century consumerism and suburban ennui, _Salesman_ follows its subjects from house to house as they pitch the Good Book and swap notes about the day’s successes and failures.</t>
  </si>
  <si>
    <t>Brokeback Mountain</t>
  </si>
  <si>
    <t xml:space="preserve">It’s hard to overstate the significance of _Brokeback Mountain_. Devastatingly beautiful and incredibly profound, the film revolves around the secret, decades-long relationship between cowboys Ennis Del Mar (Heath Ledger) and Jack Twist (Jack Gyllenhaal). _Brokeback Mountain_ is both a brilliant and important film that won Ang Lee the Academy Award for Best Director and proved that serious LGBTQ stories belong in mainstream media. Doc was actually the Chicago premiere for this film! </t>
  </si>
  <si>
    <t>134mins</t>
  </si>
  <si>
    <t>Won't be able to do repeat screening because of Media Aesthetics at 3pm. Maybe do a morning screening ... would rather not ...</t>
  </si>
  <si>
    <t>Uncut Gems</t>
  </si>
  <si>
    <t>Josh and Benny Safdie</t>
  </si>
  <si>
    <t>Telling the tale of Howie Ratner (Adam Sandler), a Diamond District mogul who always defaults to ante, this Safdie Brothers joint will push your palm sweat into overdrive as Howie’s successive parlays become more outlandish than the last. With a cast including LaKeith Stanfield, The Weeknd, Kevin Garnett himself, and seemingly every 2010s New York _character_, _Uncut Gems_ is a whirlwind of basketball, Passover, and tricked out Furbies. Come for Julia Fox, stay for Oneohtrix Poi—Daniel Lopatin.</t>
  </si>
  <si>
    <t>135mins</t>
  </si>
  <si>
    <t xml:space="preserve">Endtime: 9:15. Prep time for next show (35mm): 15min. Projectors, focus, framing, should be checked before both shows. Threading should be done during the end of the first show. </t>
  </si>
  <si>
    <t>The Driller Killer</t>
  </si>
  <si>
    <t>Abel Ferrara</t>
  </si>
  <si>
    <t>Abel Ferrara directs and stars in this overlooked horror masterpiece about a painter whose lack of success, rent, and noisy neighbors cause him to begin a murder rampage around the city with a power drill. Cleverly capturing many of the anxieties induced by the city and offering one of the strangest performances you’ll see from an actor, _The Driller Killer_ is one of few movies to have a no-wave soundtrack, which complements the atmosphere perfectly.</t>
  </si>
  <si>
    <t>96mins</t>
  </si>
  <si>
    <t>Lost Highway</t>
  </si>
  <si>
    <t>David Lynch</t>
  </si>
  <si>
    <r>
      <rPr>
        <rFont val="&quot;Helvetica Neue&quot;"/>
      </rPr>
      <t>Fred, a Los Angeles saxophonist, continuously recieves VHS tapes of his home, which become increasingly cryptic. Meanwhile, he has surreal dreams which cause him to suspect that his wife is not exactly who she seems. One of Lynch’s most co</t>
    </r>
    <r>
      <rPr>
        <rFont val="&quot;Helvetica Neue&quot;"/>
        <color rgb="FFFF0000"/>
      </rPr>
      <t>n</t>
    </r>
    <r>
      <rPr>
        <rFont val="&quot;Helvetica Neue&quot;"/>
      </rPr>
      <t>founding puzzles, _Lost Highway_ is a frightening dreamscape of memory, identity, and desire better seen than explained.</t>
    </r>
  </si>
  <si>
    <t>Past Lives</t>
  </si>
  <si>
    <t>Steph</t>
  </si>
  <si>
    <t>Celine Song</t>
  </si>
  <si>
    <t>Celine Song wrote this screenplay for herself, but we're all glad she did. After settling in New York with her husband (John Magaro), Nora encounters her childhood sweetheart Hae Sung (Teo Yoo) and is faced with the lines of fate tying her not only to Hae Sung, but also to who she used to be. Based off of Song's experiences as a Korean immigrant, _Past Lives_ presents a romantic drama that patiently explores inexpressible connections and the what-if’s.</t>
  </si>
  <si>
    <t>106mins</t>
  </si>
  <si>
    <t xml:space="preserve">10/7 12-6pm is Film Fest. Prep time for show: 1 hr. </t>
  </si>
  <si>
    <t>Pixote</t>
  </si>
  <si>
    <t>Héctor Babenco</t>
  </si>
  <si>
    <t>Centered around the titular child gangster who must constantly escape the threat of sexual violence, _Pixote_ calls upon the life experiences of its cast members to create an embodiment of favela life, eschewing tropes of poverty porn in favor of an approach like De Sica's. Featuring a heart-rending performance by Fernando Ramos da Silva, who was killed by police after completing the film, _Pixote_ presents the institutional failings of a modern Brazil in the bleakest manner imaginable.</t>
  </si>
  <si>
    <t>128mins</t>
  </si>
  <si>
    <t>Speaker Notes TBD --- possibly Brodwyn Fischer</t>
  </si>
  <si>
    <t xml:space="preserve">Endtime for previous show: 6:14. Prep time: 20min/40min. Should fill out video report before both shows. End time with 7pm start time: 9:08pm. End time with 6:30 start time: 8:38pm. </t>
  </si>
  <si>
    <t>Scarface</t>
  </si>
  <si>
    <t xml:space="preserve">Howard Hawks </t>
  </si>
  <si>
    <t>This wild ride of a gangster film portrays the rise and fall of a Chicago gangster (Paul Muni) modeled on Al Capone. Its gleeful blend of anarchic comedy and brutal violence outraged censors, who held up the release of the film for over a year. But Hawks’ singular vision inspired generations of filmmakers—including François Truffaut, who wrote, “[_Scarface_] isn’t literature. It may be dance or poetry. It is certainly cinema.”</t>
  </si>
  <si>
    <t>93mins</t>
  </si>
  <si>
    <t>Wise Blood</t>
  </si>
  <si>
    <t>John Huston</t>
  </si>
  <si>
    <t>John Huston’s _Wise Blood_ captures the absurd, grotesque, yet revelatory tenor of Flannery O’Connor’s acclaimed novel. Wild-eyed Hazel Motes (Brad Dourif) becomes a self-proclaimed prophet of the Church Without Christ: “where the blind don’t see and the lame don’t walk and what’s dead stays that way." Motes battles a rival street preacher (Harry Dean Stanton) for souls - including his own.</t>
  </si>
  <si>
    <t>Sense and Sensibility</t>
  </si>
  <si>
    <t xml:space="preserve">Sisters Elinor (Emma Thompson) and Marianne (Kate Winslet) grapple with financial hardship, societal expectations, and their different approaches to love. Thompson won the Academy Award for her screenplay, making her the only person to have won an Oscar for both screenwriting and acting. A tender and witty film,_Sense and Sensibility_ demonstrates Ang Lee’s versatility as a director and is widely considered one of the best adaptations of an Austen work. </t>
  </si>
  <si>
    <t>136mins</t>
  </si>
  <si>
    <t xml:space="preserve">10/15 end time with 3:30 start: 5:40. 50 min prep time for second show (DCP). End time with 4:00 start: 6:10. 20 min prep time for second show. Family weekend hold until 4. </t>
  </si>
  <si>
    <t>Trainspotting</t>
  </si>
  <si>
    <t>Danny Boyle</t>
  </si>
  <si>
    <t>Cool Britannia’s heroin addiction comedy, _Trainspotting_ takes the highs and lows of junkie Mark Renton (Ewan McGregor) and throws on a mountain of nightmarish pop culture that would give the Scottish Highlands an inferiority complex. Bringing the thick Scottish brogue of Irvine Welsh’s cult novel to the silver screen, _Trainspotting_ invites you to dive into ‘80s Edinburgh—all to the tune of Iggy Pop, Goldie, Blur and Underworld (to name a few).</t>
  </si>
  <si>
    <t xml:space="preserve">Endtime: 8:30pm. Prep time for next show: 1 hr. </t>
  </si>
  <si>
    <t>Basket Case</t>
  </si>
  <si>
    <t>Frank Henenlotter</t>
  </si>
  <si>
    <t>Shot on 16mm and a low budget, _Basket Case_ has become a cult classic horror movie. Duane Bradley goes around New York City carrying a mutant creature who can talk to him telepathically in a basket. Together, they are on a mission to get revenge on the doctor that did them wrong in the past. How are they related, and what wrong was done? _Basket Case_ is a classic good time with cheap but surprisingly good gore effects and an atmosphere of grime.</t>
  </si>
  <si>
    <t>A Woman Under the Influence</t>
  </si>
  <si>
    <t>John Cassavetes</t>
  </si>
  <si>
    <r>
      <rPr>
        <rFont val="&quot;Helvetica Neue&quot;"/>
        <color rgb="FFFF0000"/>
      </rPr>
      <t xml:space="preserve">As lonely housewife Mabel becomes increasingly </t>
    </r>
    <r>
      <rPr>
        <rFont val="&quot;Helvetica Neue&quot;"/>
      </rPr>
      <t xml:space="preserve">unhappy and unstable, her husband Nick, an L.A. construction worker, begins to think </t>
    </r>
    <r>
      <rPr>
        <rFont val="&quot;Helvetica Neue&quot;"/>
        <color rgb="FFFF0000"/>
      </rPr>
      <t>Mabel will</t>
    </r>
    <r>
      <rPr>
        <rFont val="&quot;Helvetica Neue&quot;"/>
      </rPr>
      <t xml:space="preserve"> be a danger to their children and himself</t>
    </r>
    <r>
      <rPr>
        <rFont val="&quot;Helvetica Neue&quot;"/>
        <color rgb="FFFF0000"/>
      </rPr>
      <t>,</t>
    </r>
    <r>
      <rPr>
        <rFont val="&quot;Helvetica Neue&quot;"/>
      </rPr>
      <t xml:space="preserve"> despite her love for them. Written by Cassavetes when Gena Rowlands desired a play about the difficulties faced by contemporary women, _A Woman Under the Influence_ contains two of the most wrought and heart-breaking performances of a couple desperately in love but ostensibly incompatible.</t>
    </r>
  </si>
  <si>
    <t>155mins</t>
  </si>
  <si>
    <t xml:space="preserve">Endtime 10/14: 6:30pm. Prep time for next show (DCP): 30min. Video forms should be filled out before shows. </t>
  </si>
  <si>
    <t>Spider-Man: Across the Spider-Verse</t>
  </si>
  <si>
    <t>Joaquim Dos Santos, Kemp Powers, Justin K. Thompson</t>
  </si>
  <si>
    <t>This bildungsroman follows two spider-people from different universes, Miles Morales and Gwen Stacey, who refuse to be boxed into a simple hero's arc. The lauded visual and auditory experience created by 1,000 animators, Daniel Pemberton, and Metro Boomin reinforce the film’s narrative-breaking style and masterful execution of the multiverse. The story is so big, it can't fit into one movie. You'll simply have to come back to Doc to catch the next one.</t>
  </si>
  <si>
    <t>140mins</t>
  </si>
  <si>
    <t>De cierta manera  // Mueda, Memory and Massacre</t>
  </si>
  <si>
    <t>Sara Gómez // Ruy Guerra</t>
  </si>
  <si>
    <t>1977 // 1979</t>
  </si>
  <si>
    <t>This double feature shows two radically different approaches to docufiction as a tool to examine post-colonial independence. _De cierta manera_, completed by a team of filmmakers after director Sara Gómez’s untimely death, foregrounds the love story of Yolanda and Mario, two people formerly separated by race and class following the Cuban Revolution. _Mueda_, the story of the real-life 1960 massacre of Mozambicans protesting for independence, is both a fiction and a documentary which tracks the development of the massacre’s recreation by locals who lived through the War of Independence.</t>
  </si>
  <si>
    <t>73mins // 80mins</t>
  </si>
  <si>
    <t>5 minutes in between films</t>
  </si>
  <si>
    <t>2hr33min runtime total. 6:30 start endtime: 9pm.</t>
  </si>
  <si>
    <t>Le jour se lève</t>
  </si>
  <si>
    <t>Marcel Carné</t>
  </si>
  <si>
    <t>A factory worker (Jean Gabin) kills a man, then holes himself up in his apartment. As he awaits the police, he thinks back on the events that turned him into a murderer. Scripted by the poet Jaques Prévert, this melancholy masterpiece of poetic realism is distinguished by its gorgeously atmospheric filmmaking and Gabin’s utterly iconic performance. Its aura of fatalistic despair parallels the mood of France on the brink of world war.</t>
  </si>
  <si>
    <t>Body and Soul</t>
  </si>
  <si>
    <t>Oscar Micheaux</t>
  </si>
  <si>
    <r>
      <rPr>
        <rFont val="&quot;Helvetica Neue&quot;"/>
      </rPr>
      <t xml:space="preserve">27-year-old Paul Robeson made his acting debut in Oscar Micheaux’s _Body and Soul_ playing the roles of identical twins - one honest but poor, the other a crooked preacher - who are in love with the same woman. Micheaux was forced to cut “immoral” and “sacrilegious” scenes; while the director’s cut has never been recovered, _Body and Soul_ is one of Micheaux’s </t>
    </r>
    <r>
      <rPr>
        <rFont val="&quot;Helvetica Neue&quot;"/>
        <color rgb="FFFF0000"/>
      </rPr>
      <t>few</t>
    </r>
    <r>
      <rPr>
        <rFont val="&quot;Helvetica Neue&quot;"/>
      </rPr>
      <t xml:space="preserve"> surviving silent films.</t>
    </r>
  </si>
  <si>
    <t>102mins</t>
  </si>
  <si>
    <t>Life of Pi</t>
  </si>
  <si>
    <r>
      <rPr>
        <rFont val="'.SFUI-Regular'"/>
        <color rgb="FF000000"/>
      </rPr>
      <t xml:space="preserve">Ang Lee’s _Life of Pi_, based on Yann Martel’s novel of the same name, is perhaps his most gorgeous film. Deeply thought-provoking and emotionally rich, it depicts the adventure of a boy </t>
    </r>
    <r>
      <rPr>
        <rFont val="'.SFUI-Regular'"/>
        <color rgb="FF000000"/>
      </rPr>
      <t>nick</t>
    </r>
    <r>
      <rPr>
        <rFont val="'.SFUI-Regular'"/>
        <color rgb="FF000000"/>
      </rPr>
      <t xml:space="preserve">named Pi stranded in the middle of the ocean…with a Bengal tiger. The film's breathtaking visuals and philosophical narrative earned it critical acclaim and several Academy Awards, including Best Director. Come for the tiger, stay for a hopeful, beautiful experience. </t>
    </r>
  </si>
  <si>
    <t>127mins</t>
  </si>
  <si>
    <t>Swimming Pool</t>
  </si>
  <si>
    <t>Eli</t>
  </si>
  <si>
    <t>François Ozon</t>
  </si>
  <si>
    <t>20 years ago, a couple had their first date at Doc Films. The movie was Ozon’s _Swimming Pool_ … Now here we are, hopefully with a romantic prospect by our side. Because there's no better date-night activity than watching this sizzling, slow-burn erotic thriller starring Charlotte Rampling as a writer whose holiday takes a turn when an unexpected guest shows up. Here’s to Meredith and Alex — may we all find true love at the movies, especially at Doc!</t>
  </si>
  <si>
    <t>Endtime: 8:42. Prep time for next show (DCP): 50 min. Fine.</t>
  </si>
  <si>
    <t>Red Roses of Passion</t>
  </si>
  <si>
    <t>Isaiah</t>
  </si>
  <si>
    <t>Joseph W. Sarno</t>
  </si>
  <si>
    <r>
      <rPr>
        <rFont val="Helvetica Neue, Arial"/>
      </rPr>
      <t>In this sexploitation film, Carla is sick of life with her aunt who berates her for her relationships with men. A</t>
    </r>
    <r>
      <rPr>
        <rFont val="Helvetica Neue, Arial"/>
      </rPr>
      <t>fter being introduced by a tarot card reader</t>
    </r>
    <r>
      <rPr>
        <rFont val="Helvetica Neue, Arial"/>
      </rPr>
      <t xml:space="preserve"> to a cult that worships Pan, </t>
    </r>
    <r>
      <rPr>
        <rFont val="Helvetica Neue, Arial"/>
      </rPr>
      <t xml:space="preserve">Carla </t>
    </r>
    <r>
      <rPr>
        <rFont val="Helvetica Neue, Arial"/>
      </rPr>
      <t xml:space="preserve">uses the erotic power of roses to make her Aunt and cousin sex-crazed. </t>
    </r>
    <r>
      <rPr>
        <rFont val="Helvetica Neue, Arial"/>
      </rPr>
      <t>S</t>
    </r>
    <r>
      <rPr>
        <rFont val="Helvetica Neue, Arial"/>
      </rPr>
      <t>oon</t>
    </r>
    <r>
      <rPr>
        <rFont val="Helvetica Neue, Arial"/>
      </rPr>
      <t>, though, she</t>
    </r>
    <r>
      <rPr>
        <rFont val="Helvetica Neue, Arial"/>
      </rPr>
      <t xml:space="preserve"> starts to see the cult as a more sinister force…</t>
    </r>
    <r>
      <rPr>
        <rFont val="Helvetica Neue, Arial"/>
      </rPr>
      <t xml:space="preserve"> </t>
    </r>
    <r>
      <rPr>
        <rFont val="Helvetica Neue, Arial"/>
      </rPr>
      <t>This movie is soaked in the atmosphere of a noir but incorporates hints of fantasy and other genres to create something unique.</t>
    </r>
  </si>
  <si>
    <t>80mins</t>
  </si>
  <si>
    <t>Badlands</t>
  </si>
  <si>
    <t>Terrence Malick</t>
  </si>
  <si>
    <r>
      <rPr>
        <rFont val="&quot;Helvetica Neue&quot;"/>
      </rPr>
      <t>In a dead-end South Dakota town, Holly, a lonely teenage girl, meets Kit, a handsome 20-something garbage collector. Kit’s charming nature belies underlying violent tendencies that Holly is unaware of. When Holly’s father disapproves of their relationship, Kit murders him and the two escape to the badlands of Montana. Based on the real Starkweather killing spree, _Badlands_ is a poetic juxtaposition of innocence, natural beauty</t>
    </r>
    <r>
      <rPr>
        <rFont val="&quot;Helvetica Neue&quot;"/>
        <color rgb="FFFF0000"/>
      </rPr>
      <t>,</t>
    </r>
    <r>
      <rPr>
        <rFont val="&quot;Helvetica Neue&quot;"/>
      </rPr>
      <t xml:space="preserve"> and human violence.</t>
    </r>
  </si>
  <si>
    <t>94mins</t>
  </si>
  <si>
    <t xml:space="preserve">10/20 Endtime: 5:34pm. Prep time for next show (DCP and 35mm) 1hr. </t>
  </si>
  <si>
    <t>La La Land</t>
  </si>
  <si>
    <t>Damien Chazelle</t>
  </si>
  <si>
    <t>And this one’s for the fools who dream. Over the years, _La La Land_ has garnered quite the reputation, whether for its iconic dance sequences, accolades, or the infamous Best Picture snafu. This dazzling musical drama centers Mia (Emma Stone) and Sebastian (Ryan Gosling), two determined souls looking to achieve their dreams in the city of stars. A story of both enchantment and heartache, _La La Land_ is the perfect love letter to the road to stardom.</t>
  </si>
  <si>
    <t xml:space="preserve">Endtime: 4:30pm. RHPS needs the theater by 5pm. </t>
  </si>
  <si>
    <t>Blood of the Condor // Los Olvidados</t>
  </si>
  <si>
    <t>Jorge Sanjinés // Luis Buñuel</t>
  </si>
  <si>
    <t>1969 // 1950</t>
  </si>
  <si>
    <t>Banned upon release, _Blood of the Condor_  tells the story of Indigenous people’s struggle against forced sterilization in the Andes. _Los Olvidados_, Luis Buñuel’s social realist fever dream, follows a group of children who fall through the cracks of the Mexican state’s welfare programs. Combining European arthouse visuals with Latin American modernity, these films were hotbeds of controversy in their day and now serve as towering works capturing the zeitgeist of their time.</t>
  </si>
  <si>
    <t>70mins // 76mins</t>
  </si>
  <si>
    <t>Digital // 35mm</t>
  </si>
  <si>
    <t xml:space="preserve">5 minutes in between films. </t>
  </si>
  <si>
    <t xml:space="preserve">Endtime: 9:00pm. Possible 6:00 start ... Endtime: 8:30pm. </t>
  </si>
  <si>
    <t>I Am a Fugitive from a Chain Gang</t>
  </si>
  <si>
    <t>Mervyn LeRoy</t>
  </si>
  <si>
    <r>
      <rPr>
        <rFont val="&quot;Helvetica Neue&quot;"/>
        <color rgb="FF000000"/>
      </rPr>
      <t xml:space="preserve">Down-on-his-luck World War I vet </t>
    </r>
    <r>
      <rPr>
        <rFont val="&quot;Helvetica Neue&quot;"/>
        <color rgb="FF000000"/>
      </rPr>
      <t xml:space="preserve">James Allen </t>
    </r>
    <r>
      <rPr>
        <rFont val="&quot;Helvetica Neue&quot;"/>
        <color rgb="FF000000"/>
      </rPr>
      <t>is railroaded onto a brutal Southern chain gang for a crime he didn’t commit. He escapes to Chicago</t>
    </r>
    <r>
      <rPr>
        <rFont val="&quot;Helvetica Neue&quot;"/>
        <color rgb="FF000000"/>
      </rPr>
      <t xml:space="preserve">, </t>
    </r>
    <r>
      <rPr>
        <rFont val="&quot;Helvetica Neue&quot;"/>
        <color rgb="FF000000"/>
      </rPr>
      <t>but after his past catches up to him</t>
    </r>
    <r>
      <rPr>
        <rFont val="&quot;Helvetica Neue&quot;"/>
        <color rgb="FF000000"/>
      </rPr>
      <t>,</t>
    </r>
    <r>
      <rPr>
        <rFont val="&quot;Helvetica Neue&quot;"/>
        <color rgb="FF000000"/>
      </rPr>
      <t xml:space="preserve"> he is forced back to a life on the run. Based on a true story, this gripping and harrowing film is probably the best of </t>
    </r>
    <r>
      <rPr>
        <rFont val="&quot;Helvetica Neue&quot;"/>
        <color rgb="FF000000"/>
      </rPr>
      <t xml:space="preserve">the </t>
    </r>
    <r>
      <rPr>
        <rFont val="&quot;Helvetica Neue&quot;"/>
        <color rgb="FF000000"/>
      </rPr>
      <t>Warner Brothers’ hardboiled Depression-era social conscience pictures. Its gut-punch of an ending is one of the greatest in Hollywood history.</t>
    </r>
  </si>
  <si>
    <t>Preserved by the Library of Congress</t>
  </si>
  <si>
    <t>Marjoe</t>
  </si>
  <si>
    <t>Howard Smith and Sarah Kernochan</t>
  </si>
  <si>
    <t>Marjoe Gortner started preaching in Pentecostal revivals when he was four years old. Now in his late 20’s, Marjoe doesn’t believe in God - but continues to make his living on the revival circuit. In this Academy Award winning documentary, Marjoe takes camera crews behind the scenes of Pentecostal revivals, explaining the tricks of the trade while coming clean about his double life.</t>
  </si>
  <si>
    <t>88mins</t>
  </si>
  <si>
    <t>The Ice Storm</t>
  </si>
  <si>
    <t xml:space="preserve">With a plot containing enough family dysfunction to rival, and to some—_surpass_— _American Beauty_, _The Ice Storm_ is a study on bleak, melancholic suburbia. Over the course of a Thanksgiving weekend (and under the threat of a severe ice storm), two families deal with adultery, substance abuse, and isolation in a time of personal and social unrest. _The Ice Storm_ is not only among the best of Lee’s work, but is also one the finest films of its decade. </t>
  </si>
  <si>
    <t>112mins</t>
  </si>
  <si>
    <t xml:space="preserve">Endtime: 6:00pm. Prep time for next show (DCP): 1hr. </t>
  </si>
  <si>
    <t>Irréversible</t>
  </si>
  <si>
    <t>Gaspar Noé</t>
  </si>
  <si>
    <t>Inverting the rape-revenge genre, _Irréversible_ combines dizzying camerawork and a stomach-churning score by Daft Punk’s Thomas Bangalter. Infamously unwatchable, it dwells on the most base forms of hatred and disgust and makes us reckon with humanity’s id in the face of modernity. Noé’s tapestry of two men (Vincent Cassel, Albert Dupontel) avenging their lover (Monica Bellucci) is canonized and shunned for its onslaught of cruelty towards the viewer.</t>
  </si>
  <si>
    <t>97mins</t>
  </si>
  <si>
    <t xml:space="preserve">Endtime: 8:30pm. Prep time for next show (DCP): 1 hr. </t>
  </si>
  <si>
    <t>Ganja &amp; Hess</t>
  </si>
  <si>
    <t>Bill Gunn</t>
  </si>
  <si>
    <r>
      <rPr>
        <rFont val="Helvetica Neue, Arial"/>
        <color rgb="FF000000"/>
      </rPr>
      <t xml:space="preserve">An anthropologist stabbed with an ancient dagger by his assistant turns into a vampire. When </t>
    </r>
    <r>
      <rPr>
        <rFont val="Helvetica Neue, Arial"/>
        <color rgb="FF000000"/>
      </rPr>
      <t xml:space="preserve">the </t>
    </r>
    <r>
      <rPr>
        <rFont val="Helvetica Neue, Arial"/>
        <color rgb="FF000000"/>
      </rPr>
      <t xml:space="preserve">assistant’s wife comes looking for her husband, she finds out </t>
    </r>
    <r>
      <rPr>
        <rFont val="Helvetica Neue, Arial"/>
        <color rgb="FF000000"/>
      </rPr>
      <t xml:space="preserve">the anthropologist's </t>
    </r>
    <r>
      <rPr>
        <rFont val="Helvetica Neue, Arial"/>
        <color rgb="FF000000"/>
      </rPr>
      <t>secret and falls in love. Tasked with creating a ‘Black vampire film,’ Bill Gunn created one of the most unique pieces of horror (and art) with beautiful, experimental cinematography, structure, and a distinct atmosphere birthed partly from its low budget. Not to be missed.</t>
    </r>
  </si>
  <si>
    <t>Thirst</t>
  </si>
  <si>
    <t>Park Chan-wook</t>
  </si>
  <si>
    <r>
      <rPr>
        <rFont val="&quot;Helvetica Neue&quot;"/>
      </rPr>
      <t>When Sang-hyun, a respected priest, selflessly volunteers for an experimental procedure to cure a deadly virus, he is infected and killed--only to be brought back as a vampire through a mysterious blood transfusion. Now, his increasingly waning faith must face his ne</t>
    </r>
    <r>
      <rPr>
        <rFont val="&quot;Helvetica Neue&quot;"/>
        <color rgb="FFFF0000"/>
      </rPr>
      <t>w</t>
    </r>
    <r>
      <rPr>
        <rFont val="&quot;Helvetica Neue&quot;"/>
      </rPr>
      <t xml:space="preserve"> insatiable craving for blood, as well as his newfound desire for the wife of his childhood friend, Tae-ju. _Thirst_ is an erotic thriller about losing control of one’s sinful impulses.</t>
    </r>
  </si>
  <si>
    <t>Passages</t>
  </si>
  <si>
    <t>Ira Sachs</t>
  </si>
  <si>
    <t>Director Tomas (Franz Rogowski) creates a maelstrom when he leaves his husband (Ben Whishaw) for a woman he meets at his film’s wrap party, Agathe (Adèle Exarchopolous). Of course, he is unable to completely end his marriage or his affair. Rogowski, clad in mesh and crop tops against a backdrop of artist abodes and Parisian parties, makes Tomas a fascinating, if not slightly repulsive, character. In other words, _Passages_ fucks. Literally (rated NC-17).</t>
  </si>
  <si>
    <t xml:space="preserve">Endtime: 5:30. Prep time: 1 hr. </t>
  </si>
  <si>
    <t>Manila in the Claws of Light</t>
  </si>
  <si>
    <t>Lino Brocka</t>
  </si>
  <si>
    <t>Directed by a titan of Filipino cinema, Lino Brocka, _Manila_ confronts urban strife with melodramatic flair as provincial Julio (Bembol Roco) makes his way into Manila in search of his missing love Ligaya (Hilda Koronel). A recounting of one man’s attempt to fight against the gargantua of city life and a record of 70s Manila, Brocka’s epic is a masterclass in the characterization of urbanity’s ability to suffocate those who enter its darkness.</t>
  </si>
  <si>
    <t>125mins</t>
  </si>
  <si>
    <t xml:space="preserve">Endtime: 8:30pm. At least 1 hr for a special event. </t>
  </si>
  <si>
    <t>Heat Lightning</t>
  </si>
  <si>
    <r>
      <rPr>
        <rFont val="&quot;Helvetica Neue&quot;"/>
      </rPr>
      <t>In this protofeminist protonoir, Olga (Aline MacMahon) and her sister (Ann Dvorak) run a gas station in the middle of the Mojave desert. When a shady character from Olga’s past shows up, the sisters’ hard-won independence is threatened. Packed with drama, lust, and sweaty longing</t>
    </r>
    <r>
      <rPr>
        <rFont val="&quot;Helvetica Neue&quot;"/>
        <color rgb="FFFF0000"/>
      </rPr>
      <t>,</t>
    </r>
    <r>
      <rPr>
        <rFont val="&quot;Helvetica Neue&quot;"/>
      </rPr>
      <t xml:space="preserve"> and featuring arresting cinematography, a powerful performance by Method pioneer MacMahon, and a shocking ending, this is a pre-code gem you won’t want to miss.</t>
    </r>
  </si>
  <si>
    <t>63mins</t>
  </si>
  <si>
    <t>Preserved by the Library of Congress.</t>
  </si>
  <si>
    <t>Buck and the Preacher</t>
  </si>
  <si>
    <t>Sidney Poitier</t>
  </si>
  <si>
    <t>Sidney Poitier stars in _Buck and the Preacher_, his directorial debut. Poitier’s protagonist strikes a fragile balance in the Reconstruction-era Southwest, seeking settlement for Black Americans by negotiating with indigenous tribes, all while avoiding white bounty hunters. The sudden entrance of a grifting man of the cloth (Harry Belafonte) threatens to throw Buck’s entire operation into chaos.</t>
  </si>
  <si>
    <t>The Exorcist</t>
  </si>
  <si>
    <t>William Friedkin</t>
  </si>
  <si>
    <t>Based on a true story, _The Exorcist_ ventures "somewhere between science and superstition" in the tale of an innocent young girl possessed by a foul-mouthed demon. Her mother desperately seeks help for her levitating, babbling daughter, but finds no answers in medicine--leaving Regan's salvation in the hands of two Catholic priests who must embark on an exorcism. Come for the thrilling religious horror, stay for the iconic torrents of green slime.</t>
  </si>
  <si>
    <t>122mins</t>
  </si>
  <si>
    <t>Endtime: 11pm. Building closes 12.</t>
  </si>
  <si>
    <t>Lust, Caution</t>
  </si>
  <si>
    <t xml:space="preserve">This erotic espionage thriller won Ang Lee his second Golden Lion at the Venice Film Festival. Tang Wei stars as Wong Chia Chi, a young university student who joins a resistance against the Japanese puppet government in Shanghai. She is tasked with seducing and killing Mr. Yee (Tony Leung), a high-ranking official, but as the assassination plot advances, Chia Chi’s loyalty to the resistance—and her feelings for Mr. Yee—become increasingly complicated. </t>
  </si>
  <si>
    <t>158mins</t>
  </si>
  <si>
    <t>When the Beat Drops</t>
  </si>
  <si>
    <t>Jamal Sims</t>
  </si>
  <si>
    <t>We all need an emotional boost after last week's pick. The one documentary to make it into this series, _When the Beat Drops_ highlights the work of the Black and queer artists at the forefront of Atlanta’s bucking scene. Directed by choreographer Jamal Sims in a film only a dancer could make, _When the Beat Drops_ is a propulsive showcase of contemporary underground dance and a powerful examination of the profound sacrifices artists make for their craft.</t>
  </si>
  <si>
    <t>85mins</t>
  </si>
  <si>
    <t xml:space="preserve">Endtime: 8:20pm. Prep time for next show (DCP): 1hr. </t>
  </si>
  <si>
    <t>A Woman's Torment</t>
  </si>
  <si>
    <t>Roberta Findlay</t>
  </si>
  <si>
    <t>Originally a porno, we offer director Roberta Findlay’s preferred R-rated cut. Don and Frances are having marriage problems, in part due to Frances’ deeply traumatized sister Karen who overhears them discussing sending her to an asylum. Karen runs away to an empty beach house and starts killing people as her mental state deteriorates. This horror sexploitation film’s clever editing and distinct approach to horror make for a compelling experience.</t>
  </si>
  <si>
    <t>84mins</t>
  </si>
  <si>
    <t xml:space="preserve">A Story from Chikamatsu </t>
  </si>
  <si>
    <t>Kenji Mizoguchi</t>
  </si>
  <si>
    <t>In 17th century Kyoto, Osan, the wife of a wealthy scroll-maker, is falsely accused of having an affair with Mohei, her husband’s apprentice. When the two are sentenced to death in order to avoid humiliation for her husband, they go on the run. Considered one of Mizoguchi’s late masterpieces, _A Story from Chikamatsu_ (aka _The Crucified Lovers_) details the journey of two star-crossed paramours bound by fate.</t>
  </si>
  <si>
    <t>Indiana Jones and the Dial of Destiny</t>
  </si>
  <si>
    <t>James Mangold</t>
  </si>
  <si>
    <r>
      <rPr>
        <rFont val="Arial"/>
        <color rgb="FF000000"/>
        <sz val="10.0"/>
      </rPr>
      <t xml:space="preserve">The fifth and final film in the ever-iconic Indiana Jones Series, _Indiana Jones and the Dial of Destiny_  features an aging Harrison Ford, reprising his role of punching Nazis and exploring tombs to much fanfare. This time searching for the infamous Dial of Archimedes, _the Dial of Destiny_ is as action-packed as ever. Come see </t>
    </r>
    <r>
      <rPr>
        <rFont val="Arial"/>
        <color rgb="FFFF0000"/>
        <sz val="10.0"/>
      </rPr>
      <t>machine</t>
    </r>
    <r>
      <rPr>
        <rFont val="Arial"/>
        <color rgb="FF000000"/>
        <sz val="10.0"/>
      </rPr>
      <t xml:space="preserve"> learning CGI work its magic on Ford's iconic face. Oh, and Phoebe Waller-Bridge of _Fleabag_ is in it. </t>
    </r>
  </si>
  <si>
    <t>154mins</t>
  </si>
  <si>
    <t xml:space="preserve">Endtime: 6:35pm. No prep needed. Just hit play again. </t>
  </si>
  <si>
    <t>The Battle of Chile</t>
  </si>
  <si>
    <t>Patricio Guzmán</t>
  </si>
  <si>
    <t>1975-1978</t>
  </si>
  <si>
    <t>Described by Pauline Kael as a testament to what Marxism in film could produce, this epic documentary spans the years leading up to and following the 1973 coup in Chile led by Augusto Pinochet and backed by the CIA (and distinguished alumni of UChicago). A massive undertaking for the filmmakers, and to some degree the audience, _The Battle of Chile_ reveals the open wound created by right-wing authoritarianism and the dashed hopes of a nation’s social democracy.</t>
  </si>
  <si>
    <t>262mins</t>
  </si>
  <si>
    <t>no</t>
  </si>
  <si>
    <t xml:space="preserve">There will be an intermission. </t>
  </si>
  <si>
    <t xml:space="preserve">1 hr intermission for food and Q&amp;A with prof. </t>
  </si>
  <si>
    <t>Sabotage</t>
  </si>
  <si>
    <t>Alfred Hitchcock</t>
  </si>
  <si>
    <t>This loose adaptation of Joseph Conrad’s _The Secret Agent_ is one of Hitchcock’s darkest films. Sylvia Sidney stars as a woman who is horrified to discover that her husband is a terrorist agent. _Sabotage_ was not a box office hit and Hitch himself later felt that its famous “boy with the bomb” sequence was a mistake. However, its stature has grown over the years, and critics such as Pauline Kael have hailed it as the masterpiece of his British period.</t>
  </si>
  <si>
    <t>76mins</t>
  </si>
  <si>
    <t>The Miracle Woman</t>
  </si>
  <si>
    <t>Frank Capra</t>
  </si>
  <si>
    <t>One of many collaborations between director Frank Capra and leading lady Barbara Stanwyck, _The Miracle Woman_ follows Florence Fallon, a preacher’s daughter who becomes disillusioned with religion and stages phony miracles for a paying audience. Inspired by real-life evangelist Aimee Semple McPherson, Sister Fallon is torn between her act and a chance at love.</t>
  </si>
  <si>
    <t>90mins</t>
  </si>
  <si>
    <t>Pushing Hands</t>
  </si>
  <si>
    <t xml:space="preserve">More than 30 years later, Ang Lee’s feature debut remains a testament to his skill as a director. The first in his "Father Knows Best" trilogy, _Pushing Hands_ is centered on Mr. Chu—a Tai Chi master—who moves from Beijing to New York to stay with his son’s family. It's a warm and touching film, shaped by themes like clashing cultures and generational differences, which continue to appear in Lee’s later works. </t>
  </si>
  <si>
    <t>105mins</t>
  </si>
  <si>
    <t>Strange Days</t>
  </si>
  <si>
    <t>Kathryn Bigelow</t>
  </si>
  <si>
    <t>A Y2K cyberpunk thriller with Ralph Fiennes and Angela Bassett, directed by Kathryn Bigelow, based on a James Cameron story, with music by PJ Harvey– _Strange Days_ must have been a smash hit! As it turns out, audiences were unprepared for the scathing commentary on Clinton-era racism and misogyny, and the uncanny predictions on technology. Seen as a hidden gem of ‘90s sci-fi maximalism, _Strange Days_ has earned a reevaluation as a socially conscious, forward-thinking take on the near-future dystopia.</t>
  </si>
  <si>
    <t>145mins</t>
  </si>
  <si>
    <t xml:space="preserve">End time 11/9: 9:20pm. Prep time for next show (digital): 5-10min. Have video reports beforehand. End time 11/12: 5:20/5:50pm. Prep time for next show (digital): 40/10min. </t>
  </si>
  <si>
    <t>Seeds (of Sin)</t>
  </si>
  <si>
    <t>Andy Milligan</t>
  </si>
  <si>
    <r>
      <rPr>
        <rFont val="Helvetica Neue, Arial"/>
      </rPr>
      <t xml:space="preserve">A family of shitty kids and a miserable-ass mother get together for Christmas dinner. Drama ensues as secrets are revealed and soon a killer starts murdering the family members in gruesome ways. To some, this movie is just perverse and full of bad taste, reeking of a 42nd Street </t>
    </r>
    <r>
      <rPr>
        <rFont val="Helvetica Neue, Arial"/>
        <color rgb="FFFF0000"/>
      </rPr>
      <t>crowd's</t>
    </r>
    <r>
      <rPr>
        <rFont val="Helvetica Neue, Arial"/>
      </rPr>
      <t xml:space="preserve"> appetite, but beneath it there is a claustrophobic vision that may be of interest to enjoyers of such visceral experiences.</t>
    </r>
  </si>
  <si>
    <t>Gun Crazy</t>
  </si>
  <si>
    <t>Joseph H. Lewis</t>
  </si>
  <si>
    <r>
      <rPr>
        <rFont val="&quot;Helvetica Neue&quot;"/>
      </rPr>
      <t>Bart Tare, an ex-army man with a lifelong fixation on guns, meets Annie Starr, a sharpshooting carnival worker. The two strike up a hot-blooded romance centered around their shared fascination with firearms. When they</t>
    </r>
    <r>
      <rPr>
        <rFont val="&quot;Helvetica Neue&quot;"/>
        <color rgb="FFFF0000"/>
      </rPr>
      <t xml:space="preserve"> find</t>
    </r>
    <r>
      <rPr>
        <rFont val="&quot;Helvetica Neue&quot;"/>
      </rPr>
      <t xml:space="preserve"> themselves broke and unemployed, Annie suggests they embark on a crime spree. An audacious and exhilarating film noir, _Gun Crazy_ is a precursor to every lovers-on-the-run story that followed, including the ones of </t>
    </r>
    <r>
      <rPr>
        <rFont val="&quot;Helvetica Neue&quot;"/>
        <color rgb="FFFF0000"/>
      </rPr>
      <t>t</t>
    </r>
    <r>
      <rPr>
        <rFont val="&quot;Helvetica Neue&quot;"/>
      </rPr>
      <t>he French New Wave.</t>
    </r>
  </si>
  <si>
    <t>87mins</t>
  </si>
  <si>
    <t xml:space="preserve">Brazilian conference happening until 6-6:30. Prep time for 11/11 show: 30min-1hr. </t>
  </si>
  <si>
    <t>XXXXXX</t>
  </si>
  <si>
    <t>XXXX</t>
  </si>
  <si>
    <t>XXX</t>
  </si>
  <si>
    <t>Sambizanga</t>
  </si>
  <si>
    <t>Sarah Maldoror</t>
  </si>
  <si>
    <r>
      <rPr>
        <rFont val="Arial, sans-serif"/>
        <color rgb="FF000000"/>
        <sz val="10.0"/>
      </rPr>
      <t xml:space="preserve">Made near the end of the Angolan War of Independence, _Sambizanga_ is a rallying cry against Portuguese colonialism. A period piece set in the early days of the thirteen-year conflict, Maria (Elisa Andrade) searches for her husband, who has been imprisoned for his dissidence </t>
    </r>
    <r>
      <rPr>
        <rFont val="Arial, sans-serif"/>
        <color rgb="FFFF0000"/>
        <sz val="10.0"/>
      </rPr>
      <t>a</t>
    </r>
    <r>
      <rPr>
        <rFont val="Arial, sans-serif"/>
        <color rgb="FF000000"/>
        <sz val="10.0"/>
      </rPr>
      <t>gainst the regime. Creating a moving portrait of countless Angolan freedom fighters, director Sarah Maldoror casts a particular gaze towards the role of women in anti-colonial struggle.</t>
    </r>
  </si>
  <si>
    <t>You Only Live Once</t>
  </si>
  <si>
    <t>Reformed ex-convict Eddie Taylor (Henry Fonda) can’t catch a break; when he’s framed for murder, he goes on the lam with his lawyer’s sympathetic secretary (Sylvia Sidney). Fritz Lang’s haunting, socially conscious melodrama has been called his best American film. Critic Dave Kehr noted that Lang’s style here had a huge influence on film noir: “it’s always night, usually raining, and the camera hovers over the characters like the heavy hand of fate.”</t>
  </si>
  <si>
    <t xml:space="preserve"> 86mins</t>
  </si>
  <si>
    <t>The Night of the Iguana</t>
  </si>
  <si>
    <t>Adapted from the play by Tennessee Williams, John Huston’s _The Night of the Iguana_ follows the social and psychological decline of T. Lawrence Shannon (Richard Burton), a defrocked minister who now drives a tour bus in Puerto Vallarta. Shannon attempts to strand a bus of Baptist school teachers at a remote motel, where he sorts out his life with the help of two women (Ava Gardner and Deborah Kerr).</t>
  </si>
  <si>
    <t>Ride with the Devil</t>
  </si>
  <si>
    <t xml:space="preserve">Ang Lee’s (non-typical) take on the Western! Set during the American Civil War, it follows friends Jake Roedel (Tobey Maguire) and Jack Bull Chiles (Skeet Ulrich) who join the Irregulars, a guerilla warfare unit fighting for the Confederacy. Notable for its exploration of unconventional narratives, an intimate, character-driven story, and Frederick Elmes’ beautiful cinematography,_Ride with the Devil_is one of Lee’s most interesting films. </t>
  </si>
  <si>
    <t>138mins</t>
  </si>
  <si>
    <t>Millennium Mambo</t>
  </si>
  <si>
    <t>Hou Hsiao-hsien</t>
  </si>
  <si>
    <t>Weren’t satisfied by our last Y2K spectacular? Well, here’s _Millennium Mambo_, the more melancholy take on the new millennium and one of Hou Hsiao-Hsien’s finest works. In the spirit of films like Wong Kar-Wai’s _Love Trilogy_, _Millennium Mambo_ captures the ennui of youth and lost time as it charts Vicky’s (Shu Qi) bygone time on the dance floor in a rapidly changing Taipei.</t>
  </si>
  <si>
    <t>119mins</t>
  </si>
  <si>
    <t xml:space="preserve">End time 11/16: 9:00pm. Prep time for next show (DCP): 30min. End time 11/18: 6:00pm. Prep time for next show (35mm): 1hr. </t>
  </si>
  <si>
    <t>Bad Girls Go to Hell</t>
  </si>
  <si>
    <t>Doris Wishman</t>
  </si>
  <si>
    <t>Doris Wishman’s 1965 sexploitation film pushes the genre into something much more horrifying (and perhaps honest). A woman kills the person who sexually assaulted her and goes on the run in New York City, but the city proves to be a layer of hell as she is abused again and again. With a unique editing style and a jazz score, Wishman creates an interesting, almost surreal atmosphere. Definitely a heavy watch.</t>
  </si>
  <si>
    <t>65mins</t>
  </si>
  <si>
    <t>The Night Porter</t>
  </si>
  <si>
    <t>Liliana Cavani</t>
  </si>
  <si>
    <t>On a trip to Vienna with her husband, Lucia, a Holocaust survivor, encounters Max—a former SS officer, and her former torturer and lover. Reunited, the two recreate their sadomasochistic relationship; however, Max’s former SS comrades start to stalk them. Unsettling and controversial, _The Night Porter_ intertwines the grief of the victim and the guilt and shame of the offender into an unflinching tale about remembering the atrocities of the Holocaust.</t>
  </si>
  <si>
    <t>118mins</t>
  </si>
  <si>
    <t>Bad Black</t>
  </si>
  <si>
    <t>Nabwana Isaac Godfrey Geoffrey</t>
  </si>
  <si>
    <t>From the Ugandan slum studio Wakaliwood of cult _Who Killed Captain Alex?_ fame comes this gonzo action-comedy. After Bad Black (Nalwanga Gloria), the biggest mafiosa in Uganda’s capital city, steals from an American doctor, he must team up with Kung fu kid Wesley Snipes (Rolean Kasule) to take back his family heirloom. Bear witness to the dizzying action and witty script born of a self-taught MacGyver director and a whopping $65 budget.</t>
  </si>
  <si>
    <t>68min</t>
  </si>
  <si>
    <t>End time 11/19: 4:30-5:10</t>
  </si>
  <si>
    <t>Perfumed Nightmare</t>
  </si>
  <si>
    <t>Kidlat Tahimik</t>
  </si>
  <si>
    <t>A staple of South-East Asian Third Cinema, _Perfumed Nightmare_ recounts the comic escapades of a jeepney driver intent on travelling to space. Quickly disillusioned by the toil of Western Europe, Kidlat (the main character and the director Kidlat Tahimik) transforms the film into a highly inventive satire of modern life and the supposed first world.</t>
  </si>
  <si>
    <t>93min</t>
  </si>
  <si>
    <t>Introduced by Professor Ian Bryce Jones, Cinema and Media Studies.</t>
  </si>
  <si>
    <t>Piccadilly</t>
  </si>
  <si>
    <t>E.A. Dupont</t>
  </si>
  <si>
    <t>Though she began her career in Hollywood, the groundbreaking Chinese-American actress Anna May Wong found her greatest roles abroad. In _Piccadilly_, she gives a mesmerizing performance as a dancer whose involvement in an interracial romance becomes her undoing. Made in England and helmed by German expressionist master E.A. Dupont, Piccadilly boasts dazzling camera work, spectacular sets and costumes, and a pervasive atmosphere of erotic doom.</t>
  </si>
  <si>
    <t xml:space="preserve">109mins </t>
  </si>
  <si>
    <t>The Apostle</t>
  </si>
  <si>
    <t>Robert Duvall</t>
  </si>
  <si>
    <t>Robert Duvall wrote, directed, financed, and starred in _The Apostle_, a humanistic portrait of a Pentecostal preacher named Sonny who goes on the run after killing his wife’s lover. Re-christening himself, Sonny lands in a small Louisiana town and begins preaching on a local radio station. Without cynicism, _The Apostle_ captures the rhythm, artistry, and humanity of charismatic preaching.</t>
  </si>
  <si>
    <t>Hulk</t>
  </si>
  <si>
    <t xml:space="preserve">Visually ambitious and incredibly dynamic, _Hulk_ is unlike any other superhero film, bursting with bold creativity and technical innovation. It explores the origins of Hulk—the green-skinned monster that Dr. Bruce Banner transforms into after an experiment gone wrong—and is noteworthy for its portrayal of the character’s emotional aspects. Ang Lee’s _Hulk_ is a must-see for those wanting both thrilling action and a nuanced depiction of Bruce Banner. </t>
  </si>
  <si>
    <t>Ema</t>
  </si>
  <si>
    <t>Pablo Larraín</t>
  </si>
  <si>
    <t>We all need a little more experimental reggaetón in our lives. _Ema_ captures the raw emotion of a bitter divorce and filters it through electrifying dance performances and an unhealthy dose of pyromania. Surreal and excruciatingly accurate, Pablo Larraín’s visually sumptuous return to Chilean cinema is led by the dynamism of Gael García Bernal and Mariana Di Girolamo—accompanied by an equally expressive score by fellow countryman Nicolás Jaar.</t>
  </si>
  <si>
    <t>107mins</t>
  </si>
  <si>
    <t xml:space="preserve">Endtime: 8:40. Prep time for next show (DCP): 50min. </t>
  </si>
  <si>
    <t>Combat Shock</t>
  </si>
  <si>
    <t>Buddy Giovinazzo</t>
  </si>
  <si>
    <r>
      <rPr>
        <rFont val="Helvetica Neue, Arial"/>
      </rPr>
      <t xml:space="preserve">One of the most nihilistic anti-war movies to exist. A Vietnam vet returns home to New York, where his inability to get a job, grimy lifestyle, and lasting PTSD plunge him further and further into losing grip on his sanity until the shocking end. Everything in this movie feels bleak and like the world is crumbling. _Combat Shock_ marks the beginning </t>
    </r>
    <r>
      <rPr>
        <rFont val="Helvetica Neue, Arial"/>
        <color rgb="FFFF0000"/>
      </rPr>
      <t>of</t>
    </r>
    <r>
      <rPr>
        <rFont val="Helvetica Neue, Arial"/>
      </rPr>
      <t xml:space="preserve"> Buddy Giovinazzo’s career as a director and stars his brother Rick in the leading role.</t>
    </r>
  </si>
  <si>
    <t>Written on the Wind</t>
  </si>
  <si>
    <t>Douglas Sirk</t>
  </si>
  <si>
    <r>
      <rPr>
        <rFont val="&quot;Helvetica Neue&quot;"/>
      </rPr>
      <t xml:space="preserve">In this operatic tragedy, Mitch, a geologist, begins working for his best friend’s debased Texas oil family. However, when he falls in love with his friend’s unsatisfied wife, Lucy </t>
    </r>
    <r>
      <rPr>
        <rFont val="&quot;Helvetica Neue&quot;"/>
        <color rgb="FFFF0000"/>
      </rPr>
      <t>(Lauren Bacall)</t>
    </r>
    <r>
      <rPr>
        <rFont val="&quot;Helvetica Neue&quot;"/>
      </rPr>
      <t>, their affair unleashes a torrent of psychosexual angst, jealousy, and a murder accusation by the family’s debaucherous daughter Marylee. In this feverish melodrama, Douglass Sirk crafts some of his most florid technicolor visuals and most scathing critiques of American culture.</t>
    </r>
  </si>
  <si>
    <t>99mins</t>
  </si>
  <si>
    <t>Mothra Vs. Godzilla</t>
  </si>
  <si>
    <t xml:space="preserve">Isaiah </t>
  </si>
  <si>
    <t>Ishiro Honda</t>
  </si>
  <si>
    <r>
      <rPr>
        <rFont val="Arial"/>
        <color rgb="FF000000"/>
      </rPr>
      <t>_Mothra_ is a fantastical showcase of the Showa Era's flashy battes and goofy but impressive practical effects. It's also a critique of corp</t>
    </r>
    <r>
      <rPr>
        <rFont val="Arial"/>
        <color rgb="FFFF0000"/>
      </rPr>
      <t>o</t>
    </r>
    <r>
      <rPr>
        <rFont val="Arial"/>
        <color rgb="FF000000"/>
      </rPr>
      <t xml:space="preserve">rate </t>
    </r>
    <r>
      <rPr>
        <rFont val="Arial"/>
        <color rgb="FFFF0000"/>
      </rPr>
      <t>J</t>
    </r>
    <r>
      <rPr>
        <rFont val="Arial"/>
        <color rgb="FF000000"/>
      </rPr>
      <t>apan and the envrionmental toll of nuclear testing. Plus, _Ghidora_ smashes in with an all-star Kaiju cast, as Rodan, Mothra, and Godzilla team up against the titular titan. With aliens, assassins, and political intrigue, _Ghidora_ (and _Mothra_!_) make for a one-of-a-kind experience to see on the big screen.</t>
    </r>
  </si>
  <si>
    <t xml:space="preserve">89mins </t>
  </si>
  <si>
    <t>(Sponsored by X. or other notes TBD but almost definitely coming).
Sponsored by The Brothers Valauskas. A companion feature to the exhibit Bibliosaurus! Exclusively at Special Collections in the Regenstein Library, opening January 2, 2024, through April 26.</t>
  </si>
  <si>
    <r>
      <rPr>
        <rFont val="Arial"/>
        <sz val="10.0"/>
      </rPr>
      <t xml:space="preserve">DOUBLE FEATURE. </t>
    </r>
    <r>
      <rPr>
        <rFont val="Arial"/>
        <b/>
        <sz val="10.0"/>
      </rPr>
      <t xml:space="preserve">End time: around 5. Cinema booked all day for us. </t>
    </r>
  </si>
  <si>
    <t>Ghidora, The Three-Headed Monster</t>
  </si>
  <si>
    <t>Full Metal Jacket</t>
  </si>
  <si>
    <t>Stanley Kubrick</t>
  </si>
  <si>
    <t>Based on a 1979 novel, Stanley Kubrick's _Full Metal Jacket_ follows two privates as they struggle through rigorous military training, each earning a pejorative nickname from their hard-as-nails drill sergeant: 'Joker'  (Matthew Modine) and 'Pyle' (Vincent D'Onofrio). When Joker graduates to a journalist and is sent into the thick of the battlefield, he finds himself ensconced within the Battle of Hué, facing danger, loss, and moral dilemmas.</t>
  </si>
  <si>
    <t>116mins</t>
  </si>
  <si>
    <t xml:space="preserve">End time with 3:30: 5:30. </t>
  </si>
  <si>
    <t>The Wind of Ayahuasca</t>
  </si>
  <si>
    <t>Nora de Izcue</t>
  </si>
  <si>
    <r>
      <rPr>
        <rFont val="Arial"/>
        <color rgb="FF000000"/>
        <sz val="10.0"/>
      </rPr>
      <t xml:space="preserve">When the sociologist Miguel arrives in rural Peru, he quickly becomes entranced by the </t>
    </r>
    <r>
      <rPr>
        <rFont val="Arial"/>
        <color rgb="FFFF0000"/>
        <sz val="10.0"/>
      </rPr>
      <t>folkloric</t>
    </r>
    <r>
      <rPr>
        <rFont val="Arial"/>
        <color rgb="FF000000"/>
        <sz val="10.0"/>
      </rPr>
      <t xml:space="preserve"> traditions of the land, as well as Nexy, a mysterious local haunted by her past. What follows is a hallucinatory dream of a film as Nexy disappears and Miguel attempts to use the psychedelic to learn about his lost companion. A visually arresting debut and the first Peruvian feature directed by a woman, this tropical romance exudes an energy entirely its own.</t>
    </r>
  </si>
  <si>
    <t>series title</t>
  </si>
  <si>
    <t>words</t>
  </si>
  <si>
    <t>programmer</t>
  </si>
  <si>
    <t>essay</t>
  </si>
  <si>
    <t>notes</t>
  </si>
  <si>
    <t>Example 1: Cameron's Epic Series</t>
  </si>
  <si>
    <t>Cameron</t>
  </si>
  <si>
    <t>Lindsey</t>
  </si>
  <si>
    <t>This is an insanely short series essay because I'm doing it as an example. I'm going to emphasize how _epic_ this series is by italicizing 'epic' in the previous clause. But wait—I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</si>
  <si>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</si>
  <si>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r>
      <rPr>
        <rFont val="arial, sans, sans-serif"/>
        <color rgb="FFFF0000"/>
      </rPr>
      <t>Proto-noir:</t>
    </r>
    <r>
      <rPr>
        <rFont val="arial, sans, sans-serif"/>
      </rPr>
      <t xml:space="preserve"> The Roots of the Film Noir Movement</t>
    </r>
  </si>
  <si>
    <t>steph / hannah</t>
  </si>
  <si>
    <t>The cycle of hard-hitting, visually dazzling crime films that we now know as film noir began some time in the 1940s. While there are debates about what the first noir film was, by the end of the 1940s, noir was a thriving artistic movement. Its antecedents were international in scope. Scholars locate the roots of film noir in the German expressionist films of the 1920s, Hollywood gangster films of the 1930s, and hardboiled American crime fiction. Other important influences were French poetic realism, Italian neorealism, and pre-code American crime pictures. TAB This series will look at the cinematic roots of film noir — films made before the 1940s that had strong noir elements, either in terms of style, content, or both. Noir borrowed its visual palette from German expressionism, with its high-contrast lighting, dramatic shadows, and off-angle, deep focus camera shots. The pulp fiction influence is felt most deeply in noir’s morally conflicted protagonists. Ranging from ordinary people driven to desperate acts to outright sociopathic antiheroes, they remain compelling in spite of the terrible things they do. TAB The protonoir films are every bit as thrilling and darkly beautiful as the noir classics that came later, and include masterpieces of expressionism (_M_) and poetic realism (_Le jour se lève_), as well as some of Hollywood’s greatest crime films of the 1930s (_Scarface_, _You Only Live Once_). Noir remains one of the most enduringly popular film genres, and, as this series shows, owes an enormous debt to the equally brilliant cinematic legacy that inspired it.</t>
  </si>
  <si>
    <t>Kathleen Geier</t>
  </si>
  <si>
    <t>False Preachers</t>
  </si>
  <si>
    <t>In the opening sequence of _The Night of the Hunter_, Lillian Gish reads from the Gospel of Matthew as children’s faces shine like stars against the night sky: “Beware of false prophets which come to you in sheep’s clothing; but inwardly they are ravening wolves.” Taken from Jesus’s Sermon on the Mount, the text goes on to provide another metaphor for identifying false prophets: “A good tree cannot bring forth evil fruit, neither can a corrupt tree bring forth good fruit ... Wherefore by their fruits ye shall know them.” TAB This series explores the trope of the false prophet in American film, ranging from the cartoonish wickedness of Reverend Harry Powell in _The Night of the Hunter_, to the delirious atheism of Hazel Motes and sham piety of Asa Hawks in _Wise Blood_, to the tragic big-heartedness of Sonny in _The Apostle_. These films provide a window into the entanglement of money, morality, and ecstatic faith that characterizes the American religious landscape. Conscience threatens to dampen charisma as many of these preachers grapple with their sins and struggle to justify their double lives. Glimpses of sincerity shine through otherwise cynical stories of hucksters looking to line their pockets. Divine revelation overpowers human weakness, egotism, and duplicity. Blindness—both physical and figurative—appears as a motif in several of these films, suggesting that the eyes cannot always be trusted: not by sight, but “by their fruits ye shall know them.”</t>
  </si>
  <si>
    <t>Hannah Ozmun
Supported by The Martin Marty Center at the University of Chicago Divinity School.</t>
  </si>
  <si>
    <t>The Films of Ang Lee</t>
  </si>
  <si>
    <t>Wei</t>
  </si>
  <si>
    <t>Born in 1954, Ang Lee is the oldest son of Sheng Lee, a middle school principal who moved to Taiwan following the Chinese civil war. Despite strong opposition from his father, Lee went on to study drama and film production in the United States after graduating from a three-year college in Taiwan. This estranged relationship with his traditional authoritarian father has had a huge impact on Lee’s films—most prominently in his “Father Knows Best” trilogy, which includes his debut feature film, _Pushing Hands_. Even in later films like _Life of Pi_, we can see the same individual struggle to reconcile generational tension. TAB Lee considered himself “a drifter and an outsider” throughout his life, being a mainlander in Taiwan and an immigrant in the United States. His zigzagging personal trajectory enables him to be more aware of cultural nuance and venture into the realm of East and West. Who could have imagined that the film adaptations of Eileen Chang’s_ Lust Caution_ and Jane Austen’s _Sense and Sensibility_ were from the same director? Even within the well-defined Western film genre, his bold infusion of gay romance in _Brokeback Mountain_ subverted the traditional “American dream” core, receiving both critical acclaim and commercial success. Aside from the intricate depiction of emotional turmoil and cultural exploration, Lee’s films also embrace many technical innovations, from the CGI in _Hulk_ to his latest experiments with high frame rate. Lee refuses to be stereotyped, and continues to be a permanent student of film. Come to Doc and enjoy the diverse filmography within this Ang Lee retrospective!</t>
  </si>
  <si>
    <t xml:space="preserve">Wei Lu </t>
  </si>
  <si>
    <t>In the Club: 90s Electronic Music and Beyond</t>
  </si>
  <si>
    <t>hannah</t>
  </si>
  <si>
    <t>If your weekends are marred by tinnitus and sore teeth, then boy do we have the series for you! TAB The new state-of-the-art sound system of the Max Palevsky Cinema will be pushed to its limits with _In the Club_, a look at all things electronic music 1995 and beyond. You want it? We got it! A _Clockwork Orange_ themed bar rife with Scotland’s most loveable heroin addicts? Check. The Weeknd circa 2012 crooning to a packed house? Check. A reggaetón dance crew with pyromaniacal tendencies? Check. A gay BDSM club called the Rectum? Umm, weird you should ask, but yeah we got that too. TAB Here at Doc we won’t judge you for getting to bed early. You can get the best of 4 AM at 7 PM in the luxury and comfort of Ida Noyes Hall. We can’t always promise a good night, but it’ll sure be memorable.</t>
  </si>
  <si>
    <t>Addison Wood</t>
  </si>
  <si>
    <t>Depths of the Grindhouse</t>
  </si>
  <si>
    <t>steph</t>
  </si>
  <si>
    <t xml:space="preserve">y... but would be nice to add info bc this is very blank </t>
  </si>
  <si>
    <t>Grindhouse theaters have a reputation for being home to sleazy films. Screening films mostly made with low budgets that didn’t shy away from taboo topics or thrills, the grindhouse came to represent an underbelly of the film industry. Despite a reputation of pure sleaze, these theaters gave platforms to a wide variety of films and emerging artists and filmmakers. However, many of these films are left out of discussions about the great movies of history and often go underseen. This series is meant to give a survey of filmmakers based in NYC who showed their work through New York grindhouse theaters in the height of the theaters' boom in the late 60s to early 80s. Across these nine movies, a glimpse into the wide range coming out of the grindhouse world are shown. Films like _Driller Killer_ and _Basket Case_ give a taste of the sort of horror being made, while _Seeds_, _God Told Me To_, _Combat Shock_, _Ganja &amp; Hess_, and _A Woman’s Torment_ all take inspiration from horror but mark very different directions in which this inspiration is taken. With _Seeds_, the sleaze of Andy Milligan, meant to displease viewers, is put on full display. _God_ and _Combat_ offer more of a thriller approach, whereas _Ganja &amp; Hess_ is most in line with an arthouse film. The sexploitation side of the grindhouse is also shown in its different shades through  _A Woman’s Torment_, _Red Roses of Passion_, and _Bad Girls Go to Hell_.</t>
  </si>
  <si>
    <t>Max Newman (and Brian McKendry?)</t>
  </si>
  <si>
    <t>Amour Four</t>
  </si>
  <si>
    <t>When looking for the impetus for this Amour Fou series, look no further than the scene in _Badlands_, where the young and impressionable Holly is dancing in the woods with her mysterious (and maybe dangerous) boyfriend Kit to the Mickey and Sylvia classic “Love is Strange.” It is a moment where two outsiders—one innocent, another not so much—share a moment of romantic intimacy away from the unapproving eyes of common society. It is a moment that we alone are able to see on the screen. TAB While there have been many films about love stories between the dashing and beautiful, the “Amour Fou,” or “crazy love” casts the camera on cinema’s more off-kilter lovers, whether they be outsiders, adulterers, freaks, or sinners. These oddball romances challenge the audience by forcing them to imagine perspectives beyond their own conventional ones. Whether through the eyes of a teenage girl toward a man ten years her senior who looks like James Dean and takes her to places she’s never been, or a gentle young man enticed into a spree of violence and crime by a femme fatale, the Amour Fou offers peculiar subjects that one would not find in other romance films, and are instead often controversial or even disturbing. However, they are also layered texts with complex characters, who have even thornier motivations and desires. This leads to stories that are immensely tantalizing, even at their most salacious. If it's so wrong, why does it feel so right?</t>
  </si>
  <si>
    <t>Cyrus Westerlund</t>
  </si>
  <si>
    <t>New Releases</t>
  </si>
  <si>
    <t>Open Veins: Postcolonial Cinema of the Luso-Hispanic World</t>
  </si>
  <si>
    <t>First and foremost, a massive and heartfelt thank you to Tom Ginsburg, Tony Banout, Nora Titone, our guest speakers, and the Forum on Free Inquiry &amp; Expression. Without them, we would never have been able to present this series. TAB So, what exactly do these films have in common with one another? Truth be told, very little. The connective tissue between each work is in essence the legacy of Iberian colonialism in the Americas, Africa, and the Philippines. We have tried to bring these works together, not in order to form a narrative or thematic link, but rather to showcase a collection of critically underseen, highly influential films. Films which have sadly faced an uphill battle in international viewership, whether due to censorship in their own countries or neglect by film’s old guard. TAB Varying in scope and scale, these works were created outside the bounds of the traditional world cinematic canon, if such a thing really exists. But chances are at least one of these films is your favorite director’s favorite deepcut. TAB Programmer’s Highlights: _Mueda_, _Blood of the Condor_, _Manila in the Claws of Light_.</t>
  </si>
  <si>
    <t>Sponsored by the UChicago Forum For Free Inquiry and Expression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</si>
</sst>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20">
    <font>
      <sz val="10.0"/>
      <color rgb="FF000000"/>
      <name val="Arial"/>
    </font>
    <font>
      <sz val="10.0"/>
      <name val="Arial"/>
    </font>
    <font>
      <color rgb="FF000000"/>
      <name val="Arial"/>
    </font>
    <font>
      <i/>
      <sz val="10.0"/>
      <name val="Arial"/>
    </font>
    <font>
      <name val="Arial"/>
    </font>
    <font>
      <color rgb="FF000000"/>
    </font>
    <font>
      <b/>
      <sz val="10.0"/>
      <name val="Arial"/>
    </font>
    <font>
      <name val="&quot;Helvetica Neue&quot;"/>
    </font>
    <font>
      <sz val="10.0"/>
      <color rgb="FF222222"/>
      <name val="Arial"/>
    </font>
    <font/>
    <font>
      <u/>
      <sz val="10.0"/>
      <color rgb="FF1155CC"/>
      <name val="Arial"/>
    </font>
    <font>
      <sz val="10.0"/>
      <color rgb="FF121212"/>
      <name val="Arial"/>
    </font>
    <font>
      <color rgb="FF000000"/>
      <name val="'.SFUI-Regular'"/>
    </font>
    <font>
      <name val="Helvetica Neue"/>
    </font>
    <font>
      <color rgb="FF000000"/>
      <name val="&quot;Helvetica Neue&quot;"/>
    </font>
    <font>
      <color rgb="FF000000"/>
      <name val="Helvetica Neue"/>
    </font>
    <font>
      <b/>
      <sz val="11.0"/>
      <name val="Arial"/>
    </font>
    <font>
      <sz val="11.0"/>
      <name val="Arial"/>
    </font>
    <font>
      <sz val="10.0"/>
      <color rgb="FFFF0000"/>
      <name val="Arial"/>
    </font>
    <font>
      <color rgb="FF121212"/>
      <name val="Arial"/>
    </font>
  </fonts>
  <fills count="8">
    <fill>
      <patternFill patternType="none"/>
    </fill>
    <fill>
      <patternFill patternType="lightGray"/>
    </fill>
    <fill>
      <patternFill patternType="solid">
        <fgColor rgb="FFA4C2F4"/>
        <bgColor rgb="FFA4C2F4"/>
      </patternFill>
    </fill>
    <fill>
      <patternFill patternType="solid">
        <fgColor rgb="FFF4CCCC"/>
        <bgColor rgb="FFF4CCC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FFFF00"/>
        <bgColor rgb="FFFFFF00"/>
      </patternFill>
    </fill>
  </fills>
  <borders count="1">
    <border/>
  </borders>
  <cellStyleXfs count="1">
    <xf borderId="0" fillId="0" fontId="0" numFmtId="0" applyAlignment="1" applyFont="1"/>
  </cellStyleXfs>
  <cellXfs count="162">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2" fontId="1" numFmtId="0" xfId="0" applyAlignment="1" applyFont="1">
      <alignment shrinkToFit="0" wrapText="1"/>
    </xf>
    <xf borderId="0" fillId="3" fontId="4" numFmtId="0" xfId="0" applyAlignment="1" applyFill="1" applyFont="1">
      <alignment horizontal="right" readingOrder="0" shrinkToFit="0" vertical="bottom" wrapText="1"/>
    </xf>
    <xf borderId="0" fillId="4" fontId="1" numFmtId="0" xfId="0" applyAlignment="1" applyFill="1" applyFont="1">
      <alignment readingOrder="0" shrinkToFit="0" wrapText="1"/>
    </xf>
    <xf borderId="0" fillId="4" fontId="1" numFmtId="0" xfId="0" applyAlignment="1" applyFont="1">
      <alignment readingOrder="0" shrinkToFit="0" vertical="bottom" wrapText="1"/>
    </xf>
    <xf borderId="0" fillId="4" fontId="1" numFmtId="0" xfId="0" applyAlignment="1" applyFont="1">
      <alignment readingOrder="0" shrinkToFit="0" wrapText="1"/>
    </xf>
    <xf borderId="0" fillId="4" fontId="5" numFmtId="0" xfId="0" applyAlignment="1" applyFont="1">
      <alignment readingOrder="0" shrinkToFit="0" wrapText="1"/>
    </xf>
    <xf borderId="0" fillId="4" fontId="1" numFmtId="0" xfId="0" applyAlignment="1" applyFont="1">
      <alignment horizontal="right" readingOrder="0" shrinkToFit="0" vertical="bottom" wrapText="1"/>
    </xf>
    <xf borderId="0" fillId="0" fontId="1" numFmtId="0" xfId="0" applyAlignment="1" applyFont="1">
      <alignment readingOrder="0" shrinkToFit="0" wrapText="1"/>
    </xf>
    <xf borderId="0" fillId="4" fontId="0" numFmtId="0" xfId="0" applyAlignment="1" applyFont="1">
      <alignment horizontal="right" readingOrder="0" shrinkToFit="0" wrapText="1"/>
    </xf>
    <xf borderId="0" fillId="0" fontId="1" numFmtId="0" xfId="0" applyAlignment="1" applyFont="1">
      <alignment readingOrder="0" shrinkToFit="0" vertical="bottom" wrapText="1"/>
    </xf>
    <xf borderId="0" fillId="5" fontId="4" numFmtId="166" xfId="0" applyAlignment="1" applyFill="1" applyFont="1" applyNumberFormat="1">
      <alignment horizontal="right" readingOrder="0" shrinkToFit="0" vertical="bottom" wrapText="1"/>
    </xf>
    <xf borderId="0" fillId="5" fontId="1" numFmtId="165" xfId="0" applyAlignment="1" applyFont="1" applyNumberFormat="1">
      <alignment horizontal="righ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0" fontId="4" numFmtId="0" xfId="0" applyAlignment="1" applyFont="1">
      <alignment readingOrder="0" shrinkToFit="0" vertical="bottom" wrapText="1"/>
    </xf>
    <xf borderId="0" fillId="4" fontId="4" numFmtId="0" xfId="0" applyAlignment="1" applyFont="1">
      <alignment horizontal="right" readingOrder="0" shrinkToFit="0" vertical="bottom" wrapText="1"/>
    </xf>
    <xf borderId="0" fillId="0" fontId="4" numFmtId="0" xfId="0" applyAlignment="1" applyFont="1">
      <alignment readingOrder="0" shrinkToFit="0" wrapText="1"/>
    </xf>
    <xf borderId="0" fillId="3" fontId="2" numFmtId="0" xfId="0" applyAlignment="1" applyFont="1">
      <alignment horizontal="right" readingOrder="0" shrinkToFit="0" vertical="bottom" wrapText="1"/>
    </xf>
    <xf borderId="0" fillId="5" fontId="1" numFmtId="165" xfId="0" applyAlignment="1" applyFont="1" applyNumberFormat="1">
      <alignment readingOrder="0" shrinkToFit="0" wrapText="1"/>
    </xf>
    <xf borderId="0" fillId="4" fontId="1" numFmtId="0" xfId="0" applyAlignment="1" applyFont="1">
      <alignment shrinkToFit="0" wrapText="1"/>
    </xf>
    <xf borderId="0" fillId="4" fontId="1" numFmtId="0" xfId="0" applyAlignment="1" applyFont="1">
      <alignment readingOrder="0" shrinkToFit="0" wrapText="1"/>
    </xf>
    <xf borderId="0" fillId="4" fontId="4" numFmtId="0" xfId="0" applyAlignment="1" applyFont="1">
      <alignment horizontal="right" readingOrder="0" shrinkToFit="0" vertical="bottom" wrapText="1"/>
    </xf>
    <xf borderId="0" fillId="4" fontId="4" numFmtId="0" xfId="0" applyAlignment="1" applyFont="1">
      <alignment readingOrder="0" shrinkToFit="0" vertical="bottom" wrapText="1"/>
    </xf>
    <xf borderId="0" fillId="0" fontId="5" numFmtId="0" xfId="0" applyAlignment="1" applyFont="1">
      <alignment readingOrder="0" shrinkToFit="0" wrapText="1"/>
    </xf>
    <xf borderId="0" fillId="0" fontId="0" numFmtId="0" xfId="0" applyAlignment="1" applyFont="1">
      <alignment readingOrder="0" shrinkToFit="0" wrapText="1"/>
    </xf>
    <xf borderId="0" fillId="4" fontId="1" numFmtId="0" xfId="0" applyAlignment="1" applyFont="1">
      <alignment readingOrder="0" shrinkToFit="0" wrapText="1"/>
    </xf>
    <xf borderId="0" fillId="4" fontId="6" numFmtId="0" xfId="0" applyAlignment="1" applyFont="1">
      <alignment readingOrder="0" shrinkToFit="0" wrapText="1"/>
    </xf>
    <xf borderId="0" fillId="0" fontId="7" numFmtId="0" xfId="0" applyAlignment="1" applyFont="1">
      <alignment readingOrder="0" shrinkToFit="0" wrapText="1"/>
    </xf>
    <xf borderId="0" fillId="4" fontId="0" numFmtId="0" xfId="0" applyAlignment="1" applyFont="1">
      <alignment readingOrder="0" shrinkToFit="0" vertical="bottom" wrapText="1"/>
    </xf>
    <xf borderId="0" fillId="4" fontId="4" numFmtId="166" xfId="0" applyAlignment="1" applyFont="1" applyNumberFormat="1">
      <alignment horizontal="right" readingOrder="0" shrinkToFit="0" vertical="bottom" wrapText="1"/>
    </xf>
    <xf borderId="0" fillId="4" fontId="1" numFmtId="0" xfId="0" applyAlignment="1" applyFont="1">
      <alignment readingOrder="0" shrinkToFit="0" wrapText="1"/>
    </xf>
    <xf borderId="0" fillId="3" fontId="4" numFmtId="0" xfId="0" applyAlignment="1" applyFont="1">
      <alignment horizontal="right" readingOrder="0" shrinkToFit="0" vertical="bottom" wrapText="1"/>
    </xf>
    <xf borderId="0" fillId="4" fontId="4" numFmtId="0" xfId="0" applyAlignment="1" applyFont="1">
      <alignment readingOrder="0" shrinkToFit="0" vertical="bottom" wrapText="1"/>
    </xf>
    <xf borderId="0" fillId="4" fontId="4" numFmtId="0" xfId="0" applyAlignment="1" applyFont="1">
      <alignment horizontal="right" readingOrder="0" shrinkToFit="0" vertical="bottom" wrapText="1"/>
    </xf>
    <xf borderId="0" fillId="4" fontId="8" numFmtId="0" xfId="0" applyAlignment="1" applyFont="1">
      <alignment readingOrder="0" shrinkToFit="0" wrapText="1"/>
    </xf>
    <xf borderId="0" fillId="0" fontId="4" numFmtId="0" xfId="0" applyAlignment="1" applyFont="1">
      <alignment horizontal="left" readingOrder="0" shrinkToFit="0" vertical="bottom" wrapText="1"/>
    </xf>
    <xf borderId="0" fillId="5" fontId="1" numFmtId="166" xfId="0" applyAlignment="1" applyFont="1" applyNumberFormat="1">
      <alignment horizontal="right" readingOrder="0" shrinkToFit="0" wrapText="1"/>
    </xf>
    <xf borderId="0" fillId="4" fontId="4" numFmtId="0" xfId="0" applyAlignment="1" applyFont="1">
      <alignment readingOrder="0" shrinkToFit="0" vertical="bottom" wrapText="1"/>
    </xf>
    <xf borderId="0" fillId="0" fontId="0" numFmtId="0" xfId="0" applyAlignment="1" applyFont="1">
      <alignment readingOrder="0" shrinkToFit="0" wrapText="1"/>
    </xf>
    <xf borderId="0" fillId="0" fontId="9" numFmtId="0" xfId="0" applyAlignment="1" applyFont="1">
      <alignment horizontal="right" readingOrder="0" shrinkToFit="0" wrapText="1"/>
    </xf>
    <xf borderId="0" fillId="0" fontId="1" numFmtId="0" xfId="0" applyAlignment="1" applyFont="1">
      <alignment horizontal="left" readingOrder="0" shrinkToFit="0" vertical="bottom" wrapText="1"/>
    </xf>
    <xf borderId="0" fillId="0" fontId="1" numFmtId="165" xfId="0" applyAlignment="1" applyFont="1" applyNumberFormat="1">
      <alignment horizontal="right" readingOrder="0" shrinkToFit="0" wrapText="1"/>
    </xf>
    <xf borderId="0" fillId="4" fontId="3" numFmtId="0" xfId="0" applyAlignment="1" applyFont="1">
      <alignment readingOrder="0" shrinkToFit="0" wrapText="1"/>
    </xf>
    <xf borderId="0" fillId="4" fontId="6" numFmtId="0" xfId="0" applyAlignment="1" applyFont="1">
      <alignment readingOrder="0" shrinkToFit="0" wrapText="1"/>
    </xf>
    <xf borderId="0" fillId="4" fontId="10" numFmtId="0" xfId="0" applyAlignment="1" applyFont="1">
      <alignment readingOrder="0" shrinkToFit="0" wrapText="1"/>
    </xf>
    <xf borderId="0" fillId="4" fontId="7" numFmtId="0" xfId="0" applyAlignment="1" applyFont="1">
      <alignment readingOrder="0" shrinkToFit="0" wrapText="1"/>
    </xf>
    <xf borderId="0" fillId="4" fontId="0" numFmtId="0" xfId="0" applyAlignment="1" applyFont="1">
      <alignment readingOrder="0" shrinkToFit="0" wrapText="1"/>
    </xf>
    <xf borderId="0" fillId="4" fontId="2" numFmtId="0" xfId="0" applyAlignment="1" applyFont="1">
      <alignment horizontal="left" readingOrder="0" shrinkToFit="0" wrapText="1"/>
    </xf>
    <xf borderId="0" fillId="5" fontId="9" numFmtId="165" xfId="0" applyAlignment="1" applyFont="1" applyNumberFormat="1">
      <alignment readingOrder="0" shrinkToFit="0" wrapText="1"/>
    </xf>
    <xf borderId="0" fillId="4" fontId="2" numFmtId="0" xfId="0" applyAlignment="1" applyFont="1">
      <alignment readingOrder="0" shrinkToFit="0" wrapText="1"/>
    </xf>
    <xf borderId="0" fillId="0" fontId="9" numFmtId="0" xfId="0" applyAlignment="1" applyFont="1">
      <alignment readingOrder="0" shrinkToFit="0" wrapText="1"/>
    </xf>
    <xf borderId="0" fillId="4" fontId="1" numFmtId="166" xfId="0" applyAlignment="1" applyFont="1" applyNumberFormat="1">
      <alignment horizontal="right" readingOrder="0" shrinkToFit="0" vertical="bottom" wrapText="1"/>
    </xf>
    <xf borderId="0" fillId="4" fontId="11" numFmtId="0" xfId="0" applyAlignment="1" applyFont="1">
      <alignment readingOrder="0" shrinkToFit="0" wrapText="1"/>
    </xf>
    <xf borderId="0" fillId="0" fontId="1" numFmtId="166" xfId="0" applyAlignment="1" applyFont="1" applyNumberFormat="1">
      <alignment horizontal="right" readingOrder="0" shrinkToFit="0" vertical="bottom" wrapText="1"/>
    </xf>
    <xf borderId="0" fillId="0" fontId="1" numFmtId="0" xfId="0" applyAlignment="1" applyFont="1">
      <alignment horizontal="right" readingOrder="0" shrinkToFit="0" wrapText="1"/>
    </xf>
    <xf borderId="0" fillId="4" fontId="12" numFmtId="0" xfId="0" applyAlignment="1" applyFont="1">
      <alignment readingOrder="0" shrinkToFit="0" wrapText="1"/>
    </xf>
    <xf borderId="0" fillId="0" fontId="0" numFmtId="0" xfId="0" applyAlignment="1" applyFont="1">
      <alignment horizontal="right" readingOrder="0" shrinkToFit="0" vertical="bottom" wrapText="1"/>
    </xf>
    <xf borderId="0" fillId="4" fontId="4" numFmtId="0" xfId="0" applyAlignment="1" applyFont="1">
      <alignment shrinkToFit="0" vertical="bottom" wrapText="1"/>
    </xf>
    <xf borderId="0" fillId="5" fontId="4" numFmtId="0" xfId="0" applyAlignment="1" applyFont="1">
      <alignment shrinkToFit="0" vertical="bottom" wrapText="1"/>
    </xf>
    <xf borderId="0" fillId="4" fontId="2" numFmtId="0" xfId="0" applyAlignment="1" applyFont="1">
      <alignment shrinkToFit="0" vertical="bottom" wrapText="1"/>
    </xf>
    <xf borderId="0" fillId="4" fontId="4" numFmtId="0" xfId="0" applyAlignment="1" applyFont="1">
      <alignment horizontal="right" shrinkToFit="0" vertical="bottom" wrapText="1"/>
    </xf>
    <xf borderId="0" fillId="0" fontId="13"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4" fontId="1" numFmtId="0" xfId="0" applyAlignment="1" applyFont="1">
      <alignment horizontal="right" readingOrder="0" shrinkToFit="0" wrapText="1"/>
    </xf>
    <xf borderId="0" fillId="4" fontId="0"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horizontal="right" readingOrder="0" shrinkToFit="0" vertical="bottom" wrapText="1"/>
    </xf>
    <xf borderId="0" fillId="0" fontId="1" numFmtId="166" xfId="0" applyAlignment="1" applyFont="1" applyNumberFormat="1">
      <alignment horizontal="right" readingOrder="0" shrinkToFit="0" wrapText="1"/>
    </xf>
    <xf borderId="0" fillId="0" fontId="1" numFmtId="0" xfId="0" applyAlignment="1" applyFont="1">
      <alignment shrinkToFit="0" wrapText="1"/>
    </xf>
    <xf borderId="0" fillId="0" fontId="16" numFmtId="0" xfId="0" applyAlignment="1" applyFont="1">
      <alignment readingOrder="0" shrinkToFit="0" wrapText="1"/>
    </xf>
    <xf borderId="0" fillId="3" fontId="9" numFmtId="0" xfId="0" applyAlignment="1" applyFont="1">
      <alignment horizontal="right" readingOrder="0" shrinkToFit="0" wrapText="1"/>
    </xf>
    <xf borderId="0" fillId="0" fontId="2" numFmtId="0" xfId="0" applyAlignment="1" applyFont="1">
      <alignment shrinkToFit="0" vertical="bottom" wrapText="1"/>
    </xf>
    <xf borderId="0" fillId="5" fontId="1" numFmtId="165" xfId="0" applyAlignment="1" applyFont="1" applyNumberFormat="1">
      <alignment readingOrder="0" shrinkToFit="0" wrapText="1"/>
    </xf>
    <xf borderId="0" fillId="0" fontId="17" numFmtId="0" xfId="0" applyAlignment="1" applyFont="1">
      <alignment readingOrder="0" shrinkToFit="0" wrapText="1"/>
    </xf>
    <xf borderId="0" fillId="4" fontId="18" numFmtId="0" xfId="0" applyAlignment="1" applyFont="1">
      <alignment horizontal="right" readingOrder="0" shrinkToFit="0" vertical="bottom" wrapText="1"/>
    </xf>
    <xf borderId="0" fillId="4" fontId="18" numFmtId="0" xfId="0" applyAlignment="1" applyFont="1">
      <alignment readingOrder="0" shrinkToFit="0" wrapText="1"/>
    </xf>
    <xf borderId="0" fillId="4" fontId="2" numFmtId="0" xfId="0" applyAlignment="1" applyFont="1">
      <alignment readingOrder="0" shrinkToFit="0" vertical="bottom" wrapText="1"/>
    </xf>
    <xf borderId="0" fillId="4" fontId="4" numFmtId="166" xfId="0" applyAlignment="1" applyFont="1" applyNumberFormat="1">
      <alignment horizontal="right" shrinkToFit="0" vertical="bottom" wrapText="1"/>
    </xf>
    <xf borderId="0" fillId="4" fontId="1" numFmtId="165" xfId="0" applyAlignment="1" applyFont="1" applyNumberFormat="1">
      <alignment readingOrder="0" shrinkToFit="0"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2" fontId="3" numFmtId="0" xfId="0" applyAlignment="1" applyFont="1">
      <alignment readingOrder="0" shrinkToFit="0" wrapText="1"/>
    </xf>
    <xf borderId="0" fillId="4" fontId="4" numFmtId="0" xfId="0" applyAlignment="1" applyFont="1">
      <alignment readingOrder="0" shrinkToFit="0" vertical="bottom" wrapText="1"/>
    </xf>
    <xf borderId="0" fillId="4" fontId="1" numFmtId="0" xfId="0" applyAlignment="1" applyFont="1">
      <alignment readingOrder="0" shrinkToFit="0" vertical="bottom" wrapText="1"/>
    </xf>
    <xf borderId="0" fillId="4" fontId="1" numFmtId="0" xfId="0" applyAlignment="1" applyFont="1">
      <alignment horizontal="right" readingOrder="0" shrinkToFit="0" vertical="bottom" wrapText="1"/>
    </xf>
    <xf borderId="0" fillId="4" fontId="4"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readingOrder="0" shrinkToFit="0" wrapText="1"/>
    </xf>
    <xf borderId="0" fillId="0" fontId="6" numFmtId="0" xfId="0" applyAlignment="1" applyFont="1">
      <alignment readingOrder="0" shrinkToFit="0" wrapText="1"/>
    </xf>
    <xf borderId="0" fillId="4" fontId="4" numFmtId="0" xfId="0" applyAlignment="1" applyFont="1">
      <alignment readingOrder="0" shrinkToFit="0" vertical="bottom" wrapText="1"/>
    </xf>
    <xf borderId="0" fillId="4" fontId="1" numFmtId="164" xfId="0" applyAlignment="1" applyFont="1" applyNumberFormat="1">
      <alignment shrinkToFit="0" wrapText="1"/>
    </xf>
    <xf borderId="0" fillId="0" fontId="1" numFmtId="0" xfId="0" applyAlignment="1" applyFont="1">
      <alignment shrinkToFit="0" wrapText="1"/>
    </xf>
    <xf borderId="0" fillId="4" fontId="0" numFmtId="0" xfId="0" applyAlignment="1" applyFont="1">
      <alignment readingOrder="0" shrinkToFit="0" vertical="bottom" wrapText="1"/>
    </xf>
    <xf borderId="0" fillId="0" fontId="2" numFmtId="0" xfId="0" applyAlignment="1" applyFont="1">
      <alignment readingOrder="0" shrinkToFit="0" wrapText="1"/>
    </xf>
    <xf borderId="0" fillId="4" fontId="4" numFmtId="0" xfId="0" applyAlignment="1" applyFont="1">
      <alignment readingOrder="0" shrinkToFit="0" vertical="bottom" wrapText="1"/>
    </xf>
    <xf borderId="0" fillId="4" fontId="4" numFmtId="0" xfId="0" applyAlignment="1" applyFont="1">
      <alignment horizontal="right" readingOrder="0" shrinkToFit="0" vertical="bottom" wrapText="1"/>
    </xf>
    <xf borderId="0" fillId="4" fontId="4"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4" fontId="1" numFmtId="164" xfId="0" applyAlignment="1" applyFont="1" applyNumberFormat="1">
      <alignment horizontal="left" shrinkToFit="0" wrapText="1"/>
    </xf>
    <xf borderId="0" fillId="4" fontId="1" numFmtId="0" xfId="0" applyAlignment="1" applyFont="1">
      <alignment horizontal="left" readingOrder="0" shrinkToFit="0" vertical="bottom" wrapText="1"/>
    </xf>
    <xf borderId="0" fillId="0" fontId="3" numFmtId="0" xfId="0" applyAlignment="1" applyFont="1">
      <alignment readingOrder="0" shrinkToFit="0" wrapText="1"/>
    </xf>
    <xf borderId="0" fillId="4" fontId="5" numFmtId="0" xfId="0" applyAlignment="1" applyFont="1">
      <alignment readingOrder="0" shrinkToFit="0" wrapText="1"/>
    </xf>
    <xf borderId="0" fillId="4" fontId="1" numFmtId="166" xfId="0" applyAlignment="1" applyFont="1" applyNumberFormat="1">
      <alignment horizontal="right" readingOrder="0" shrinkToFit="0" wrapText="1"/>
    </xf>
    <xf borderId="0" fillId="4" fontId="11" numFmtId="0" xfId="0" applyAlignment="1" applyFont="1">
      <alignment readingOrder="0" shrinkToFit="0" wrapText="1"/>
    </xf>
    <xf borderId="0" fillId="0" fontId="1" numFmtId="14" xfId="0" applyAlignment="1" applyFont="1" applyNumberFormat="1">
      <alignment readingOrder="0" shrinkToFit="0" wrapText="1"/>
    </xf>
    <xf borderId="0" fillId="0" fontId="5" numFmtId="0" xfId="0" applyAlignment="1" applyFont="1">
      <alignment readingOrder="0" shrinkToFit="0" wrapText="1"/>
    </xf>
    <xf borderId="0" fillId="4" fontId="1" numFmtId="167" xfId="0" applyAlignment="1" applyFont="1" applyNumberFormat="1">
      <alignment readingOrder="0" shrinkToFit="0" wrapText="1"/>
    </xf>
    <xf borderId="0" fillId="4" fontId="1" numFmtId="166" xfId="0" applyAlignment="1" applyFont="1" applyNumberFormat="1">
      <alignment horizontal="right" readingOrder="0" shrinkToFit="0" vertical="bottom" wrapText="1"/>
    </xf>
    <xf borderId="0" fillId="0" fontId="9" numFmtId="0" xfId="0" applyAlignment="1" applyFont="1">
      <alignment shrinkToFit="0" wrapText="1"/>
    </xf>
    <xf borderId="0" fillId="0" fontId="1" numFmtId="0" xfId="0" applyAlignment="1" applyFont="1">
      <alignment readingOrder="0" shrinkToFit="0" wrapText="1"/>
    </xf>
    <xf borderId="0" fillId="4" fontId="4" numFmtId="0" xfId="0" applyAlignment="1" applyFont="1">
      <alignment shrinkToFit="0" vertical="bottom" wrapText="1"/>
    </xf>
    <xf borderId="0" fillId="6" fontId="4" numFmtId="0" xfId="0" applyAlignment="1" applyFill="1" applyFont="1">
      <alignment readingOrder="0" shrinkToFit="0" vertical="bottom" wrapText="1"/>
    </xf>
    <xf borderId="0" fillId="4" fontId="2" numFmtId="0" xfId="0" applyAlignment="1" applyFont="1">
      <alignment shrinkToFit="0" vertical="bottom" wrapText="1"/>
    </xf>
    <xf borderId="0" fillId="4" fontId="4" numFmtId="0" xfId="0" applyAlignment="1" applyFont="1">
      <alignment horizontal="right" shrinkToFit="0" vertical="bottom" wrapText="1"/>
    </xf>
    <xf borderId="0" fillId="4" fontId="2" numFmtId="0" xfId="0" applyAlignment="1" applyFont="1">
      <alignment shrinkToFit="0" vertical="bottom" wrapText="1"/>
    </xf>
    <xf borderId="0" fillId="0" fontId="4" numFmtId="165" xfId="0" applyAlignment="1" applyFont="1" applyNumberFormat="1">
      <alignment readingOrder="0" shrinkToFit="0" vertical="bottom" wrapText="1"/>
    </xf>
    <xf borderId="0" fillId="4" fontId="19" numFmtId="0" xfId="0" applyAlignment="1" applyFont="1">
      <alignment shrinkToFit="0" vertical="bottom" wrapText="1"/>
    </xf>
    <xf borderId="0" fillId="4" fontId="2" numFmtId="0" xfId="0" applyAlignment="1" applyFont="1">
      <alignment readingOrder="0" shrinkToFit="0" vertical="bottom" wrapText="1"/>
    </xf>
    <xf borderId="0" fillId="4" fontId="4" numFmtId="166" xfId="0" applyAlignment="1" applyFont="1" applyNumberFormat="1">
      <alignment horizontal="left" readingOrder="0" shrinkToFit="0" vertical="bottom" wrapText="1"/>
    </xf>
    <xf borderId="0" fillId="7" fontId="1" numFmtId="0" xfId="0" applyAlignment="1" applyFill="1" applyFont="1">
      <alignment readingOrder="0" shrinkToFit="0" vertical="bottom" wrapText="1"/>
    </xf>
    <xf borderId="0" fillId="0" fontId="2" numFmtId="0" xfId="0" applyAlignment="1" applyFont="1">
      <alignment readingOrder="0" shrinkToFit="0" vertical="bottom" wrapText="1"/>
    </xf>
    <xf borderId="0" fillId="7" fontId="1" numFmtId="0" xfId="0" applyAlignment="1" applyFont="1">
      <alignment readingOrder="0" shrinkToFit="0" wrapText="1"/>
    </xf>
    <xf borderId="0" fillId="0" fontId="1" numFmtId="0" xfId="0" applyAlignment="1" applyFont="1">
      <alignment horizontal="right" readingOrder="0" shrinkToFit="0" vertical="bottom" wrapText="1"/>
    </xf>
    <xf borderId="0" fillId="4" fontId="2"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2.38"/>
    <col customWidth="1" min="4" max="4" width="10.88"/>
    <col customWidth="1" min="5" max="5" width="5.13"/>
    <col customWidth="1" min="6" max="6" width="15.88"/>
    <col customWidth="1" min="7" max="7" width="6.75"/>
    <col customWidth="1" min="8" max="8" width="42.13"/>
    <col customWidth="1" min="9" max="9" width="7.75"/>
    <col customWidth="1" min="10" max="10" width="8.88"/>
    <col customWidth="1" min="11" max="11" width="12.25"/>
    <col customWidth="1" min="12" max="12" width="11.63"/>
    <col customWidth="1" min="13" max="14" width="12.75"/>
    <col customWidth="1" min="15" max="15" width="12.88"/>
    <col customWidth="1" min="16" max="16" width="39.13"/>
    <col customWidth="1" min="17" max="17" width="31.88"/>
    <col customWidth="1" min="18" max="18" width="14.38"/>
  </cols>
  <sheetData>
    <row r="1" ht="33.75" customHeight="1">
      <c r="A1" s="1" t="s">
        <v>0</v>
      </c>
      <c r="B1" s="2" t="s">
        <v>1</v>
      </c>
      <c r="C1" s="2" t="s">
        <v>2</v>
      </c>
      <c r="D1" s="2" t="s">
        <v>3</v>
      </c>
      <c r="E1" s="2" t="s">
        <v>4</v>
      </c>
      <c r="F1" s="2" t="s">
        <v>5</v>
      </c>
      <c r="G1" s="2" t="s">
        <v>6</v>
      </c>
      <c r="H1" s="1" t="s">
        <v>7</v>
      </c>
      <c r="I1" s="2" t="s">
        <v>8</v>
      </c>
      <c r="J1" s="2" t="s">
        <v>9</v>
      </c>
      <c r="K1" s="1" t="s">
        <v>10</v>
      </c>
      <c r="L1" s="3" t="s">
        <v>11</v>
      </c>
      <c r="M1" s="1" t="s">
        <v>12</v>
      </c>
      <c r="N1" s="1" t="s">
        <v>13</v>
      </c>
      <c r="O1" s="1" t="s">
        <v>14</v>
      </c>
      <c r="P1" s="1" t="s">
        <v>15</v>
      </c>
      <c r="Q1" s="4" t="s">
        <v>16</v>
      </c>
      <c r="R1" s="1" t="s">
        <v>17</v>
      </c>
    </row>
    <row r="2" ht="65.25" customHeight="1">
      <c r="A2" s="5" t="s">
        <v>18</v>
      </c>
      <c r="B2" s="6">
        <f t="shared" ref="B2:B93" si="1">len(H2)</f>
        <v>497</v>
      </c>
      <c r="C2" s="7" t="s">
        <v>19</v>
      </c>
      <c r="D2" s="8" t="s">
        <v>20</v>
      </c>
      <c r="E2" s="9" t="s">
        <v>21</v>
      </c>
      <c r="F2" s="10" t="s">
        <v>22</v>
      </c>
      <c r="G2" s="11">
        <v>2012.0</v>
      </c>
      <c r="H2" s="12" t="s">
        <v>23</v>
      </c>
      <c r="I2" s="11" t="s">
        <v>24</v>
      </c>
      <c r="J2" s="5" t="s">
        <v>25</v>
      </c>
      <c r="K2" s="13">
        <v>42457.0</v>
      </c>
      <c r="L2" s="14">
        <v>0.7916666666666666</v>
      </c>
      <c r="M2" s="15"/>
      <c r="N2" s="15"/>
      <c r="O2" s="16"/>
      <c r="P2" s="16"/>
      <c r="Q2" s="7"/>
      <c r="R2" s="16"/>
    </row>
    <row r="3" ht="101.25" customHeight="1">
      <c r="A3" s="8" t="s">
        <v>26</v>
      </c>
      <c r="B3" s="6">
        <f t="shared" si="1"/>
        <v>475</v>
      </c>
      <c r="C3" s="7" t="s">
        <v>19</v>
      </c>
      <c r="D3" s="8" t="s">
        <v>20</v>
      </c>
      <c r="E3" s="9" t="s">
        <v>27</v>
      </c>
      <c r="F3" s="17" t="s">
        <v>28</v>
      </c>
      <c r="G3" s="18">
        <v>1934.0</v>
      </c>
      <c r="H3" s="12" t="s">
        <v>29</v>
      </c>
      <c r="I3" s="11" t="s">
        <v>30</v>
      </c>
      <c r="J3" s="8" t="s">
        <v>31</v>
      </c>
      <c r="K3" s="13">
        <v>42458.0</v>
      </c>
      <c r="L3" s="14">
        <v>0.7916666666666666</v>
      </c>
      <c r="M3" s="15"/>
      <c r="N3" s="15"/>
      <c r="O3" s="19"/>
      <c r="P3" s="19"/>
      <c r="Q3" s="20"/>
      <c r="R3" s="19"/>
    </row>
    <row r="4">
      <c r="A4" s="21" t="s">
        <v>32</v>
      </c>
      <c r="B4" s="6">
        <f t="shared" si="1"/>
        <v>452</v>
      </c>
      <c r="C4" s="22" t="s">
        <v>33</v>
      </c>
      <c r="D4" s="23"/>
      <c r="E4" s="24" t="s">
        <v>27</v>
      </c>
      <c r="F4" s="25" t="s">
        <v>34</v>
      </c>
      <c r="G4" s="26">
        <v>1980.0</v>
      </c>
      <c r="H4" s="27" t="s">
        <v>35</v>
      </c>
      <c r="I4" s="28" t="s">
        <v>36</v>
      </c>
      <c r="J4" s="29" t="s">
        <v>37</v>
      </c>
      <c r="K4" s="30">
        <v>45194.0</v>
      </c>
      <c r="L4" s="31">
        <v>0.7708333333333334</v>
      </c>
      <c r="M4" s="32"/>
      <c r="N4" s="33"/>
      <c r="O4" s="24" t="s">
        <v>38</v>
      </c>
      <c r="P4" s="24"/>
      <c r="Q4" s="22"/>
      <c r="R4" s="34" t="s">
        <v>39</v>
      </c>
    </row>
    <row r="5">
      <c r="A5" s="35" t="s">
        <v>40</v>
      </c>
      <c r="B5" s="6">
        <f t="shared" si="1"/>
        <v>426</v>
      </c>
      <c r="C5" s="22" t="s">
        <v>41</v>
      </c>
      <c r="D5" s="23" t="s">
        <v>33</v>
      </c>
      <c r="E5" s="24" t="s">
        <v>27</v>
      </c>
      <c r="F5" s="25" t="s">
        <v>42</v>
      </c>
      <c r="G5" s="26">
        <v>1955.0</v>
      </c>
      <c r="H5" s="36" t="s">
        <v>43</v>
      </c>
      <c r="I5" s="28" t="s">
        <v>44</v>
      </c>
      <c r="J5" s="29" t="s">
        <v>37</v>
      </c>
      <c r="K5" s="30">
        <v>45195.0</v>
      </c>
      <c r="L5" s="31">
        <v>0.7916666666666666</v>
      </c>
      <c r="M5" s="32"/>
      <c r="N5" s="33"/>
      <c r="O5" s="24"/>
      <c r="P5" s="24"/>
      <c r="Q5" s="22"/>
      <c r="R5" s="34" t="s">
        <v>45</v>
      </c>
    </row>
    <row r="6">
      <c r="A6" s="37" t="s">
        <v>46</v>
      </c>
      <c r="B6" s="6">
        <f t="shared" si="1"/>
        <v>393</v>
      </c>
      <c r="C6" s="22" t="s">
        <v>47</v>
      </c>
      <c r="D6" s="23" t="s">
        <v>33</v>
      </c>
      <c r="E6" s="24" t="s">
        <v>27</v>
      </c>
      <c r="F6" s="25" t="s">
        <v>48</v>
      </c>
      <c r="G6" s="26">
        <v>2000.0</v>
      </c>
      <c r="H6" s="24" t="s">
        <v>49</v>
      </c>
      <c r="I6" s="26" t="s">
        <v>50</v>
      </c>
      <c r="J6" s="29" t="s">
        <v>51</v>
      </c>
      <c r="K6" s="30">
        <v>45196.0</v>
      </c>
      <c r="L6" s="38">
        <v>0.7916666666666666</v>
      </c>
      <c r="M6" s="32"/>
      <c r="N6" s="33"/>
      <c r="O6" s="39"/>
      <c r="P6" s="39"/>
      <c r="Q6" s="40"/>
      <c r="R6" s="34" t="s">
        <v>52</v>
      </c>
    </row>
    <row r="7">
      <c r="A7" s="41" t="s">
        <v>53</v>
      </c>
      <c r="B7" s="6">
        <f t="shared" si="1"/>
        <v>451</v>
      </c>
      <c r="C7" s="42" t="s">
        <v>54</v>
      </c>
      <c r="D7" s="23" t="s">
        <v>55</v>
      </c>
      <c r="E7" s="24" t="s">
        <v>27</v>
      </c>
      <c r="F7" s="43" t="s">
        <v>56</v>
      </c>
      <c r="G7" s="26">
        <v>2010.0</v>
      </c>
      <c r="H7" s="44" t="s">
        <v>57</v>
      </c>
      <c r="I7" s="26" t="s">
        <v>50</v>
      </c>
      <c r="J7" s="29" t="s">
        <v>37</v>
      </c>
      <c r="K7" s="30">
        <v>45197.0</v>
      </c>
      <c r="L7" s="31">
        <v>0.7916666666666666</v>
      </c>
      <c r="M7" s="32"/>
      <c r="N7" s="33"/>
      <c r="O7" s="45"/>
      <c r="P7" s="46" t="s">
        <v>58</v>
      </c>
      <c r="Q7" s="22"/>
      <c r="R7" s="34" t="s">
        <v>59</v>
      </c>
    </row>
    <row r="8">
      <c r="A8" s="41" t="s">
        <v>60</v>
      </c>
      <c r="B8" s="6">
        <f t="shared" si="1"/>
        <v>452</v>
      </c>
      <c r="C8" s="22" t="s">
        <v>61</v>
      </c>
      <c r="D8" s="23" t="s">
        <v>33</v>
      </c>
      <c r="E8" s="24" t="s">
        <v>27</v>
      </c>
      <c r="F8" s="25" t="s">
        <v>62</v>
      </c>
      <c r="G8" s="26">
        <v>1976.0</v>
      </c>
      <c r="H8" s="47" t="s">
        <v>63</v>
      </c>
      <c r="I8" s="26" t="s">
        <v>64</v>
      </c>
      <c r="J8" s="29" t="s">
        <v>37</v>
      </c>
      <c r="K8" s="30">
        <v>45197.0</v>
      </c>
      <c r="L8" s="31">
        <v>0.8958333333333334</v>
      </c>
      <c r="M8" s="32"/>
      <c r="N8" s="33"/>
      <c r="O8" s="39"/>
      <c r="P8" s="39"/>
      <c r="Q8" s="40"/>
      <c r="R8" s="34" t="s">
        <v>65</v>
      </c>
    </row>
    <row r="9">
      <c r="A9" s="41" t="s">
        <v>66</v>
      </c>
      <c r="B9" s="6">
        <f t="shared" si="1"/>
        <v>447</v>
      </c>
      <c r="C9" s="22" t="s">
        <v>67</v>
      </c>
      <c r="D9" s="48" t="s">
        <v>33</v>
      </c>
      <c r="E9" s="24" t="s">
        <v>27</v>
      </c>
      <c r="F9" s="43" t="s">
        <v>68</v>
      </c>
      <c r="G9" s="26">
        <v>1971.0</v>
      </c>
      <c r="H9" s="47" t="s">
        <v>69</v>
      </c>
      <c r="I9" s="26" t="s">
        <v>64</v>
      </c>
      <c r="J9" s="29" t="s">
        <v>51</v>
      </c>
      <c r="K9" s="30">
        <v>45198.0</v>
      </c>
      <c r="L9" s="38">
        <v>0.7916666666666666</v>
      </c>
      <c r="M9" s="49"/>
      <c r="N9" s="33"/>
      <c r="P9" s="39"/>
      <c r="Q9" s="50"/>
      <c r="R9" s="34" t="s">
        <v>70</v>
      </c>
    </row>
    <row r="10">
      <c r="A10" s="51" t="s">
        <v>71</v>
      </c>
      <c r="B10" s="6">
        <f t="shared" si="1"/>
        <v>460</v>
      </c>
      <c r="C10" s="42" t="s">
        <v>33</v>
      </c>
      <c r="D10" s="52" t="s">
        <v>72</v>
      </c>
      <c r="E10" s="24" t="s">
        <v>27</v>
      </c>
      <c r="F10" s="43" t="s">
        <v>73</v>
      </c>
      <c r="G10" s="53">
        <v>1976.0</v>
      </c>
      <c r="H10" s="54" t="s">
        <v>74</v>
      </c>
      <c r="I10" s="53" t="s">
        <v>75</v>
      </c>
      <c r="J10" s="55" t="s">
        <v>51</v>
      </c>
      <c r="K10" s="30">
        <v>45199.0</v>
      </c>
      <c r="L10" s="38">
        <v>0.6666666666666666</v>
      </c>
      <c r="M10" s="56">
        <v>45200.0</v>
      </c>
      <c r="N10" s="31">
        <v>0.625</v>
      </c>
      <c r="P10" s="46" t="s">
        <v>76</v>
      </c>
      <c r="Q10" s="50"/>
      <c r="R10" s="34" t="s">
        <v>39</v>
      </c>
    </row>
    <row r="11">
      <c r="A11" s="41" t="s">
        <v>77</v>
      </c>
      <c r="B11" s="6">
        <f t="shared" si="1"/>
        <v>452</v>
      </c>
      <c r="C11" s="42" t="s">
        <v>78</v>
      </c>
      <c r="D11" s="52" t="s">
        <v>79</v>
      </c>
      <c r="E11" s="57" t="s">
        <v>27</v>
      </c>
      <c r="F11" s="43" t="s">
        <v>80</v>
      </c>
      <c r="G11" s="53">
        <v>2023.0</v>
      </c>
      <c r="H11" s="58" t="s">
        <v>81</v>
      </c>
      <c r="I11" s="53" t="s">
        <v>75</v>
      </c>
      <c r="J11" s="55" t="s">
        <v>37</v>
      </c>
      <c r="K11" s="30">
        <v>45234.0</v>
      </c>
      <c r="L11" s="38">
        <v>0.7916666666666666</v>
      </c>
      <c r="M11" s="32">
        <v>45234.0</v>
      </c>
      <c r="N11" s="33">
        <v>0.6666666666666666</v>
      </c>
      <c r="O11" s="24"/>
      <c r="P11" s="24"/>
      <c r="Q11" s="40"/>
      <c r="R11" s="34" t="s">
        <v>82</v>
      </c>
    </row>
    <row r="12">
      <c r="A12" s="59" t="s">
        <v>83</v>
      </c>
      <c r="B12" s="6">
        <f t="shared" si="1"/>
        <v>474</v>
      </c>
      <c r="C12" s="22" t="s">
        <v>54</v>
      </c>
      <c r="D12" s="23" t="s">
        <v>79</v>
      </c>
      <c r="E12" s="24" t="s">
        <v>27</v>
      </c>
      <c r="F12" s="25" t="s">
        <v>84</v>
      </c>
      <c r="G12" s="26">
        <v>1968.0</v>
      </c>
      <c r="H12" s="44" t="s">
        <v>85</v>
      </c>
      <c r="I12" s="26" t="s">
        <v>86</v>
      </c>
      <c r="J12" s="60" t="s">
        <v>31</v>
      </c>
      <c r="K12" s="30">
        <v>45200.0</v>
      </c>
      <c r="L12" s="38">
        <v>0.7708333333333334</v>
      </c>
      <c r="M12" s="32"/>
      <c r="N12" s="61"/>
      <c r="O12" s="62" t="s">
        <v>87</v>
      </c>
      <c r="P12" s="63" t="s">
        <v>88</v>
      </c>
      <c r="Q12" s="64"/>
      <c r="R12" s="34" t="s">
        <v>89</v>
      </c>
    </row>
    <row r="13">
      <c r="A13" s="41" t="s">
        <v>90</v>
      </c>
      <c r="B13" s="6">
        <f t="shared" si="1"/>
        <v>440</v>
      </c>
      <c r="C13" s="22" t="s">
        <v>91</v>
      </c>
      <c r="D13" s="23" t="s">
        <v>33</v>
      </c>
      <c r="E13" s="24" t="s">
        <v>27</v>
      </c>
      <c r="F13" s="25" t="s">
        <v>92</v>
      </c>
      <c r="G13" s="26">
        <v>1931.0</v>
      </c>
      <c r="H13" s="65" t="s">
        <v>93</v>
      </c>
      <c r="I13" s="26" t="s">
        <v>94</v>
      </c>
      <c r="J13" s="60" t="s">
        <v>31</v>
      </c>
      <c r="K13" s="30">
        <v>45201.0</v>
      </c>
      <c r="L13" s="38">
        <v>0.7916666666666666</v>
      </c>
      <c r="M13" s="32"/>
      <c r="N13" s="33"/>
      <c r="O13" s="62"/>
      <c r="P13" s="62"/>
      <c r="Q13" s="22"/>
      <c r="R13" s="34" t="s">
        <v>95</v>
      </c>
    </row>
    <row r="14">
      <c r="A14" s="41" t="s">
        <v>96</v>
      </c>
      <c r="B14" s="6">
        <f t="shared" si="1"/>
        <v>393</v>
      </c>
      <c r="C14" s="22" t="s">
        <v>41</v>
      </c>
      <c r="D14" s="23" t="s">
        <v>33</v>
      </c>
      <c r="E14" s="24" t="s">
        <v>27</v>
      </c>
      <c r="F14" s="43" t="s">
        <v>97</v>
      </c>
      <c r="G14" s="26">
        <v>1969.0</v>
      </c>
      <c r="H14" s="47" t="s">
        <v>98</v>
      </c>
      <c r="I14" s="26" t="s">
        <v>64</v>
      </c>
      <c r="J14" s="60" t="s">
        <v>37</v>
      </c>
      <c r="K14" s="30">
        <v>45202.0</v>
      </c>
      <c r="L14" s="38">
        <v>0.7916666666666666</v>
      </c>
      <c r="M14" s="32"/>
      <c r="N14" s="33"/>
      <c r="O14" s="62"/>
      <c r="P14" s="62"/>
      <c r="Q14" s="22"/>
      <c r="R14" s="34" t="s">
        <v>45</v>
      </c>
    </row>
    <row r="15">
      <c r="A15" s="41" t="s">
        <v>99</v>
      </c>
      <c r="B15" s="6">
        <f t="shared" si="1"/>
        <v>488</v>
      </c>
      <c r="C15" s="22" t="s">
        <v>47</v>
      </c>
      <c r="D15" s="23" t="s">
        <v>33</v>
      </c>
      <c r="E15" s="24" t="s">
        <v>27</v>
      </c>
      <c r="F15" s="66" t="s">
        <v>48</v>
      </c>
      <c r="G15" s="26">
        <v>2005.0</v>
      </c>
      <c r="H15" s="58" t="s">
        <v>100</v>
      </c>
      <c r="I15" s="26" t="s">
        <v>101</v>
      </c>
      <c r="J15" s="60" t="s">
        <v>51</v>
      </c>
      <c r="K15" s="30">
        <v>45203.0</v>
      </c>
      <c r="L15" s="38">
        <v>0.7916666666666666</v>
      </c>
      <c r="M15" s="56">
        <v>45207.0</v>
      </c>
      <c r="N15" s="31">
        <v>0.5</v>
      </c>
      <c r="O15" s="46"/>
      <c r="P15" s="46" t="s">
        <v>102</v>
      </c>
      <c r="Q15" s="22"/>
      <c r="R15" s="34" t="s">
        <v>52</v>
      </c>
    </row>
    <row r="16">
      <c r="A16" s="41" t="s">
        <v>103</v>
      </c>
      <c r="B16" s="6">
        <f t="shared" si="1"/>
        <v>499</v>
      </c>
      <c r="C16" s="22" t="s">
        <v>54</v>
      </c>
      <c r="D16" s="23" t="s">
        <v>55</v>
      </c>
      <c r="E16" s="24" t="s">
        <v>27</v>
      </c>
      <c r="F16" s="25" t="s">
        <v>104</v>
      </c>
      <c r="G16" s="26">
        <v>2019.0</v>
      </c>
      <c r="H16" s="44" t="s">
        <v>105</v>
      </c>
      <c r="I16" s="26" t="s">
        <v>106</v>
      </c>
      <c r="J16" s="60" t="s">
        <v>37</v>
      </c>
      <c r="K16" s="30">
        <v>45204.0</v>
      </c>
      <c r="L16" s="38">
        <v>0.7916666666666666</v>
      </c>
      <c r="M16" s="32"/>
      <c r="N16" s="33"/>
      <c r="O16" s="39"/>
      <c r="P16" s="46" t="s">
        <v>107</v>
      </c>
      <c r="Q16" s="40"/>
      <c r="R16" s="34" t="s">
        <v>59</v>
      </c>
    </row>
    <row r="17">
      <c r="A17" s="41" t="s">
        <v>108</v>
      </c>
      <c r="B17" s="6">
        <f t="shared" si="1"/>
        <v>455</v>
      </c>
      <c r="C17" s="22" t="s">
        <v>61</v>
      </c>
      <c r="D17" s="23" t="s">
        <v>33</v>
      </c>
      <c r="E17" s="24" t="s">
        <v>27</v>
      </c>
      <c r="F17" s="25" t="s">
        <v>109</v>
      </c>
      <c r="G17" s="26">
        <v>1979.0</v>
      </c>
      <c r="H17" s="47" t="s">
        <v>110</v>
      </c>
      <c r="I17" s="26" t="s">
        <v>111</v>
      </c>
      <c r="J17" s="60" t="s">
        <v>51</v>
      </c>
      <c r="K17" s="30">
        <v>45204.0</v>
      </c>
      <c r="L17" s="38">
        <v>0.8958333333333334</v>
      </c>
      <c r="M17" s="32"/>
      <c r="N17" s="33"/>
      <c r="O17" s="24"/>
      <c r="P17" s="27"/>
      <c r="Q17" s="40"/>
      <c r="R17" s="34" t="s">
        <v>65</v>
      </c>
    </row>
    <row r="18" ht="18.0" customHeight="1">
      <c r="A18" s="59" t="s">
        <v>112</v>
      </c>
      <c r="B18" s="6">
        <f t="shared" si="1"/>
        <v>360</v>
      </c>
      <c r="C18" s="24" t="s">
        <v>67</v>
      </c>
      <c r="D18" s="23" t="s">
        <v>33</v>
      </c>
      <c r="E18" s="24" t="s">
        <v>27</v>
      </c>
      <c r="F18" s="67" t="s">
        <v>113</v>
      </c>
      <c r="G18" s="26">
        <v>1997.0</v>
      </c>
      <c r="H18" s="47" t="s">
        <v>114</v>
      </c>
      <c r="I18" s="26" t="s">
        <v>101</v>
      </c>
      <c r="J18" s="29" t="s">
        <v>37</v>
      </c>
      <c r="K18" s="30">
        <v>45205.0</v>
      </c>
      <c r="L18" s="68">
        <v>0.7916666666666666</v>
      </c>
      <c r="M18" s="32"/>
      <c r="N18" s="33"/>
      <c r="O18" s="39"/>
      <c r="P18" s="24"/>
      <c r="Q18" s="40"/>
      <c r="R18" s="34" t="s">
        <v>70</v>
      </c>
    </row>
    <row r="19" ht="18.0" customHeight="1">
      <c r="A19" s="59" t="s">
        <v>115</v>
      </c>
      <c r="B19" s="6">
        <f t="shared" si="1"/>
        <v>456</v>
      </c>
      <c r="C19" s="24" t="s">
        <v>116</v>
      </c>
      <c r="D19" s="23" t="s">
        <v>33</v>
      </c>
      <c r="E19" s="24" t="s">
        <v>27</v>
      </c>
      <c r="F19" s="67" t="s">
        <v>117</v>
      </c>
      <c r="G19" s="26">
        <v>2023.0</v>
      </c>
      <c r="H19" s="69" t="s">
        <v>118</v>
      </c>
      <c r="I19" s="26" t="s">
        <v>119</v>
      </c>
      <c r="J19" s="29" t="s">
        <v>37</v>
      </c>
      <c r="K19" s="30">
        <v>45206.0</v>
      </c>
      <c r="L19" s="38">
        <v>0.7916666666666666</v>
      </c>
      <c r="M19" s="32"/>
      <c r="N19" s="33"/>
      <c r="O19" s="39"/>
      <c r="P19" s="46" t="s">
        <v>120</v>
      </c>
      <c r="Q19" s="22"/>
      <c r="R19" s="34" t="s">
        <v>82</v>
      </c>
    </row>
    <row r="20">
      <c r="A20" s="41" t="s">
        <v>121</v>
      </c>
      <c r="B20" s="6">
        <f t="shared" si="1"/>
        <v>491</v>
      </c>
      <c r="C20" s="24" t="s">
        <v>54</v>
      </c>
      <c r="D20" s="23" t="s">
        <v>79</v>
      </c>
      <c r="E20" s="24" t="s">
        <v>27</v>
      </c>
      <c r="F20" s="25" t="s">
        <v>122</v>
      </c>
      <c r="G20" s="26">
        <v>1980.0</v>
      </c>
      <c r="H20" s="70" t="s">
        <v>123</v>
      </c>
      <c r="I20" s="26" t="s">
        <v>124</v>
      </c>
      <c r="J20" s="29" t="s">
        <v>37</v>
      </c>
      <c r="K20" s="30">
        <v>45207.0</v>
      </c>
      <c r="L20" s="38">
        <v>0.7708333333333334</v>
      </c>
      <c r="M20" s="32"/>
      <c r="N20" s="33"/>
      <c r="O20" s="24" t="s">
        <v>125</v>
      </c>
      <c r="P20" s="46" t="s">
        <v>126</v>
      </c>
      <c r="Q20" s="64"/>
      <c r="R20" s="34" t="s">
        <v>89</v>
      </c>
    </row>
    <row r="21">
      <c r="A21" s="41" t="s">
        <v>127</v>
      </c>
      <c r="B21" s="6">
        <f t="shared" si="1"/>
        <v>430</v>
      </c>
      <c r="C21" s="22" t="s">
        <v>91</v>
      </c>
      <c r="D21" s="23" t="s">
        <v>33</v>
      </c>
      <c r="E21" s="24" t="s">
        <v>27</v>
      </c>
      <c r="F21" s="43" t="s">
        <v>128</v>
      </c>
      <c r="G21" s="26">
        <v>1932.0</v>
      </c>
      <c r="H21" s="47" t="s">
        <v>129</v>
      </c>
      <c r="I21" s="26" t="s">
        <v>130</v>
      </c>
      <c r="J21" s="29" t="s">
        <v>37</v>
      </c>
      <c r="K21" s="30">
        <v>45208.0</v>
      </c>
      <c r="L21" s="38">
        <v>0.7916666666666666</v>
      </c>
      <c r="M21" s="71"/>
      <c r="N21" s="33"/>
      <c r="O21" s="39"/>
      <c r="P21" s="39"/>
      <c r="Q21" s="22"/>
      <c r="R21" s="34" t="s">
        <v>95</v>
      </c>
    </row>
    <row r="22">
      <c r="A22" s="41" t="s">
        <v>131</v>
      </c>
      <c r="B22" s="6">
        <f t="shared" si="1"/>
        <v>393</v>
      </c>
      <c r="C22" s="22" t="s">
        <v>41</v>
      </c>
      <c r="D22" s="23" t="s">
        <v>33</v>
      </c>
      <c r="E22" s="24" t="s">
        <v>27</v>
      </c>
      <c r="F22" s="25" t="s">
        <v>132</v>
      </c>
      <c r="G22" s="26">
        <v>1979.0</v>
      </c>
      <c r="H22" s="47" t="s">
        <v>133</v>
      </c>
      <c r="I22" s="26" t="s">
        <v>119</v>
      </c>
      <c r="J22" s="29" t="s">
        <v>31</v>
      </c>
      <c r="K22" s="30">
        <v>45209.0</v>
      </c>
      <c r="L22" s="38">
        <v>0.7916666666666666</v>
      </c>
      <c r="M22" s="71"/>
      <c r="N22" s="33"/>
      <c r="O22" s="39"/>
      <c r="P22" s="39"/>
      <c r="Q22" s="40"/>
      <c r="R22" s="34" t="s">
        <v>45</v>
      </c>
    </row>
    <row r="23">
      <c r="A23" s="51" t="s">
        <v>134</v>
      </c>
      <c r="B23" s="6">
        <f t="shared" si="1"/>
        <v>458</v>
      </c>
      <c r="C23" s="22" t="s">
        <v>47</v>
      </c>
      <c r="D23" s="23" t="s">
        <v>33</v>
      </c>
      <c r="E23" s="24" t="s">
        <v>27</v>
      </c>
      <c r="F23" s="25" t="s">
        <v>48</v>
      </c>
      <c r="G23" s="26">
        <v>1995.0</v>
      </c>
      <c r="H23" s="72" t="s">
        <v>135</v>
      </c>
      <c r="I23" s="26" t="s">
        <v>136</v>
      </c>
      <c r="J23" s="29" t="s">
        <v>51</v>
      </c>
      <c r="K23" s="30">
        <v>45210.0</v>
      </c>
      <c r="L23" s="38">
        <v>0.7916666666666666</v>
      </c>
      <c r="M23" s="73"/>
      <c r="N23" s="74"/>
      <c r="O23" s="39"/>
      <c r="P23" s="46" t="s">
        <v>137</v>
      </c>
      <c r="Q23" s="40"/>
      <c r="R23" s="34" t="s">
        <v>52</v>
      </c>
    </row>
    <row r="24">
      <c r="A24" s="41" t="s">
        <v>138</v>
      </c>
      <c r="B24" s="6">
        <f t="shared" si="1"/>
        <v>451</v>
      </c>
      <c r="C24" s="22" t="s">
        <v>54</v>
      </c>
      <c r="D24" s="23" t="s">
        <v>55</v>
      </c>
      <c r="E24" s="24" t="s">
        <v>27</v>
      </c>
      <c r="F24" s="66" t="s">
        <v>139</v>
      </c>
      <c r="G24" s="26">
        <v>1996.0</v>
      </c>
      <c r="H24" s="44" t="s">
        <v>140</v>
      </c>
      <c r="I24" s="26" t="s">
        <v>130</v>
      </c>
      <c r="J24" s="29" t="s">
        <v>37</v>
      </c>
      <c r="K24" s="30">
        <v>45211.0</v>
      </c>
      <c r="L24" s="38">
        <v>0.7916666666666666</v>
      </c>
      <c r="M24" s="56">
        <v>45214.0</v>
      </c>
      <c r="N24" s="31">
        <v>0.6875</v>
      </c>
      <c r="O24" s="24"/>
      <c r="P24" s="46" t="s">
        <v>141</v>
      </c>
      <c r="Q24" s="22"/>
      <c r="R24" s="34" t="s">
        <v>59</v>
      </c>
    </row>
    <row r="25">
      <c r="A25" s="41" t="s">
        <v>142</v>
      </c>
      <c r="B25" s="6">
        <f t="shared" si="1"/>
        <v>451</v>
      </c>
      <c r="C25" s="22"/>
      <c r="D25" s="23" t="s">
        <v>33</v>
      </c>
      <c r="E25" s="24" t="s">
        <v>27</v>
      </c>
      <c r="F25" s="66" t="s">
        <v>143</v>
      </c>
      <c r="G25" s="26">
        <v>1982.0</v>
      </c>
      <c r="H25" s="65" t="s">
        <v>144</v>
      </c>
      <c r="I25" s="26" t="s">
        <v>64</v>
      </c>
      <c r="J25" s="29" t="s">
        <v>37</v>
      </c>
      <c r="K25" s="30">
        <v>45211.0</v>
      </c>
      <c r="L25" s="38">
        <v>0.8958333333333334</v>
      </c>
      <c r="M25" s="32"/>
      <c r="N25" s="33"/>
      <c r="O25" s="24"/>
      <c r="P25" s="24"/>
      <c r="Q25" s="22"/>
      <c r="R25" s="34" t="s">
        <v>65</v>
      </c>
    </row>
    <row r="26">
      <c r="A26" s="41" t="s">
        <v>145</v>
      </c>
      <c r="B26" s="6">
        <f t="shared" si="1"/>
        <v>476</v>
      </c>
      <c r="C26" s="22" t="s">
        <v>67</v>
      </c>
      <c r="D26" s="23"/>
      <c r="E26" s="24" t="s">
        <v>27</v>
      </c>
      <c r="F26" s="66" t="s">
        <v>146</v>
      </c>
      <c r="G26" s="26">
        <v>1974.0</v>
      </c>
      <c r="H26" s="47" t="s">
        <v>147</v>
      </c>
      <c r="I26" s="26" t="s">
        <v>148</v>
      </c>
      <c r="J26" s="29" t="s">
        <v>37</v>
      </c>
      <c r="K26" s="30">
        <v>45212.0</v>
      </c>
      <c r="L26" s="38">
        <v>0.7916666666666666</v>
      </c>
      <c r="M26" s="56">
        <v>45213.0</v>
      </c>
      <c r="N26" s="31">
        <v>0.6666666666666666</v>
      </c>
      <c r="O26" s="24"/>
      <c r="P26" s="46" t="s">
        <v>149</v>
      </c>
      <c r="Q26" s="22"/>
      <c r="R26" s="34" t="s">
        <v>70</v>
      </c>
    </row>
    <row r="27">
      <c r="A27" s="59" t="s">
        <v>150</v>
      </c>
      <c r="B27" s="6">
        <f t="shared" si="1"/>
        <v>456</v>
      </c>
      <c r="C27" s="22" t="s">
        <v>78</v>
      </c>
      <c r="D27" s="22" t="s">
        <v>79</v>
      </c>
      <c r="E27" s="24" t="s">
        <v>27</v>
      </c>
      <c r="F27" s="25" t="s">
        <v>151</v>
      </c>
      <c r="G27" s="26">
        <v>2023.0</v>
      </c>
      <c r="H27" s="66" t="s">
        <v>152</v>
      </c>
      <c r="I27" s="26" t="s">
        <v>153</v>
      </c>
      <c r="J27" s="29" t="s">
        <v>37</v>
      </c>
      <c r="K27" s="30">
        <v>45213.0</v>
      </c>
      <c r="L27" s="38">
        <v>0.7916666666666666</v>
      </c>
      <c r="M27" s="32"/>
      <c r="N27" s="33"/>
      <c r="O27" s="39"/>
      <c r="P27" s="24"/>
      <c r="Q27" s="22"/>
      <c r="R27" s="34" t="s">
        <v>82</v>
      </c>
    </row>
    <row r="28">
      <c r="A28" s="41" t="s">
        <v>154</v>
      </c>
      <c r="B28" s="6">
        <f t="shared" si="1"/>
        <v>592</v>
      </c>
      <c r="C28" s="22" t="s">
        <v>54</v>
      </c>
      <c r="D28" s="22" t="s">
        <v>79</v>
      </c>
      <c r="E28" s="24" t="s">
        <v>27</v>
      </c>
      <c r="F28" s="25" t="s">
        <v>155</v>
      </c>
      <c r="G28" s="26" t="s">
        <v>156</v>
      </c>
      <c r="H28" s="44" t="s">
        <v>157</v>
      </c>
      <c r="I28" s="26" t="s">
        <v>158</v>
      </c>
      <c r="J28" s="29" t="s">
        <v>37</v>
      </c>
      <c r="K28" s="30">
        <v>45214.0</v>
      </c>
      <c r="L28" s="38">
        <v>0.7708333333333334</v>
      </c>
      <c r="M28" s="32"/>
      <c r="N28" s="33"/>
      <c r="O28" s="24" t="s">
        <v>159</v>
      </c>
      <c r="P28" s="46" t="s">
        <v>160</v>
      </c>
      <c r="Q28" s="22"/>
      <c r="R28" s="34" t="s">
        <v>89</v>
      </c>
    </row>
    <row r="29">
      <c r="A29" s="41" t="s">
        <v>161</v>
      </c>
      <c r="B29" s="6">
        <f t="shared" si="1"/>
        <v>437</v>
      </c>
      <c r="C29" s="22" t="s">
        <v>91</v>
      </c>
      <c r="D29" s="22" t="s">
        <v>33</v>
      </c>
      <c r="E29" s="24" t="s">
        <v>27</v>
      </c>
      <c r="F29" s="43" t="s">
        <v>162</v>
      </c>
      <c r="G29" s="26">
        <v>1939.0</v>
      </c>
      <c r="H29" s="47" t="s">
        <v>163</v>
      </c>
      <c r="I29" s="26" t="s">
        <v>130</v>
      </c>
      <c r="J29" s="29" t="s">
        <v>37</v>
      </c>
      <c r="K29" s="30">
        <v>45215.0</v>
      </c>
      <c r="L29" s="38">
        <v>0.7916666666666666</v>
      </c>
      <c r="M29" s="32"/>
      <c r="N29" s="33"/>
      <c r="O29" s="39"/>
      <c r="P29" s="39"/>
      <c r="Q29" s="40"/>
      <c r="R29" s="34" t="s">
        <v>95</v>
      </c>
    </row>
    <row r="30">
      <c r="A30" s="41" t="s">
        <v>164</v>
      </c>
      <c r="B30" s="6">
        <f t="shared" si="1"/>
        <v>390</v>
      </c>
      <c r="C30" s="22" t="s">
        <v>41</v>
      </c>
      <c r="D30" s="22" t="s">
        <v>33</v>
      </c>
      <c r="E30" s="24" t="s">
        <v>27</v>
      </c>
      <c r="F30" s="25" t="s">
        <v>165</v>
      </c>
      <c r="G30" s="26">
        <v>1925.0</v>
      </c>
      <c r="H30" s="47" t="s">
        <v>166</v>
      </c>
      <c r="I30" s="26" t="s">
        <v>167</v>
      </c>
      <c r="J30" s="29" t="s">
        <v>37</v>
      </c>
      <c r="K30" s="30">
        <v>45216.0</v>
      </c>
      <c r="L30" s="38">
        <v>0.7916666666666666</v>
      </c>
      <c r="M30" s="32"/>
      <c r="N30" s="33"/>
      <c r="O30" s="39"/>
      <c r="P30" s="39"/>
      <c r="Q30" s="22"/>
      <c r="R30" s="34" t="s">
        <v>45</v>
      </c>
    </row>
    <row r="31">
      <c r="A31" s="51" t="s">
        <v>168</v>
      </c>
      <c r="B31" s="6">
        <f t="shared" si="1"/>
        <v>459</v>
      </c>
      <c r="C31" s="22" t="s">
        <v>47</v>
      </c>
      <c r="D31" s="22" t="s">
        <v>33</v>
      </c>
      <c r="E31" s="24" t="s">
        <v>27</v>
      </c>
      <c r="F31" s="25" t="s">
        <v>48</v>
      </c>
      <c r="G31" s="26">
        <v>2012.0</v>
      </c>
      <c r="H31" s="75" t="s">
        <v>169</v>
      </c>
      <c r="I31" s="26" t="s">
        <v>170</v>
      </c>
      <c r="J31" s="29" t="s">
        <v>37</v>
      </c>
      <c r="K31" s="30">
        <v>45217.0</v>
      </c>
      <c r="L31" s="38">
        <v>0.7916666666666666</v>
      </c>
      <c r="M31" s="32"/>
      <c r="N31" s="33"/>
      <c r="O31" s="39"/>
      <c r="P31" s="39"/>
      <c r="Q31" s="22"/>
      <c r="R31" s="34" t="s">
        <v>52</v>
      </c>
    </row>
    <row r="32">
      <c r="A32" s="51" t="s">
        <v>171</v>
      </c>
      <c r="B32" s="6">
        <f t="shared" si="1"/>
        <v>454</v>
      </c>
      <c r="C32" s="22" t="s">
        <v>79</v>
      </c>
      <c r="D32" s="22" t="s">
        <v>172</v>
      </c>
      <c r="E32" s="24" t="s">
        <v>27</v>
      </c>
      <c r="F32" s="25" t="s">
        <v>173</v>
      </c>
      <c r="G32" s="26">
        <v>2003.0</v>
      </c>
      <c r="H32" s="70" t="s">
        <v>174</v>
      </c>
      <c r="I32" s="76" t="s">
        <v>167</v>
      </c>
      <c r="J32" s="29" t="s">
        <v>51</v>
      </c>
      <c r="K32" s="30">
        <v>45218.0</v>
      </c>
      <c r="L32" s="38">
        <v>0.7916666666666666</v>
      </c>
      <c r="M32" s="32"/>
      <c r="N32" s="33"/>
      <c r="O32" s="39"/>
      <c r="P32" s="46" t="s">
        <v>175</v>
      </c>
      <c r="Q32" s="22"/>
      <c r="R32" s="34" t="s">
        <v>39</v>
      </c>
    </row>
    <row r="33">
      <c r="A33" s="41" t="s">
        <v>176</v>
      </c>
      <c r="B33" s="6">
        <f t="shared" si="1"/>
        <v>458</v>
      </c>
      <c r="C33" s="22" t="s">
        <v>61</v>
      </c>
      <c r="D33" s="77" t="s">
        <v>177</v>
      </c>
      <c r="E33" s="78" t="s">
        <v>27</v>
      </c>
      <c r="F33" s="79" t="s">
        <v>178</v>
      </c>
      <c r="G33" s="80">
        <v>1966.0</v>
      </c>
      <c r="H33" s="81" t="s">
        <v>179</v>
      </c>
      <c r="I33" s="26" t="s">
        <v>180</v>
      </c>
      <c r="J33" s="29" t="s">
        <v>37</v>
      </c>
      <c r="K33" s="30">
        <v>45218.0</v>
      </c>
      <c r="L33" s="38">
        <v>0.8958333333333334</v>
      </c>
      <c r="M33" s="32"/>
      <c r="N33" s="33"/>
      <c r="O33" s="39"/>
      <c r="P33" s="39"/>
      <c r="Q33" s="22"/>
      <c r="R33" s="34" t="s">
        <v>65</v>
      </c>
    </row>
    <row r="34">
      <c r="A34" s="59" t="s">
        <v>181</v>
      </c>
      <c r="B34" s="6">
        <f t="shared" si="1"/>
        <v>452</v>
      </c>
      <c r="C34" s="22" t="s">
        <v>67</v>
      </c>
      <c r="D34" s="22" t="s">
        <v>33</v>
      </c>
      <c r="E34" s="24" t="s">
        <v>27</v>
      </c>
      <c r="F34" s="25" t="s">
        <v>182</v>
      </c>
      <c r="G34" s="26">
        <v>1973.0</v>
      </c>
      <c r="H34" s="47" t="s">
        <v>183</v>
      </c>
      <c r="I34" s="26" t="s">
        <v>184</v>
      </c>
      <c r="J34" s="29" t="s">
        <v>37</v>
      </c>
      <c r="K34" s="30">
        <v>45219.0</v>
      </c>
      <c r="L34" s="38">
        <v>0.7916666666666666</v>
      </c>
      <c r="M34" s="56">
        <v>45221.0</v>
      </c>
      <c r="N34" s="31">
        <v>0.625</v>
      </c>
      <c r="O34" s="39"/>
      <c r="P34" s="46" t="s">
        <v>185</v>
      </c>
      <c r="Q34" s="22"/>
      <c r="R34" s="34" t="s">
        <v>70</v>
      </c>
    </row>
    <row r="35">
      <c r="A35" s="82" t="s">
        <v>186</v>
      </c>
      <c r="B35" s="6">
        <f t="shared" si="1"/>
        <v>455</v>
      </c>
      <c r="C35" s="22" t="s">
        <v>116</v>
      </c>
      <c r="D35" s="22" t="s">
        <v>33</v>
      </c>
      <c r="E35" s="24" t="s">
        <v>27</v>
      </c>
      <c r="F35" s="25" t="s">
        <v>187</v>
      </c>
      <c r="G35" s="26">
        <v>2016.0</v>
      </c>
      <c r="H35" s="69" t="s">
        <v>188</v>
      </c>
      <c r="I35" s="26" t="s">
        <v>124</v>
      </c>
      <c r="J35" s="29" t="s">
        <v>37</v>
      </c>
      <c r="K35" s="30">
        <v>45199.0</v>
      </c>
      <c r="L35" s="38">
        <v>0.7916666666666666</v>
      </c>
      <c r="M35" s="32"/>
      <c r="N35" s="83"/>
      <c r="O35" s="39"/>
      <c r="P35" s="46" t="s">
        <v>189</v>
      </c>
      <c r="Q35" s="40"/>
      <c r="R35" s="34" t="s">
        <v>39</v>
      </c>
    </row>
    <row r="36">
      <c r="A36" s="41" t="s">
        <v>190</v>
      </c>
      <c r="B36" s="6">
        <f t="shared" si="1"/>
        <v>481</v>
      </c>
      <c r="C36" s="22" t="s">
        <v>54</v>
      </c>
      <c r="D36" s="84" t="s">
        <v>79</v>
      </c>
      <c r="E36" s="24" t="s">
        <v>27</v>
      </c>
      <c r="F36" s="43" t="s">
        <v>191</v>
      </c>
      <c r="G36" s="26" t="s">
        <v>192</v>
      </c>
      <c r="H36" s="44" t="s">
        <v>193</v>
      </c>
      <c r="I36" s="26" t="s">
        <v>194</v>
      </c>
      <c r="J36" s="29" t="s">
        <v>195</v>
      </c>
      <c r="K36" s="30">
        <v>45221.0</v>
      </c>
      <c r="L36" s="38">
        <v>0.7708333333333334</v>
      </c>
      <c r="M36" s="32"/>
      <c r="N36" s="33"/>
      <c r="O36" s="24" t="s">
        <v>196</v>
      </c>
      <c r="P36" s="46" t="s">
        <v>197</v>
      </c>
      <c r="Q36" s="22"/>
      <c r="R36" s="34" t="s">
        <v>89</v>
      </c>
    </row>
    <row r="37">
      <c r="A37" s="41" t="s">
        <v>198</v>
      </c>
      <c r="B37" s="6">
        <f t="shared" si="1"/>
        <v>450</v>
      </c>
      <c r="C37" s="22" t="s">
        <v>91</v>
      </c>
      <c r="D37" s="22" t="s">
        <v>33</v>
      </c>
      <c r="E37" s="24" t="s">
        <v>27</v>
      </c>
      <c r="F37" s="25" t="s">
        <v>199</v>
      </c>
      <c r="G37" s="26">
        <v>1932.0</v>
      </c>
      <c r="H37" s="85" t="s">
        <v>200</v>
      </c>
      <c r="I37" s="26" t="s">
        <v>44</v>
      </c>
      <c r="J37" s="29" t="s">
        <v>51</v>
      </c>
      <c r="K37" s="30">
        <v>45222.0</v>
      </c>
      <c r="L37" s="38">
        <v>0.7916666666666666</v>
      </c>
      <c r="M37" s="32"/>
      <c r="N37" s="33"/>
      <c r="O37" s="24" t="s">
        <v>201</v>
      </c>
      <c r="P37" s="24"/>
      <c r="Q37" s="40"/>
      <c r="R37" s="34" t="s">
        <v>95</v>
      </c>
    </row>
    <row r="38">
      <c r="A38" s="41" t="s">
        <v>202</v>
      </c>
      <c r="B38" s="6">
        <f t="shared" si="1"/>
        <v>384</v>
      </c>
      <c r="C38" s="22" t="s">
        <v>41</v>
      </c>
      <c r="D38" s="22" t="s">
        <v>33</v>
      </c>
      <c r="E38" s="24" t="s">
        <v>27</v>
      </c>
      <c r="F38" s="25" t="s">
        <v>203</v>
      </c>
      <c r="G38" s="26">
        <v>1972.0</v>
      </c>
      <c r="H38" s="47" t="s">
        <v>204</v>
      </c>
      <c r="I38" s="26" t="s">
        <v>205</v>
      </c>
      <c r="J38" s="29" t="s">
        <v>31</v>
      </c>
      <c r="K38" s="30">
        <v>45223.0</v>
      </c>
      <c r="L38" s="38">
        <v>0.7916666666666666</v>
      </c>
      <c r="M38" s="32"/>
      <c r="N38" s="33"/>
      <c r="O38" s="39"/>
      <c r="P38" s="39"/>
      <c r="Q38" s="40"/>
      <c r="R38" s="34" t="s">
        <v>45</v>
      </c>
    </row>
    <row r="39">
      <c r="A39" s="51" t="s">
        <v>206</v>
      </c>
      <c r="B39" s="6">
        <f t="shared" si="1"/>
        <v>459</v>
      </c>
      <c r="C39" s="22" t="s">
        <v>47</v>
      </c>
      <c r="D39" s="22" t="s">
        <v>33</v>
      </c>
      <c r="E39" s="24" t="s">
        <v>27</v>
      </c>
      <c r="F39" s="25" t="s">
        <v>48</v>
      </c>
      <c r="G39" s="26">
        <v>1997.0</v>
      </c>
      <c r="H39" s="67" t="s">
        <v>207</v>
      </c>
      <c r="I39" s="26" t="s">
        <v>208</v>
      </c>
      <c r="J39" s="60" t="s">
        <v>51</v>
      </c>
      <c r="K39" s="30">
        <v>45224.0</v>
      </c>
      <c r="L39" s="38">
        <v>0.7916666666666666</v>
      </c>
      <c r="M39" s="56">
        <v>45227.0</v>
      </c>
      <c r="N39" s="31">
        <v>0.6666666666666666</v>
      </c>
      <c r="O39" s="39"/>
      <c r="P39" s="46" t="s">
        <v>209</v>
      </c>
      <c r="Q39" s="22"/>
      <c r="R39" s="34" t="s">
        <v>52</v>
      </c>
    </row>
    <row r="40">
      <c r="A40" s="59" t="s">
        <v>210</v>
      </c>
      <c r="B40" s="6">
        <f t="shared" si="1"/>
        <v>456</v>
      </c>
      <c r="C40" s="22" t="s">
        <v>54</v>
      </c>
      <c r="D40" s="22" t="s">
        <v>55</v>
      </c>
      <c r="E40" s="24" t="s">
        <v>27</v>
      </c>
      <c r="F40" s="25" t="s">
        <v>211</v>
      </c>
      <c r="G40" s="26">
        <v>2002.0</v>
      </c>
      <c r="H40" s="44" t="s">
        <v>212</v>
      </c>
      <c r="I40" s="26" t="s">
        <v>213</v>
      </c>
      <c r="J40" s="29" t="s">
        <v>37</v>
      </c>
      <c r="K40" s="30">
        <v>45225.0</v>
      </c>
      <c r="L40" s="38">
        <v>0.7916666666666666</v>
      </c>
      <c r="M40" s="32"/>
      <c r="N40" s="33"/>
      <c r="O40" s="39"/>
      <c r="P40" s="46" t="s">
        <v>214</v>
      </c>
      <c r="Q40" s="22"/>
      <c r="R40" s="34" t="s">
        <v>59</v>
      </c>
    </row>
    <row r="41">
      <c r="A41" s="41" t="s">
        <v>215</v>
      </c>
      <c r="B41" s="6">
        <f t="shared" si="1"/>
        <v>454</v>
      </c>
      <c r="C41" s="42" t="s">
        <v>61</v>
      </c>
      <c r="D41" s="77" t="s">
        <v>177</v>
      </c>
      <c r="E41" s="78" t="s">
        <v>27</v>
      </c>
      <c r="F41" s="79" t="s">
        <v>216</v>
      </c>
      <c r="G41" s="80">
        <v>1973.0</v>
      </c>
      <c r="H41" s="86" t="s">
        <v>217</v>
      </c>
      <c r="I41" s="53" t="s">
        <v>208</v>
      </c>
      <c r="J41" s="87" t="s">
        <v>37</v>
      </c>
      <c r="K41" s="30">
        <v>45225.0</v>
      </c>
      <c r="L41" s="38">
        <v>0.8958333333333334</v>
      </c>
      <c r="M41" s="32"/>
      <c r="O41" s="33"/>
      <c r="P41" s="88"/>
      <c r="Q41" s="22"/>
      <c r="R41" s="34" t="s">
        <v>65</v>
      </c>
    </row>
    <row r="42">
      <c r="A42" s="41" t="s">
        <v>218</v>
      </c>
      <c r="B42" s="6">
        <f t="shared" si="1"/>
        <v>453</v>
      </c>
      <c r="C42" s="42" t="s">
        <v>67</v>
      </c>
      <c r="D42" s="42" t="s">
        <v>33</v>
      </c>
      <c r="E42" s="57" t="s">
        <v>27</v>
      </c>
      <c r="F42" s="43" t="s">
        <v>219</v>
      </c>
      <c r="G42" s="53">
        <v>2009.0</v>
      </c>
      <c r="H42" s="47" t="s">
        <v>220</v>
      </c>
      <c r="I42" s="53" t="s">
        <v>101</v>
      </c>
      <c r="J42" s="87" t="s">
        <v>37</v>
      </c>
      <c r="K42" s="30">
        <v>45226.0</v>
      </c>
      <c r="L42" s="38">
        <v>0.7916666666666666</v>
      </c>
      <c r="M42" s="32"/>
      <c r="N42" s="33"/>
      <c r="O42" s="39"/>
      <c r="P42" s="24"/>
      <c r="Q42" s="22"/>
      <c r="R42" s="34" t="s">
        <v>70</v>
      </c>
    </row>
    <row r="43">
      <c r="A43" s="51" t="s">
        <v>221</v>
      </c>
      <c r="B43" s="6">
        <f t="shared" si="1"/>
        <v>458</v>
      </c>
      <c r="C43" s="22" t="s">
        <v>79</v>
      </c>
      <c r="D43" s="22" t="s">
        <v>172</v>
      </c>
      <c r="E43" s="24" t="s">
        <v>27</v>
      </c>
      <c r="F43" s="25" t="s">
        <v>222</v>
      </c>
      <c r="G43" s="26">
        <v>2023.0</v>
      </c>
      <c r="H43" s="66" t="s">
        <v>223</v>
      </c>
      <c r="I43" s="26" t="s">
        <v>44</v>
      </c>
      <c r="J43" s="29" t="s">
        <v>37</v>
      </c>
      <c r="K43" s="30">
        <v>45227.0</v>
      </c>
      <c r="L43" s="38">
        <v>0.7916666666666666</v>
      </c>
      <c r="M43" s="56">
        <v>45228.0</v>
      </c>
      <c r="N43" s="31">
        <v>0.625</v>
      </c>
      <c r="O43" s="39"/>
      <c r="P43" s="46" t="s">
        <v>224</v>
      </c>
      <c r="Q43" s="40"/>
      <c r="R43" s="34" t="s">
        <v>82</v>
      </c>
    </row>
    <row r="44">
      <c r="A44" s="41" t="s">
        <v>225</v>
      </c>
      <c r="B44" s="6">
        <f t="shared" si="1"/>
        <v>448</v>
      </c>
      <c r="C44" s="22" t="s">
        <v>54</v>
      </c>
      <c r="D44" s="22" t="s">
        <v>79</v>
      </c>
      <c r="E44" s="24" t="s">
        <v>27</v>
      </c>
      <c r="F44" s="25" t="s">
        <v>226</v>
      </c>
      <c r="G44" s="26">
        <v>1975.0</v>
      </c>
      <c r="H44" s="44" t="s">
        <v>227</v>
      </c>
      <c r="I44" s="26" t="s">
        <v>228</v>
      </c>
      <c r="J44" s="29" t="s">
        <v>37</v>
      </c>
      <c r="K44" s="30">
        <v>45228.0</v>
      </c>
      <c r="L44" s="38">
        <v>0.7708333333333334</v>
      </c>
      <c r="M44" s="32"/>
      <c r="N44" s="33"/>
      <c r="O44" s="39"/>
      <c r="P44" s="88" t="s">
        <v>229</v>
      </c>
      <c r="Q44" s="22"/>
      <c r="R44" s="34" t="s">
        <v>89</v>
      </c>
    </row>
    <row r="45">
      <c r="A45" s="41" t="s">
        <v>230</v>
      </c>
      <c r="B45" s="6">
        <f t="shared" si="1"/>
        <v>442</v>
      </c>
      <c r="C45" s="22" t="s">
        <v>91</v>
      </c>
      <c r="D45" s="22" t="s">
        <v>33</v>
      </c>
      <c r="E45" s="24" t="s">
        <v>27</v>
      </c>
      <c r="F45" s="25" t="s">
        <v>199</v>
      </c>
      <c r="G45" s="26">
        <v>1934.0</v>
      </c>
      <c r="H45" s="47" t="s">
        <v>231</v>
      </c>
      <c r="I45" s="26" t="s">
        <v>232</v>
      </c>
      <c r="J45" s="29" t="s">
        <v>51</v>
      </c>
      <c r="K45" s="30">
        <v>45229.0</v>
      </c>
      <c r="L45" s="38">
        <v>0.7916666666666666</v>
      </c>
      <c r="M45" s="32"/>
      <c r="N45" s="33"/>
      <c r="O45" s="24" t="s">
        <v>233</v>
      </c>
      <c r="P45" s="39"/>
      <c r="Q45" s="22"/>
      <c r="R45" s="34" t="s">
        <v>95</v>
      </c>
    </row>
    <row r="46">
      <c r="A46" s="41" t="s">
        <v>234</v>
      </c>
      <c r="B46" s="6">
        <f t="shared" si="1"/>
        <v>399</v>
      </c>
      <c r="C46" s="22" t="s">
        <v>41</v>
      </c>
      <c r="D46" s="22" t="s">
        <v>33</v>
      </c>
      <c r="E46" s="24" t="s">
        <v>27</v>
      </c>
      <c r="F46" s="25" t="s">
        <v>235</v>
      </c>
      <c r="G46" s="26">
        <v>1972.0</v>
      </c>
      <c r="H46" s="47" t="s">
        <v>236</v>
      </c>
      <c r="I46" s="26" t="s">
        <v>167</v>
      </c>
      <c r="J46" s="29" t="s">
        <v>51</v>
      </c>
      <c r="K46" s="30">
        <v>45230.0</v>
      </c>
      <c r="L46" s="38">
        <v>0.7916666666666666</v>
      </c>
      <c r="M46" s="32"/>
      <c r="N46" s="33"/>
      <c r="O46" s="39"/>
      <c r="P46" s="24"/>
      <c r="Q46" s="22"/>
      <c r="R46" s="34" t="s">
        <v>45</v>
      </c>
    </row>
    <row r="47">
      <c r="A47" s="51" t="s">
        <v>237</v>
      </c>
      <c r="B47" s="6">
        <f t="shared" si="1"/>
        <v>452</v>
      </c>
      <c r="C47" s="89" t="s">
        <v>33</v>
      </c>
      <c r="D47" s="89" t="s">
        <v>72</v>
      </c>
      <c r="E47" s="24" t="s">
        <v>27</v>
      </c>
      <c r="F47" s="43" t="s">
        <v>238</v>
      </c>
      <c r="G47" s="90">
        <v>1973.0</v>
      </c>
      <c r="H47" s="58" t="s">
        <v>239</v>
      </c>
      <c r="I47" s="90" t="s">
        <v>240</v>
      </c>
      <c r="J47" s="29" t="s">
        <v>37</v>
      </c>
      <c r="K47" s="30">
        <v>45230.0</v>
      </c>
      <c r="L47" s="38">
        <v>0.8958333333333334</v>
      </c>
      <c r="M47" s="91"/>
      <c r="N47" s="61"/>
      <c r="O47" s="92"/>
      <c r="P47" s="93" t="s">
        <v>241</v>
      </c>
      <c r="Q47" s="89"/>
      <c r="R47" s="34" t="s">
        <v>39</v>
      </c>
    </row>
    <row r="48">
      <c r="A48" s="94" t="s">
        <v>242</v>
      </c>
      <c r="B48" s="6">
        <f t="shared" si="1"/>
        <v>456</v>
      </c>
      <c r="C48" s="22" t="s">
        <v>47</v>
      </c>
      <c r="D48" s="22"/>
      <c r="E48" s="24" t="s">
        <v>27</v>
      </c>
      <c r="F48" s="25" t="s">
        <v>48</v>
      </c>
      <c r="G48" s="26">
        <v>2007.0</v>
      </c>
      <c r="H48" s="66" t="s">
        <v>243</v>
      </c>
      <c r="I48" s="26" t="s">
        <v>244</v>
      </c>
      <c r="J48" s="29" t="s">
        <v>51</v>
      </c>
      <c r="K48" s="30">
        <v>45231.0</v>
      </c>
      <c r="L48" s="38">
        <v>0.7916666666666666</v>
      </c>
      <c r="M48" s="32"/>
      <c r="N48" s="33"/>
      <c r="O48" s="24"/>
      <c r="P48" s="24"/>
      <c r="Q48" s="22"/>
      <c r="R48" s="34" t="s">
        <v>52</v>
      </c>
    </row>
    <row r="49">
      <c r="A49" s="41" t="s">
        <v>245</v>
      </c>
      <c r="B49" s="6">
        <f t="shared" si="1"/>
        <v>459</v>
      </c>
      <c r="C49" s="22" t="s">
        <v>54</v>
      </c>
      <c r="D49" s="22" t="s">
        <v>33</v>
      </c>
      <c r="E49" s="24" t="s">
        <v>27</v>
      </c>
      <c r="F49" s="25" t="s">
        <v>246</v>
      </c>
      <c r="G49" s="26">
        <v>2018.0</v>
      </c>
      <c r="H49" s="44" t="s">
        <v>247</v>
      </c>
      <c r="I49" s="26" t="s">
        <v>248</v>
      </c>
      <c r="J49" s="29" t="s">
        <v>31</v>
      </c>
      <c r="K49" s="30">
        <v>45232.0</v>
      </c>
      <c r="L49" s="38">
        <v>0.7916666666666666</v>
      </c>
      <c r="M49" s="32"/>
      <c r="N49" s="33"/>
      <c r="O49" s="39"/>
      <c r="P49" s="46" t="s">
        <v>249</v>
      </c>
      <c r="Q49" s="40"/>
      <c r="R49" s="34" t="s">
        <v>59</v>
      </c>
    </row>
    <row r="50">
      <c r="A50" s="41" t="s">
        <v>250</v>
      </c>
      <c r="B50" s="6">
        <f t="shared" si="1"/>
        <v>450</v>
      </c>
      <c r="C50" s="22" t="s">
        <v>61</v>
      </c>
      <c r="D50" s="77" t="s">
        <v>177</v>
      </c>
      <c r="E50" s="78" t="s">
        <v>27</v>
      </c>
      <c r="F50" s="95" t="s">
        <v>251</v>
      </c>
      <c r="G50" s="80">
        <v>1977.0</v>
      </c>
      <c r="H50" s="81" t="s">
        <v>252</v>
      </c>
      <c r="I50" s="26" t="s">
        <v>253</v>
      </c>
      <c r="J50" s="29" t="s">
        <v>37</v>
      </c>
      <c r="K50" s="30">
        <v>45232.0</v>
      </c>
      <c r="L50" s="38">
        <v>0.8958333333333334</v>
      </c>
      <c r="M50" s="32"/>
      <c r="N50" s="33"/>
      <c r="O50" s="39"/>
      <c r="P50" s="24"/>
      <c r="Q50" s="22"/>
      <c r="R50" s="34" t="s">
        <v>65</v>
      </c>
    </row>
    <row r="51">
      <c r="A51" s="41" t="s">
        <v>254</v>
      </c>
      <c r="B51" s="6">
        <f t="shared" si="1"/>
        <v>413</v>
      </c>
      <c r="C51" s="22" t="s">
        <v>67</v>
      </c>
      <c r="D51" s="22" t="s">
        <v>33</v>
      </c>
      <c r="E51" s="24" t="s">
        <v>27</v>
      </c>
      <c r="F51" s="43" t="s">
        <v>255</v>
      </c>
      <c r="G51" s="26">
        <v>1954.0</v>
      </c>
      <c r="H51" s="47" t="s">
        <v>256</v>
      </c>
      <c r="I51" s="26" t="s">
        <v>167</v>
      </c>
      <c r="J51" s="29" t="s">
        <v>37</v>
      </c>
      <c r="K51" s="30">
        <v>45233.0</v>
      </c>
      <c r="L51" s="96">
        <v>0.7916666666666666</v>
      </c>
      <c r="M51" s="32"/>
      <c r="N51" s="33"/>
      <c r="O51" s="39"/>
      <c r="P51" s="97"/>
      <c r="Q51" s="89"/>
      <c r="R51" s="34" t="s">
        <v>70</v>
      </c>
    </row>
    <row r="52">
      <c r="A52" s="41" t="s">
        <v>257</v>
      </c>
      <c r="B52" s="6">
        <f t="shared" si="1"/>
        <v>442</v>
      </c>
      <c r="C52" s="22" t="s">
        <v>177</v>
      </c>
      <c r="D52" s="22" t="s">
        <v>33</v>
      </c>
      <c r="E52" s="24" t="s">
        <v>27</v>
      </c>
      <c r="F52" s="43" t="s">
        <v>258</v>
      </c>
      <c r="G52" s="26">
        <v>2023.0</v>
      </c>
      <c r="H52" s="66" t="s">
        <v>259</v>
      </c>
      <c r="I52" s="26" t="s">
        <v>260</v>
      </c>
      <c r="J52" s="29" t="s">
        <v>37</v>
      </c>
      <c r="K52" s="30">
        <v>45220.0</v>
      </c>
      <c r="L52" s="96">
        <v>0.5833333333333334</v>
      </c>
      <c r="M52" s="91"/>
      <c r="N52" s="61"/>
      <c r="O52" s="39"/>
      <c r="P52" s="46" t="s">
        <v>261</v>
      </c>
      <c r="Q52" s="22"/>
      <c r="R52" s="34" t="s">
        <v>82</v>
      </c>
    </row>
    <row r="53">
      <c r="A53" s="41" t="s">
        <v>262</v>
      </c>
      <c r="B53" s="6">
        <f t="shared" si="1"/>
        <v>466</v>
      </c>
      <c r="C53" s="22" t="s">
        <v>54</v>
      </c>
      <c r="D53" s="22" t="s">
        <v>79</v>
      </c>
      <c r="E53" s="24" t="s">
        <v>27</v>
      </c>
      <c r="F53" s="25" t="s">
        <v>263</v>
      </c>
      <c r="G53" s="26" t="s">
        <v>264</v>
      </c>
      <c r="H53" s="44" t="s">
        <v>265</v>
      </c>
      <c r="I53" s="26" t="s">
        <v>266</v>
      </c>
      <c r="J53" s="29" t="s">
        <v>37</v>
      </c>
      <c r="K53" s="30">
        <v>45235.0</v>
      </c>
      <c r="L53" s="38">
        <v>0.5833333333333334</v>
      </c>
      <c r="M53" s="83" t="s">
        <v>267</v>
      </c>
      <c r="N53" s="83" t="s">
        <v>267</v>
      </c>
      <c r="O53" s="24" t="s">
        <v>268</v>
      </c>
      <c r="P53" s="46" t="s">
        <v>269</v>
      </c>
      <c r="Q53" s="22"/>
      <c r="R53" s="34" t="s">
        <v>89</v>
      </c>
    </row>
    <row r="54">
      <c r="A54" s="59" t="s">
        <v>270</v>
      </c>
      <c r="B54" s="6">
        <f t="shared" si="1"/>
        <v>457</v>
      </c>
      <c r="C54" s="70" t="s">
        <v>91</v>
      </c>
      <c r="D54" s="22" t="s">
        <v>72</v>
      </c>
      <c r="E54" s="24" t="s">
        <v>27</v>
      </c>
      <c r="F54" s="25" t="s">
        <v>271</v>
      </c>
      <c r="G54" s="26">
        <v>1936.0</v>
      </c>
      <c r="H54" s="22" t="s">
        <v>272</v>
      </c>
      <c r="I54" s="26" t="s">
        <v>273</v>
      </c>
      <c r="J54" s="29" t="s">
        <v>51</v>
      </c>
      <c r="K54" s="30">
        <v>45236.0</v>
      </c>
      <c r="L54" s="96">
        <v>0.7916666666666666</v>
      </c>
      <c r="M54" s="32"/>
      <c r="N54" s="33"/>
      <c r="O54" s="39"/>
      <c r="P54" s="24"/>
      <c r="Q54" s="22"/>
      <c r="R54" s="34" t="s">
        <v>95</v>
      </c>
    </row>
    <row r="55">
      <c r="A55" s="41" t="s">
        <v>274</v>
      </c>
      <c r="B55" s="6">
        <f t="shared" si="1"/>
        <v>363</v>
      </c>
      <c r="C55" s="22" t="s">
        <v>41</v>
      </c>
      <c r="D55" s="22" t="s">
        <v>33</v>
      </c>
      <c r="E55" s="24" t="s">
        <v>27</v>
      </c>
      <c r="F55" s="25" t="s">
        <v>275</v>
      </c>
      <c r="G55" s="26">
        <v>1931.0</v>
      </c>
      <c r="H55" s="47" t="s">
        <v>276</v>
      </c>
      <c r="I55" s="26" t="s">
        <v>277</v>
      </c>
      <c r="J55" s="29" t="s">
        <v>51</v>
      </c>
      <c r="K55" s="30">
        <v>45237.0</v>
      </c>
      <c r="L55" s="96">
        <v>0.7916666666666666</v>
      </c>
      <c r="M55" s="32"/>
      <c r="N55" s="33"/>
      <c r="O55" s="39"/>
      <c r="P55" s="39"/>
      <c r="Q55" s="22"/>
      <c r="R55" s="34" t="s">
        <v>45</v>
      </c>
    </row>
    <row r="56">
      <c r="A56" s="51" t="s">
        <v>278</v>
      </c>
      <c r="B56" s="6">
        <f t="shared" si="1"/>
        <v>414</v>
      </c>
      <c r="C56" s="22" t="s">
        <v>47</v>
      </c>
      <c r="D56" s="22"/>
      <c r="E56" s="24" t="s">
        <v>27</v>
      </c>
      <c r="F56" s="43" t="s">
        <v>48</v>
      </c>
      <c r="G56" s="26">
        <v>1991.0</v>
      </c>
      <c r="H56" s="66" t="s">
        <v>279</v>
      </c>
      <c r="I56" s="26" t="s">
        <v>280</v>
      </c>
      <c r="J56" s="29" t="s">
        <v>37</v>
      </c>
      <c r="K56" s="30">
        <v>45238.0</v>
      </c>
      <c r="L56" s="96">
        <v>0.7916666666666666</v>
      </c>
      <c r="M56" s="32"/>
      <c r="N56" s="33"/>
      <c r="O56" s="39"/>
      <c r="P56" s="39"/>
      <c r="Q56" s="22"/>
      <c r="R56" s="34" t="s">
        <v>52</v>
      </c>
    </row>
    <row r="57">
      <c r="A57" s="41" t="s">
        <v>281</v>
      </c>
      <c r="B57" s="6">
        <f t="shared" si="1"/>
        <v>507</v>
      </c>
      <c r="C57" s="22" t="s">
        <v>54</v>
      </c>
      <c r="D57" s="22" t="s">
        <v>72</v>
      </c>
      <c r="E57" s="78" t="s">
        <v>27</v>
      </c>
      <c r="F57" s="25" t="s">
        <v>282</v>
      </c>
      <c r="G57" s="26">
        <v>1995.0</v>
      </c>
      <c r="H57" s="44" t="s">
        <v>283</v>
      </c>
      <c r="I57" s="26" t="s">
        <v>284</v>
      </c>
      <c r="J57" s="29" t="s">
        <v>51</v>
      </c>
      <c r="K57" s="30">
        <v>45239.0</v>
      </c>
      <c r="L57" s="96">
        <v>0.7916666666666666</v>
      </c>
      <c r="M57" s="56">
        <v>45242.0</v>
      </c>
      <c r="N57" s="31">
        <v>0.625</v>
      </c>
      <c r="O57" s="39"/>
      <c r="P57" s="46" t="s">
        <v>285</v>
      </c>
      <c r="Q57" s="40"/>
      <c r="R57" s="34" t="s">
        <v>59</v>
      </c>
    </row>
    <row r="58">
      <c r="A58" s="41" t="s">
        <v>286</v>
      </c>
      <c r="B58" s="6">
        <f t="shared" si="1"/>
        <v>411</v>
      </c>
      <c r="C58" s="22" t="s">
        <v>61</v>
      </c>
      <c r="D58" s="77" t="s">
        <v>177</v>
      </c>
      <c r="E58" s="78" t="s">
        <v>27</v>
      </c>
      <c r="F58" s="79" t="s">
        <v>287</v>
      </c>
      <c r="G58" s="80">
        <v>1968.0</v>
      </c>
      <c r="H58" s="81" t="s">
        <v>288</v>
      </c>
      <c r="I58" s="26" t="s">
        <v>253</v>
      </c>
      <c r="J58" s="29" t="s">
        <v>31</v>
      </c>
      <c r="K58" s="30">
        <v>45239.0</v>
      </c>
      <c r="L58" s="96">
        <v>0.8958333333333334</v>
      </c>
      <c r="M58" s="32"/>
      <c r="N58" s="33"/>
      <c r="O58" s="39"/>
      <c r="P58" s="39"/>
      <c r="Q58" s="22"/>
      <c r="R58" s="34" t="s">
        <v>65</v>
      </c>
    </row>
    <row r="59">
      <c r="A59" s="41" t="s">
        <v>289</v>
      </c>
      <c r="B59" s="6">
        <f t="shared" si="1"/>
        <v>459</v>
      </c>
      <c r="C59" s="22" t="s">
        <v>67</v>
      </c>
      <c r="D59" s="22" t="s">
        <v>33</v>
      </c>
      <c r="E59" s="24" t="s">
        <v>27</v>
      </c>
      <c r="F59" s="66" t="s">
        <v>290</v>
      </c>
      <c r="G59" s="26">
        <v>1950.0</v>
      </c>
      <c r="H59" s="47" t="s">
        <v>291</v>
      </c>
      <c r="I59" s="26" t="s">
        <v>292</v>
      </c>
      <c r="J59" s="29" t="s">
        <v>51</v>
      </c>
      <c r="K59" s="30">
        <v>45240.0</v>
      </c>
      <c r="L59" s="38">
        <v>0.7916666666666666</v>
      </c>
      <c r="M59" s="56">
        <v>45241.0</v>
      </c>
      <c r="N59" s="31">
        <v>0.7916666666666666</v>
      </c>
      <c r="O59" s="39"/>
      <c r="P59" s="88" t="s">
        <v>293</v>
      </c>
      <c r="Q59" s="22"/>
      <c r="R59" s="34" t="s">
        <v>70</v>
      </c>
    </row>
    <row r="60">
      <c r="A60" s="41"/>
      <c r="B60" s="6">
        <f t="shared" si="1"/>
        <v>0</v>
      </c>
      <c r="C60" s="22"/>
      <c r="D60" s="22"/>
      <c r="E60" s="24"/>
      <c r="F60" s="25" t="s">
        <v>294</v>
      </c>
      <c r="G60" s="26" t="s">
        <v>295</v>
      </c>
      <c r="H60" s="66"/>
      <c r="I60" s="26" t="s">
        <v>295</v>
      </c>
      <c r="J60" s="29" t="s">
        <v>296</v>
      </c>
      <c r="K60" s="82" t="s">
        <v>296</v>
      </c>
      <c r="L60" s="27" t="s">
        <v>295</v>
      </c>
      <c r="M60" s="32"/>
      <c r="N60" s="33"/>
      <c r="O60" s="39"/>
      <c r="P60" s="39"/>
      <c r="Q60" s="22"/>
      <c r="R60" s="34" t="s">
        <v>296</v>
      </c>
    </row>
    <row r="61">
      <c r="A61" s="41" t="s">
        <v>297</v>
      </c>
      <c r="B61" s="6">
        <f t="shared" si="1"/>
        <v>462</v>
      </c>
      <c r="C61" s="22" t="s">
        <v>54</v>
      </c>
      <c r="D61" s="22" t="s">
        <v>79</v>
      </c>
      <c r="E61" s="24" t="s">
        <v>27</v>
      </c>
      <c r="F61" s="43" t="s">
        <v>298</v>
      </c>
      <c r="G61" s="26">
        <v>1972.0</v>
      </c>
      <c r="H61" s="44" t="s">
        <v>299</v>
      </c>
      <c r="I61" s="26" t="s">
        <v>213</v>
      </c>
      <c r="J61" s="29" t="s">
        <v>37</v>
      </c>
      <c r="K61" s="30">
        <v>45242.0</v>
      </c>
      <c r="L61" s="38">
        <v>0.7708333333333334</v>
      </c>
      <c r="M61" s="32"/>
      <c r="N61" s="33"/>
      <c r="O61" s="39"/>
      <c r="P61" s="39"/>
      <c r="Q61" s="22"/>
      <c r="R61" s="34" t="s">
        <v>89</v>
      </c>
    </row>
    <row r="62">
      <c r="A62" s="41" t="s">
        <v>300</v>
      </c>
      <c r="B62" s="6">
        <f t="shared" si="1"/>
        <v>454</v>
      </c>
      <c r="C62" s="22" t="s">
        <v>91</v>
      </c>
      <c r="D62" s="22" t="s">
        <v>72</v>
      </c>
      <c r="E62" s="24" t="s">
        <v>27</v>
      </c>
      <c r="F62" s="25" t="s">
        <v>92</v>
      </c>
      <c r="G62" s="26">
        <v>1937.0</v>
      </c>
      <c r="H62" s="47" t="s">
        <v>301</v>
      </c>
      <c r="I62" s="98" t="s">
        <v>302</v>
      </c>
      <c r="J62" s="29" t="s">
        <v>37</v>
      </c>
      <c r="K62" s="30">
        <v>45243.0</v>
      </c>
      <c r="L62" s="96">
        <v>0.7916666666666666</v>
      </c>
      <c r="M62" s="32"/>
      <c r="N62" s="33"/>
      <c r="O62" s="39"/>
      <c r="P62" s="39"/>
      <c r="Q62" s="40"/>
      <c r="R62" s="34" t="s">
        <v>95</v>
      </c>
    </row>
    <row r="63">
      <c r="A63" s="41" t="s">
        <v>303</v>
      </c>
      <c r="B63" s="6">
        <f t="shared" si="1"/>
        <v>403</v>
      </c>
      <c r="C63" s="22" t="s">
        <v>41</v>
      </c>
      <c r="D63" s="22" t="s">
        <v>33</v>
      </c>
      <c r="E63" s="24" t="s">
        <v>27</v>
      </c>
      <c r="F63" s="25" t="s">
        <v>132</v>
      </c>
      <c r="G63" s="26">
        <v>1964.0</v>
      </c>
      <c r="H63" s="47" t="s">
        <v>304</v>
      </c>
      <c r="I63" s="26" t="s">
        <v>228</v>
      </c>
      <c r="J63" s="23" t="s">
        <v>37</v>
      </c>
      <c r="K63" s="30">
        <v>45244.0</v>
      </c>
      <c r="L63" s="96">
        <v>0.7916666666666666</v>
      </c>
      <c r="M63" s="32"/>
      <c r="N63" s="33"/>
      <c r="O63" s="39"/>
      <c r="P63" s="27"/>
      <c r="Q63" s="22"/>
      <c r="R63" s="34" t="s">
        <v>45</v>
      </c>
    </row>
    <row r="64">
      <c r="A64" s="51" t="s">
        <v>305</v>
      </c>
      <c r="B64" s="6">
        <f t="shared" si="1"/>
        <v>444</v>
      </c>
      <c r="C64" s="22" t="s">
        <v>47</v>
      </c>
      <c r="D64" s="22" t="s">
        <v>79</v>
      </c>
      <c r="E64" s="24" t="s">
        <v>27</v>
      </c>
      <c r="F64" s="25" t="s">
        <v>48</v>
      </c>
      <c r="G64" s="26">
        <v>1999.0</v>
      </c>
      <c r="H64" s="66" t="s">
        <v>306</v>
      </c>
      <c r="I64" s="26" t="s">
        <v>307</v>
      </c>
      <c r="J64" s="23" t="s">
        <v>31</v>
      </c>
      <c r="K64" s="30">
        <v>45245.0</v>
      </c>
      <c r="L64" s="96">
        <v>0.7916666666666666</v>
      </c>
      <c r="M64" s="32"/>
      <c r="N64" s="33"/>
      <c r="O64" s="39"/>
      <c r="P64" s="27"/>
      <c r="Q64" s="22"/>
      <c r="R64" s="34" t="s">
        <v>52</v>
      </c>
    </row>
    <row r="65">
      <c r="A65" s="41" t="s">
        <v>308</v>
      </c>
      <c r="B65" s="6">
        <f t="shared" si="1"/>
        <v>380</v>
      </c>
      <c r="C65" s="22" t="s">
        <v>54</v>
      </c>
      <c r="D65" s="22" t="s">
        <v>72</v>
      </c>
      <c r="E65" s="24" t="s">
        <v>27</v>
      </c>
      <c r="F65" s="25" t="s">
        <v>309</v>
      </c>
      <c r="G65" s="26">
        <v>2001.0</v>
      </c>
      <c r="H65" s="44" t="s">
        <v>310</v>
      </c>
      <c r="I65" s="26" t="s">
        <v>311</v>
      </c>
      <c r="J65" s="23" t="s">
        <v>37</v>
      </c>
      <c r="K65" s="30">
        <v>45246.0</v>
      </c>
      <c r="L65" s="96">
        <v>0.7916666666666666</v>
      </c>
      <c r="M65" s="56">
        <v>45248.0</v>
      </c>
      <c r="N65" s="31">
        <v>0.6666666666666666</v>
      </c>
      <c r="O65" s="39"/>
      <c r="P65" s="88" t="s">
        <v>312</v>
      </c>
      <c r="Q65" s="22"/>
      <c r="R65" s="34" t="s">
        <v>59</v>
      </c>
    </row>
    <row r="66">
      <c r="A66" s="41" t="s">
        <v>313</v>
      </c>
      <c r="B66" s="6">
        <f t="shared" si="1"/>
        <v>411</v>
      </c>
      <c r="C66" s="22" t="s">
        <v>61</v>
      </c>
      <c r="D66" s="77" t="s">
        <v>177</v>
      </c>
      <c r="E66" s="78" t="s">
        <v>27</v>
      </c>
      <c r="F66" s="79" t="s">
        <v>314</v>
      </c>
      <c r="G66" s="80">
        <v>1965.0</v>
      </c>
      <c r="H66" s="86" t="s">
        <v>315</v>
      </c>
      <c r="I66" s="26" t="s">
        <v>316</v>
      </c>
      <c r="J66" s="23" t="s">
        <v>37</v>
      </c>
      <c r="K66" s="30">
        <v>45246.0</v>
      </c>
      <c r="L66" s="96">
        <v>0.8958333333333334</v>
      </c>
      <c r="M66" s="32"/>
      <c r="N66" s="33"/>
      <c r="O66" s="39"/>
      <c r="P66" s="27"/>
      <c r="Q66" s="22"/>
      <c r="R66" s="34" t="s">
        <v>65</v>
      </c>
    </row>
    <row r="67">
      <c r="A67" s="41" t="s">
        <v>317</v>
      </c>
      <c r="B67" s="6">
        <f t="shared" si="1"/>
        <v>456</v>
      </c>
      <c r="C67" s="22" t="s">
        <v>67</v>
      </c>
      <c r="D67" s="22" t="s">
        <v>33</v>
      </c>
      <c r="E67" s="24" t="s">
        <v>27</v>
      </c>
      <c r="F67" s="25" t="s">
        <v>318</v>
      </c>
      <c r="G67" s="26">
        <v>1974.0</v>
      </c>
      <c r="H67" s="47" t="s">
        <v>319</v>
      </c>
      <c r="I67" s="26" t="s">
        <v>320</v>
      </c>
      <c r="J67" s="23" t="s">
        <v>31</v>
      </c>
      <c r="K67" s="30">
        <v>45247.0</v>
      </c>
      <c r="L67" s="96">
        <v>0.7916666666666666</v>
      </c>
      <c r="M67" s="32"/>
      <c r="N67" s="33"/>
      <c r="O67" s="39"/>
      <c r="P67" s="27"/>
      <c r="Q67" s="22"/>
      <c r="R67" s="34" t="s">
        <v>70</v>
      </c>
    </row>
    <row r="68">
      <c r="A68" s="51" t="s">
        <v>321</v>
      </c>
      <c r="B68" s="6">
        <f t="shared" si="1"/>
        <v>441</v>
      </c>
      <c r="C68" s="22" t="s">
        <v>72</v>
      </c>
      <c r="D68" s="22" t="s">
        <v>79</v>
      </c>
      <c r="E68" s="24" t="s">
        <v>27</v>
      </c>
      <c r="F68" s="25" t="s">
        <v>322</v>
      </c>
      <c r="G68" s="26">
        <v>2016.0</v>
      </c>
      <c r="H68" s="70" t="s">
        <v>323</v>
      </c>
      <c r="I68" s="26" t="s">
        <v>324</v>
      </c>
      <c r="J68" s="23" t="s">
        <v>37</v>
      </c>
      <c r="K68" s="30">
        <v>45248.0</v>
      </c>
      <c r="L68" s="96">
        <v>0.7916666666666666</v>
      </c>
      <c r="M68" s="56">
        <v>45249.0</v>
      </c>
      <c r="N68" s="31">
        <v>0.625</v>
      </c>
      <c r="O68" s="39"/>
      <c r="P68" s="88" t="s">
        <v>325</v>
      </c>
      <c r="Q68" s="22"/>
      <c r="R68" s="34" t="s">
        <v>39</v>
      </c>
    </row>
    <row r="69">
      <c r="A69" s="41" t="s">
        <v>326</v>
      </c>
      <c r="B69" s="6">
        <f t="shared" si="1"/>
        <v>352</v>
      </c>
      <c r="C69" s="22" t="s">
        <v>54</v>
      </c>
      <c r="D69" s="22" t="s">
        <v>79</v>
      </c>
      <c r="E69" s="24" t="s">
        <v>27</v>
      </c>
      <c r="F69" s="25" t="s">
        <v>327</v>
      </c>
      <c r="G69" s="26">
        <v>1977.0</v>
      </c>
      <c r="H69" s="66" t="s">
        <v>328</v>
      </c>
      <c r="I69" s="26" t="s">
        <v>329</v>
      </c>
      <c r="J69" s="23" t="s">
        <v>31</v>
      </c>
      <c r="K69" s="30">
        <v>45249.0</v>
      </c>
      <c r="L69" s="96">
        <v>0.7708333333333334</v>
      </c>
      <c r="M69" s="32"/>
      <c r="N69" s="33"/>
      <c r="O69" s="99" t="s">
        <v>330</v>
      </c>
      <c r="P69" s="27"/>
      <c r="Q69" s="22"/>
      <c r="R69" s="34" t="s">
        <v>89</v>
      </c>
    </row>
    <row r="70">
      <c r="A70" s="41" t="s">
        <v>331</v>
      </c>
      <c r="B70" s="6">
        <f t="shared" si="1"/>
        <v>447</v>
      </c>
      <c r="C70" s="22" t="s">
        <v>91</v>
      </c>
      <c r="D70" s="22" t="s">
        <v>72</v>
      </c>
      <c r="E70" s="24" t="s">
        <v>27</v>
      </c>
      <c r="F70" s="25" t="s">
        <v>332</v>
      </c>
      <c r="G70" s="26">
        <v>1929.0</v>
      </c>
      <c r="H70" s="47" t="s">
        <v>333</v>
      </c>
      <c r="I70" s="26" t="s">
        <v>334</v>
      </c>
      <c r="J70" s="23" t="s">
        <v>51</v>
      </c>
      <c r="K70" s="30">
        <v>45257.0</v>
      </c>
      <c r="L70" s="96">
        <v>0.7916666666666666</v>
      </c>
      <c r="M70" s="32"/>
      <c r="N70" s="33"/>
      <c r="O70" s="39"/>
      <c r="P70" s="27"/>
      <c r="Q70" s="22"/>
      <c r="R70" s="34" t="s">
        <v>95</v>
      </c>
    </row>
    <row r="71">
      <c r="A71" s="41" t="s">
        <v>335</v>
      </c>
      <c r="B71" s="6">
        <f t="shared" si="1"/>
        <v>393</v>
      </c>
      <c r="C71" s="22" t="s">
        <v>41</v>
      </c>
      <c r="D71" s="22" t="s">
        <v>33</v>
      </c>
      <c r="E71" s="24" t="s">
        <v>27</v>
      </c>
      <c r="F71" s="25" t="s">
        <v>336</v>
      </c>
      <c r="G71" s="26">
        <v>1997.0</v>
      </c>
      <c r="H71" s="47" t="s">
        <v>337</v>
      </c>
      <c r="I71" s="26" t="s">
        <v>101</v>
      </c>
      <c r="J71" s="23" t="s">
        <v>37</v>
      </c>
      <c r="K71" s="30">
        <v>45258.0</v>
      </c>
      <c r="L71" s="96">
        <v>0.7916666666666666</v>
      </c>
      <c r="M71" s="32"/>
      <c r="N71" s="33"/>
      <c r="O71" s="39"/>
      <c r="P71" s="27"/>
      <c r="Q71" s="22"/>
      <c r="R71" s="34" t="s">
        <v>45</v>
      </c>
    </row>
    <row r="72">
      <c r="A72" s="51" t="s">
        <v>338</v>
      </c>
      <c r="B72" s="6">
        <f t="shared" si="1"/>
        <v>455</v>
      </c>
      <c r="C72" s="22" t="s">
        <v>47</v>
      </c>
      <c r="D72" s="22"/>
      <c r="E72" s="24" t="s">
        <v>27</v>
      </c>
      <c r="F72" s="25" t="s">
        <v>48</v>
      </c>
      <c r="G72" s="26">
        <v>2003.0</v>
      </c>
      <c r="H72" s="66" t="s">
        <v>339</v>
      </c>
      <c r="I72" s="26" t="s">
        <v>307</v>
      </c>
      <c r="J72" s="23" t="s">
        <v>51</v>
      </c>
      <c r="K72" s="30">
        <v>45259.0</v>
      </c>
      <c r="L72" s="96">
        <v>0.7916666666666666</v>
      </c>
      <c r="M72" s="32"/>
      <c r="N72" s="33"/>
      <c r="O72" s="39"/>
      <c r="P72" s="27"/>
      <c r="Q72" s="22"/>
      <c r="R72" s="34" t="s">
        <v>52</v>
      </c>
    </row>
    <row r="73">
      <c r="A73" s="41" t="s">
        <v>340</v>
      </c>
      <c r="B73" s="6">
        <f t="shared" si="1"/>
        <v>448</v>
      </c>
      <c r="C73" s="22" t="s">
        <v>54</v>
      </c>
      <c r="D73" s="22" t="s">
        <v>55</v>
      </c>
      <c r="E73" s="24" t="s">
        <v>27</v>
      </c>
      <c r="F73" s="25" t="s">
        <v>341</v>
      </c>
      <c r="G73" s="26">
        <v>2019.0</v>
      </c>
      <c r="H73" s="44" t="s">
        <v>342</v>
      </c>
      <c r="I73" s="98" t="s">
        <v>343</v>
      </c>
      <c r="J73" s="23" t="s">
        <v>37</v>
      </c>
      <c r="K73" s="30">
        <v>45260.0</v>
      </c>
      <c r="L73" s="96">
        <v>0.7916666666666666</v>
      </c>
      <c r="M73" s="32"/>
      <c r="N73" s="33"/>
      <c r="O73" s="39"/>
      <c r="P73" s="88" t="s">
        <v>344</v>
      </c>
      <c r="Q73" s="22"/>
      <c r="R73" s="34" t="s">
        <v>59</v>
      </c>
    </row>
    <row r="74">
      <c r="A74" s="41" t="s">
        <v>345</v>
      </c>
      <c r="B74" s="6">
        <f t="shared" si="1"/>
        <v>442</v>
      </c>
      <c r="C74" s="22" t="s">
        <v>61</v>
      </c>
      <c r="D74" s="77" t="s">
        <v>177</v>
      </c>
      <c r="E74" s="78" t="s">
        <v>27</v>
      </c>
      <c r="F74" s="79" t="s">
        <v>346</v>
      </c>
      <c r="G74" s="80">
        <v>1984.0</v>
      </c>
      <c r="H74" s="81" t="s">
        <v>347</v>
      </c>
      <c r="I74" s="26" t="s">
        <v>64</v>
      </c>
      <c r="J74" s="23" t="s">
        <v>37</v>
      </c>
      <c r="K74" s="30">
        <v>45260.0</v>
      </c>
      <c r="L74" s="96">
        <v>0.8958333333333334</v>
      </c>
      <c r="M74" s="32"/>
      <c r="N74" s="33"/>
      <c r="O74" s="39"/>
      <c r="P74" s="27"/>
      <c r="Q74" s="22"/>
      <c r="R74" s="34" t="s">
        <v>65</v>
      </c>
    </row>
    <row r="75">
      <c r="A75" s="41" t="s">
        <v>348</v>
      </c>
      <c r="B75" s="6">
        <f t="shared" si="1"/>
        <v>476</v>
      </c>
      <c r="C75" s="22" t="s">
        <v>67</v>
      </c>
      <c r="D75" s="22" t="s">
        <v>33</v>
      </c>
      <c r="E75" s="24" t="s">
        <v>27</v>
      </c>
      <c r="F75" s="25" t="s">
        <v>349</v>
      </c>
      <c r="G75" s="26">
        <v>1956.0</v>
      </c>
      <c r="H75" s="47" t="s">
        <v>350</v>
      </c>
      <c r="I75" s="26" t="s">
        <v>351</v>
      </c>
      <c r="J75" s="23" t="s">
        <v>37</v>
      </c>
      <c r="K75" s="30">
        <v>45261.0</v>
      </c>
      <c r="L75" s="96">
        <v>0.7916666666666666</v>
      </c>
      <c r="M75" s="32"/>
      <c r="N75" s="33"/>
      <c r="O75" s="39"/>
      <c r="P75" s="27"/>
      <c r="Q75" s="22"/>
      <c r="R75" s="34" t="s">
        <v>70</v>
      </c>
    </row>
    <row r="76">
      <c r="A76" s="82" t="s">
        <v>352</v>
      </c>
      <c r="B76" s="6">
        <f t="shared" si="1"/>
        <v>457</v>
      </c>
      <c r="C76" s="22" t="s">
        <v>353</v>
      </c>
      <c r="D76" s="22" t="s">
        <v>33</v>
      </c>
      <c r="E76" s="24" t="s">
        <v>27</v>
      </c>
      <c r="F76" s="25" t="s">
        <v>354</v>
      </c>
      <c r="G76" s="26">
        <v>1964.0</v>
      </c>
      <c r="H76" s="100" t="s">
        <v>355</v>
      </c>
      <c r="I76" s="26" t="s">
        <v>356</v>
      </c>
      <c r="J76" s="23" t="s">
        <v>37</v>
      </c>
      <c r="K76" s="30">
        <v>45262.0</v>
      </c>
      <c r="L76" s="38">
        <v>0.5833333333333334</v>
      </c>
      <c r="M76" s="32"/>
      <c r="N76" s="33"/>
      <c r="O76" s="24" t="s">
        <v>357</v>
      </c>
      <c r="P76" s="27" t="s">
        <v>358</v>
      </c>
      <c r="Q76" s="22"/>
      <c r="R76" s="34" t="s">
        <v>39</v>
      </c>
    </row>
    <row r="77">
      <c r="A77" s="82" t="s">
        <v>359</v>
      </c>
      <c r="B77" s="6">
        <f t="shared" si="1"/>
        <v>0</v>
      </c>
      <c r="C77" s="22" t="s">
        <v>353</v>
      </c>
      <c r="D77" s="22" t="s">
        <v>33</v>
      </c>
      <c r="E77" s="24" t="s">
        <v>27</v>
      </c>
      <c r="F77" s="25" t="s">
        <v>354</v>
      </c>
      <c r="G77" s="26">
        <v>1964.0</v>
      </c>
      <c r="H77" s="100"/>
      <c r="I77" s="26" t="s">
        <v>130</v>
      </c>
      <c r="J77" s="23" t="s">
        <v>37</v>
      </c>
      <c r="K77" s="30">
        <v>45262.0</v>
      </c>
      <c r="L77" s="38"/>
      <c r="M77" s="32"/>
      <c r="N77" s="33"/>
      <c r="O77" s="39"/>
      <c r="P77" s="27"/>
      <c r="Q77" s="22"/>
      <c r="R77" s="34" t="s">
        <v>39</v>
      </c>
    </row>
    <row r="78">
      <c r="A78" s="82" t="s">
        <v>360</v>
      </c>
      <c r="B78" s="6">
        <f t="shared" si="1"/>
        <v>446</v>
      </c>
      <c r="C78" s="22" t="s">
        <v>33</v>
      </c>
      <c r="D78" s="22" t="s">
        <v>72</v>
      </c>
      <c r="E78" s="24" t="s">
        <v>27</v>
      </c>
      <c r="F78" s="25" t="s">
        <v>361</v>
      </c>
      <c r="G78" s="26">
        <v>1987.0</v>
      </c>
      <c r="H78" s="66" t="s">
        <v>362</v>
      </c>
      <c r="I78" s="26" t="s">
        <v>363</v>
      </c>
      <c r="J78" s="23" t="s">
        <v>51</v>
      </c>
      <c r="K78" s="30">
        <v>45262.0</v>
      </c>
      <c r="L78" s="96">
        <v>0.7916666666666666</v>
      </c>
      <c r="M78" s="56">
        <v>45263.0</v>
      </c>
      <c r="N78" s="31">
        <v>0.625</v>
      </c>
      <c r="O78" s="39"/>
      <c r="P78" s="88" t="s">
        <v>364</v>
      </c>
      <c r="Q78" s="22"/>
      <c r="R78" s="34" t="s">
        <v>39</v>
      </c>
    </row>
    <row r="79">
      <c r="A79" s="41" t="s">
        <v>365</v>
      </c>
      <c r="B79" s="6">
        <f t="shared" si="1"/>
        <v>458</v>
      </c>
      <c r="C79" s="22" t="s">
        <v>54</v>
      </c>
      <c r="D79" s="22" t="s">
        <v>79</v>
      </c>
      <c r="E79" s="24" t="s">
        <v>27</v>
      </c>
      <c r="F79" s="25" t="s">
        <v>366</v>
      </c>
      <c r="G79" s="26">
        <v>1982.0</v>
      </c>
      <c r="H79" s="66" t="s">
        <v>367</v>
      </c>
      <c r="I79" s="26" t="s">
        <v>248</v>
      </c>
      <c r="J79" s="23" t="s">
        <v>37</v>
      </c>
      <c r="K79" s="30">
        <v>45263.0</v>
      </c>
      <c r="L79" s="96">
        <v>0.7708333333333334</v>
      </c>
      <c r="M79" s="32"/>
      <c r="N79" s="33"/>
      <c r="O79" s="39"/>
      <c r="P79" s="27"/>
      <c r="Q79" s="22"/>
      <c r="R79" s="34" t="s">
        <v>89</v>
      </c>
    </row>
    <row r="80">
      <c r="A80" s="41"/>
      <c r="B80" s="6">
        <f t="shared" si="1"/>
        <v>0</v>
      </c>
      <c r="C80" s="22"/>
      <c r="D80" s="22"/>
      <c r="E80" s="24"/>
      <c r="F80" s="25"/>
      <c r="G80" s="26"/>
      <c r="H80" s="66"/>
      <c r="I80" s="26"/>
      <c r="J80" s="23"/>
      <c r="K80" s="101"/>
      <c r="L80" s="102"/>
      <c r="M80" s="32"/>
      <c r="N80" s="33"/>
      <c r="O80" s="39"/>
      <c r="P80" s="27"/>
      <c r="Q80" s="22"/>
      <c r="R80" s="34"/>
    </row>
    <row r="81">
      <c r="A81" s="41"/>
      <c r="B81" s="6">
        <f t="shared" si="1"/>
        <v>0</v>
      </c>
      <c r="C81" s="22"/>
      <c r="D81" s="22"/>
      <c r="E81" s="24"/>
      <c r="F81" s="25"/>
      <c r="G81" s="26"/>
      <c r="H81" s="66"/>
      <c r="I81" s="26"/>
      <c r="J81" s="23"/>
      <c r="K81" s="101"/>
      <c r="L81" s="102"/>
      <c r="M81" s="32"/>
      <c r="N81" s="33"/>
      <c r="O81" s="39"/>
      <c r="P81" s="27"/>
      <c r="Q81" s="22"/>
      <c r="R81" s="34"/>
    </row>
    <row r="82">
      <c r="A82" s="41"/>
      <c r="B82" s="6">
        <f t="shared" si="1"/>
        <v>0</v>
      </c>
      <c r="C82" s="22"/>
      <c r="D82" s="22"/>
      <c r="E82" s="24"/>
      <c r="F82" s="25"/>
      <c r="G82" s="26"/>
      <c r="H82" s="66"/>
      <c r="I82" s="26"/>
      <c r="J82" s="23"/>
      <c r="K82" s="101"/>
      <c r="L82" s="102"/>
      <c r="M82" s="32"/>
      <c r="N82" s="33"/>
      <c r="O82" s="39"/>
      <c r="P82" s="27"/>
      <c r="Q82" s="22"/>
      <c r="R82" s="34"/>
    </row>
    <row r="83">
      <c r="A83" s="41"/>
      <c r="B83" s="6">
        <f t="shared" si="1"/>
        <v>0</v>
      </c>
      <c r="C83" s="22"/>
      <c r="D83" s="22"/>
      <c r="E83" s="24"/>
      <c r="F83" s="25"/>
      <c r="G83" s="26"/>
      <c r="H83" s="66"/>
      <c r="I83" s="26"/>
      <c r="J83" s="23"/>
      <c r="K83" s="101"/>
      <c r="L83" s="102"/>
      <c r="M83" s="32"/>
      <c r="N83" s="33"/>
      <c r="O83" s="39"/>
      <c r="P83" s="27"/>
      <c r="Q83" s="22"/>
      <c r="R83" s="34"/>
    </row>
    <row r="84">
      <c r="A84" s="41"/>
      <c r="B84" s="6">
        <f t="shared" si="1"/>
        <v>0</v>
      </c>
      <c r="C84" s="22"/>
      <c r="D84" s="22"/>
      <c r="E84" s="24"/>
      <c r="F84" s="25"/>
      <c r="G84" s="26"/>
      <c r="H84" s="66"/>
      <c r="I84" s="26"/>
      <c r="J84" s="23"/>
      <c r="K84" s="101"/>
      <c r="L84" s="102"/>
      <c r="M84" s="32"/>
      <c r="N84" s="33"/>
      <c r="O84" s="39"/>
      <c r="P84" s="27"/>
      <c r="Q84" s="22"/>
      <c r="R84" s="34"/>
    </row>
    <row r="85">
      <c r="A85" s="41"/>
      <c r="B85" s="6">
        <f t="shared" si="1"/>
        <v>0</v>
      </c>
      <c r="C85" s="22"/>
      <c r="D85" s="22"/>
      <c r="E85" s="24"/>
      <c r="F85" s="25"/>
      <c r="G85" s="26"/>
      <c r="H85" s="66"/>
      <c r="I85" s="26"/>
      <c r="J85" s="23"/>
      <c r="K85" s="101"/>
      <c r="L85" s="102"/>
      <c r="M85" s="32"/>
      <c r="N85" s="33"/>
      <c r="O85" s="39"/>
      <c r="P85" s="27"/>
      <c r="Q85" s="22"/>
      <c r="R85" s="34"/>
    </row>
    <row r="86">
      <c r="A86" s="41"/>
      <c r="B86" s="6">
        <f t="shared" si="1"/>
        <v>0</v>
      </c>
      <c r="C86" s="22"/>
      <c r="D86" s="22"/>
      <c r="E86" s="24"/>
      <c r="F86" s="25"/>
      <c r="G86" s="26"/>
      <c r="H86" s="66"/>
      <c r="I86" s="26"/>
      <c r="J86" s="23"/>
      <c r="K86" s="101"/>
      <c r="L86" s="102"/>
      <c r="M86" s="32"/>
      <c r="N86" s="33"/>
      <c r="O86" s="39"/>
      <c r="P86" s="27"/>
      <c r="Q86" s="22"/>
      <c r="R86" s="34"/>
    </row>
    <row r="87">
      <c r="A87" s="41"/>
      <c r="B87" s="6">
        <f t="shared" si="1"/>
        <v>0</v>
      </c>
      <c r="C87" s="22"/>
      <c r="D87" s="22"/>
      <c r="E87" s="24"/>
      <c r="F87" s="25"/>
      <c r="G87" s="26"/>
      <c r="H87" s="66"/>
      <c r="I87" s="26"/>
      <c r="J87" s="23"/>
      <c r="K87" s="101"/>
      <c r="L87" s="102"/>
      <c r="M87" s="32"/>
      <c r="N87" s="33"/>
      <c r="O87" s="39"/>
      <c r="P87" s="27"/>
      <c r="Q87" s="22"/>
      <c r="R87" s="34"/>
    </row>
    <row r="88">
      <c r="A88" s="41"/>
      <c r="B88" s="6">
        <f t="shared" si="1"/>
        <v>0</v>
      </c>
      <c r="C88" s="22"/>
      <c r="D88" s="22"/>
      <c r="E88" s="24"/>
      <c r="F88" s="25"/>
      <c r="G88" s="26"/>
      <c r="H88" s="66"/>
      <c r="I88" s="26"/>
      <c r="J88" s="23"/>
      <c r="K88" s="101"/>
      <c r="L88" s="102"/>
      <c r="M88" s="32"/>
      <c r="N88" s="33"/>
      <c r="O88" s="39"/>
      <c r="P88" s="27"/>
      <c r="Q88" s="22"/>
      <c r="R88" s="34"/>
    </row>
    <row r="89">
      <c r="A89" s="41"/>
      <c r="B89" s="6">
        <f t="shared" si="1"/>
        <v>0</v>
      </c>
      <c r="C89" s="22"/>
      <c r="D89" s="22"/>
      <c r="E89" s="24"/>
      <c r="F89" s="25"/>
      <c r="G89" s="26"/>
      <c r="H89" s="66"/>
      <c r="I89" s="26"/>
      <c r="J89" s="23"/>
      <c r="K89" s="101"/>
      <c r="L89" s="102"/>
      <c r="M89" s="32"/>
      <c r="N89" s="33"/>
      <c r="O89" s="39"/>
      <c r="P89" s="27"/>
      <c r="Q89" s="22"/>
      <c r="R89" s="34"/>
    </row>
    <row r="90">
      <c r="A90" s="41"/>
      <c r="B90" s="6">
        <f t="shared" si="1"/>
        <v>0</v>
      </c>
      <c r="C90" s="22"/>
      <c r="D90" s="22"/>
      <c r="E90" s="24"/>
      <c r="F90" s="25"/>
      <c r="G90" s="26"/>
      <c r="H90" s="66"/>
      <c r="I90" s="26"/>
      <c r="J90" s="23"/>
      <c r="K90" s="101"/>
      <c r="L90" s="102"/>
      <c r="M90" s="32"/>
      <c r="N90" s="33"/>
      <c r="O90" s="39"/>
      <c r="P90" s="27"/>
      <c r="Q90" s="22"/>
      <c r="R90" s="34"/>
    </row>
    <row r="91">
      <c r="A91" s="41"/>
      <c r="B91" s="6">
        <f t="shared" si="1"/>
        <v>0</v>
      </c>
      <c r="C91" s="22"/>
      <c r="D91" s="22"/>
      <c r="E91" s="24"/>
      <c r="F91" s="25"/>
      <c r="G91" s="26"/>
      <c r="H91" s="66"/>
      <c r="I91" s="26"/>
      <c r="J91" s="23"/>
      <c r="K91" s="101"/>
      <c r="L91" s="102"/>
      <c r="M91" s="32"/>
      <c r="N91" s="33"/>
      <c r="O91" s="39"/>
      <c r="P91" s="27"/>
      <c r="Q91" s="22"/>
      <c r="R91" s="34"/>
    </row>
    <row r="92">
      <c r="A92" s="41"/>
      <c r="B92" s="6">
        <f t="shared" si="1"/>
        <v>0</v>
      </c>
      <c r="C92" s="22"/>
      <c r="D92" s="22"/>
      <c r="E92" s="24"/>
      <c r="F92" s="25"/>
      <c r="G92" s="26"/>
      <c r="H92" s="66"/>
      <c r="I92" s="26"/>
      <c r="J92" s="23"/>
      <c r="K92" s="101"/>
      <c r="L92" s="102"/>
      <c r="M92" s="32"/>
      <c r="N92" s="33"/>
      <c r="O92" s="39"/>
      <c r="P92" s="27"/>
      <c r="Q92" s="22"/>
      <c r="R92" s="34"/>
    </row>
    <row r="93">
      <c r="A93" s="41"/>
      <c r="B93" s="6">
        <f t="shared" si="1"/>
        <v>0</v>
      </c>
      <c r="C93" s="22"/>
      <c r="D93" s="22"/>
      <c r="E93" s="24"/>
      <c r="F93" s="25"/>
      <c r="G93" s="26"/>
      <c r="H93" s="66"/>
      <c r="I93" s="26"/>
      <c r="J93" s="23"/>
      <c r="K93" s="101"/>
      <c r="L93" s="102"/>
      <c r="M93" s="32"/>
      <c r="N93" s="33"/>
      <c r="O93" s="39"/>
      <c r="P93" s="27"/>
      <c r="Q93" s="22"/>
      <c r="R93" s="34"/>
    </row>
  </sheetData>
  <customSheetViews>
    <customSheetView guid="{9985D1F3-6FD3-43D9-9719-C72089C412B0}" filter="1" showAutoFilter="1">
      <autoFilter ref="$A$1:$R$93"/>
    </customSheetView>
    <customSheetView guid="{C682B7EC-BBEF-496F-86D0-1C1FD7F91C48}" filter="1" showAutoFilter="1">
      <autoFilter ref="$R$1:$R$79">
        <filterColumn colId="0">
          <filters>
            <filter val="SE"/>
            <filter val="NR"/>
            <filter val="Monday"/>
            <filter val="Sunday"/>
            <filter val="XXX"/>
            <filter val="Tuesday"/>
          </filters>
        </filterColumn>
      </autoFilter>
    </customSheetView>
    <customSheetView guid="{6D0229D4-6CE7-4120-AF90-B69F540531EB}" filter="1" showAutoFilter="1">
      <autoFilter ref="$A$1:$R$93"/>
    </customSheetView>
  </customSheetViews>
  <conditionalFormatting sqref="E2:E93">
    <cfRule type="notContainsText" dxfId="0" priority="1" operator="notContains" text="y">
      <formula>ISERROR(SEARCH(("y"),(E2)))</formula>
    </cfRule>
  </conditionalFormatting>
  <conditionalFormatting sqref="E21:E23">
    <cfRule type="notContainsText" dxfId="0" priority="2" operator="notContains" text="y">
      <formula>ISERROR(SEARCH(("y"),(E21)))</formula>
    </cfRule>
  </conditionalFormatting>
  <conditionalFormatting sqref="B2:B93">
    <cfRule type="cellIs" dxfId="1" priority="3" operator="lessThan">
      <formula>440</formula>
    </cfRule>
  </conditionalFormatting>
  <conditionalFormatting sqref="B2:B93">
    <cfRule type="cellIs" dxfId="2" priority="4" operator="greaterThan">
      <formula>460</formula>
    </cfRule>
  </conditionalFormatting>
  <conditionalFormatting sqref="E2:E93">
    <cfRule type="containsText" dxfId="3" priority="5" operator="containsText" text="y">
      <formula>NOT(ISERROR(SEARCH(("y"),(E2))))</formula>
    </cfRule>
  </conditionalFormatting>
  <conditionalFormatting sqref="E21:E23">
    <cfRule type="containsText" dxfId="3" priority="6" operator="containsText" text="y">
      <formula>NOT(ISERROR(SEARCH(("y"),(E21))))</formula>
    </cfRule>
  </conditionalFormatting>
  <conditionalFormatting sqref="B2:B93">
    <cfRule type="cellIs" dxfId="3" priority="7" operator="between">
      <formula>440</formula>
      <formula>460</formula>
    </cfRule>
  </conditionalFormatting>
  <conditionalFormatting sqref="F1:G93 I1:I93">
    <cfRule type="containsBlanks" dxfId="0" priority="8">
      <formula>LEN(TRIM(F1))=0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4" t="s">
        <v>368</v>
      </c>
      <c r="B1" s="4" t="s">
        <v>369</v>
      </c>
      <c r="C1" s="4" t="s">
        <v>370</v>
      </c>
      <c r="D1" s="103" t="s">
        <v>3</v>
      </c>
      <c r="E1" s="103" t="s">
        <v>4</v>
      </c>
      <c r="F1" s="4" t="s">
        <v>371</v>
      </c>
      <c r="G1" s="4" t="s">
        <v>17</v>
      </c>
      <c r="H1" s="4" t="s">
        <v>372</v>
      </c>
      <c r="I1" s="103"/>
      <c r="J1" s="103"/>
      <c r="K1" s="4"/>
      <c r="L1" s="104"/>
      <c r="M1" s="4"/>
      <c r="N1" s="4"/>
      <c r="O1" s="4"/>
      <c r="P1" s="4"/>
      <c r="Q1" s="4"/>
      <c r="R1" s="4"/>
      <c r="S1" s="4"/>
    </row>
    <row r="2" ht="65.25" customHeight="1">
      <c r="A2" s="105" t="s">
        <v>373</v>
      </c>
      <c r="B2" s="106">
        <f>IFERROR(__xludf.DUMMYFUNCTION("IF(F2="""","""",COUNTA(SPLIT(F2,"" "")))"),105.0)</f>
        <v>105</v>
      </c>
      <c r="C2" s="7" t="s">
        <v>374</v>
      </c>
      <c r="D2" s="107" t="s">
        <v>375</v>
      </c>
      <c r="E2" s="7" t="s">
        <v>27</v>
      </c>
      <c r="F2" s="108" t="s">
        <v>376</v>
      </c>
      <c r="G2" s="109" t="s">
        <v>19</v>
      </c>
      <c r="H2" s="110" t="s">
        <v>377</v>
      </c>
      <c r="I2" s="109"/>
      <c r="J2" s="105"/>
      <c r="K2" s="111"/>
      <c r="L2" s="112"/>
      <c r="M2" s="113"/>
      <c r="N2" s="113"/>
      <c r="O2" s="113"/>
      <c r="P2" s="113"/>
      <c r="Q2" s="114"/>
      <c r="R2" s="115"/>
      <c r="S2" s="115"/>
    </row>
    <row r="3">
      <c r="A3" s="116" t="s">
        <v>378</v>
      </c>
      <c r="B3" s="106"/>
      <c r="C3" s="22" t="s">
        <v>91</v>
      </c>
      <c r="D3" s="117" t="s">
        <v>379</v>
      </c>
      <c r="E3" s="22" t="s">
        <v>27</v>
      </c>
      <c r="F3" s="47" t="s">
        <v>380</v>
      </c>
      <c r="G3" s="118"/>
      <c r="H3" s="84" t="s">
        <v>381</v>
      </c>
      <c r="I3" s="118"/>
      <c r="J3" s="117"/>
      <c r="K3" s="119"/>
      <c r="L3" s="120"/>
      <c r="M3" s="121"/>
      <c r="N3" s="122"/>
      <c r="O3" s="123"/>
      <c r="P3" s="124"/>
      <c r="Q3" s="125"/>
      <c r="R3" s="126"/>
      <c r="S3" s="126"/>
    </row>
    <row r="4">
      <c r="A4" s="127" t="s">
        <v>382</v>
      </c>
      <c r="B4" s="106"/>
      <c r="C4" s="22" t="s">
        <v>41</v>
      </c>
      <c r="D4" s="117"/>
      <c r="E4" s="22" t="s">
        <v>27</v>
      </c>
      <c r="F4" s="47" t="s">
        <v>383</v>
      </c>
      <c r="G4" s="118"/>
      <c r="H4" s="84" t="s">
        <v>384</v>
      </c>
      <c r="I4" s="118"/>
      <c r="J4" s="117"/>
      <c r="K4" s="119"/>
      <c r="L4" s="120"/>
      <c r="M4" s="121"/>
      <c r="N4" s="122"/>
      <c r="O4" s="128"/>
      <c r="P4" s="124"/>
      <c r="Q4" s="129"/>
      <c r="R4" s="129"/>
      <c r="S4" s="89"/>
    </row>
    <row r="5">
      <c r="A5" s="70" t="s">
        <v>385</v>
      </c>
      <c r="B5" s="106"/>
      <c r="C5" s="22" t="s">
        <v>386</v>
      </c>
      <c r="D5" s="130" t="s">
        <v>33</v>
      </c>
      <c r="E5" s="22" t="s">
        <v>27</v>
      </c>
      <c r="F5" s="47" t="s">
        <v>387</v>
      </c>
      <c r="G5" s="118"/>
      <c r="H5" s="131" t="s">
        <v>388</v>
      </c>
      <c r="I5" s="118"/>
      <c r="J5" s="117"/>
      <c r="K5" s="119"/>
      <c r="L5" s="120"/>
      <c r="M5" s="121"/>
      <c r="N5" s="122"/>
      <c r="O5" s="128"/>
      <c r="P5" s="124"/>
      <c r="Q5" s="129"/>
      <c r="R5" s="129"/>
      <c r="S5" s="89"/>
    </row>
    <row r="6">
      <c r="A6" s="127" t="s">
        <v>389</v>
      </c>
      <c r="B6" s="106"/>
      <c r="C6" s="42" t="s">
        <v>54</v>
      </c>
      <c r="D6" s="42" t="s">
        <v>390</v>
      </c>
      <c r="E6" s="132" t="s">
        <v>27</v>
      </c>
      <c r="F6" s="47" t="s">
        <v>391</v>
      </c>
      <c r="G6" s="133"/>
      <c r="H6" s="22" t="s">
        <v>392</v>
      </c>
      <c r="I6" s="133"/>
      <c r="J6" s="134"/>
      <c r="K6" s="119"/>
      <c r="L6" s="135"/>
      <c r="M6" s="121"/>
      <c r="N6" s="122"/>
      <c r="O6" s="136"/>
      <c r="P6" s="124"/>
      <c r="Q6" s="129"/>
      <c r="R6" s="89"/>
      <c r="S6" s="89"/>
    </row>
    <row r="7">
      <c r="A7" s="116" t="s">
        <v>393</v>
      </c>
      <c r="B7" s="106"/>
      <c r="C7" s="22" t="s">
        <v>61</v>
      </c>
      <c r="D7" s="117" t="s">
        <v>394</v>
      </c>
      <c r="E7" s="22" t="s">
        <v>395</v>
      </c>
      <c r="F7" s="47" t="s">
        <v>396</v>
      </c>
      <c r="G7" s="118"/>
      <c r="H7" s="84" t="s">
        <v>397</v>
      </c>
      <c r="I7" s="118"/>
      <c r="J7" s="137"/>
      <c r="K7" s="119"/>
      <c r="L7" s="135"/>
      <c r="M7" s="121"/>
      <c r="N7" s="122"/>
      <c r="O7" s="136"/>
      <c r="P7" s="124"/>
      <c r="Q7" s="138"/>
      <c r="R7" s="89"/>
      <c r="S7" s="89"/>
    </row>
    <row r="8">
      <c r="A8" s="116" t="s">
        <v>398</v>
      </c>
      <c r="B8" s="106"/>
      <c r="C8" s="22" t="s">
        <v>67</v>
      </c>
      <c r="D8" s="117" t="s">
        <v>33</v>
      </c>
      <c r="E8" s="22" t="s">
        <v>27</v>
      </c>
      <c r="F8" s="47" t="s">
        <v>399</v>
      </c>
      <c r="G8" s="118"/>
      <c r="H8" s="84" t="s">
        <v>400</v>
      </c>
      <c r="I8" s="118"/>
      <c r="J8" s="137"/>
      <c r="K8" s="119"/>
      <c r="L8" s="135"/>
      <c r="M8" s="121"/>
      <c r="N8" s="122"/>
      <c r="O8" s="136"/>
      <c r="P8" s="124"/>
      <c r="Q8" s="138"/>
      <c r="R8" s="89"/>
      <c r="S8" s="89"/>
    </row>
    <row r="9">
      <c r="A9" s="116" t="s">
        <v>401</v>
      </c>
      <c r="B9" s="106"/>
      <c r="C9" s="22"/>
      <c r="D9" s="117"/>
      <c r="E9" s="22"/>
      <c r="F9" s="139"/>
      <c r="G9" s="118"/>
      <c r="H9" s="84"/>
      <c r="I9" s="118"/>
      <c r="J9" s="137"/>
      <c r="K9" s="119"/>
      <c r="L9" s="135"/>
      <c r="M9" s="121"/>
      <c r="N9" s="122"/>
      <c r="O9" s="136"/>
      <c r="P9" s="124"/>
      <c r="Q9" s="138"/>
      <c r="R9" s="138"/>
      <c r="S9" s="138"/>
    </row>
    <row r="10">
      <c r="A10" s="116" t="s">
        <v>402</v>
      </c>
      <c r="B10" s="106">
        <f>IFERROR(__xludf.DUMMYFUNCTION("IF(F10="""","""",COUNTA(SPLIT(F10,"" "")))"),187.0)</f>
        <v>187</v>
      </c>
      <c r="C10" s="22" t="s">
        <v>54</v>
      </c>
      <c r="D10" s="117" t="s">
        <v>116</v>
      </c>
      <c r="E10" s="22" t="s">
        <v>27</v>
      </c>
      <c r="F10" s="47" t="s">
        <v>403</v>
      </c>
      <c r="G10" s="118" t="s">
        <v>404</v>
      </c>
      <c r="H10" s="84"/>
      <c r="I10" s="118"/>
      <c r="J10" s="137"/>
      <c r="K10" s="119"/>
      <c r="L10" s="120"/>
      <c r="M10" s="121"/>
      <c r="N10" s="122"/>
      <c r="O10" s="136"/>
      <c r="P10" s="124"/>
      <c r="Q10" s="138"/>
      <c r="R10" s="138"/>
      <c r="S10" s="138"/>
    </row>
    <row r="11">
      <c r="A11" s="116"/>
      <c r="B11" s="106" t="str">
        <f>IFERROR(__xludf.DUMMYFUNCTION("IF(F11="""","""",COUNTA(SPLIT(F11,"" "")))"),"")</f>
        <v/>
      </c>
      <c r="C11" s="22"/>
      <c r="D11" s="117"/>
      <c r="E11" s="22"/>
      <c r="F11" s="139"/>
      <c r="G11" s="118"/>
      <c r="H11" s="131"/>
      <c r="I11" s="118"/>
      <c r="J11" s="137"/>
      <c r="K11" s="119"/>
      <c r="L11" s="120"/>
      <c r="M11" s="140"/>
      <c r="N11" s="122"/>
      <c r="O11" s="123"/>
      <c r="P11" s="120"/>
      <c r="Q11" s="129"/>
      <c r="R11" s="129"/>
      <c r="S11" s="89"/>
    </row>
    <row r="12">
      <c r="A12" s="116"/>
      <c r="B12" s="106" t="str">
        <f>IFERROR(__xludf.DUMMYFUNCTION("IF(F12="""","""",COUNTA(SPLIT(F12,"" "")))"),"")</f>
        <v/>
      </c>
      <c r="C12" s="22"/>
      <c r="D12" s="117"/>
      <c r="E12" s="22"/>
      <c r="F12" s="84"/>
      <c r="G12" s="118"/>
      <c r="H12" s="141"/>
      <c r="I12" s="118"/>
      <c r="J12" s="137"/>
      <c r="K12" s="119"/>
      <c r="L12" s="120"/>
      <c r="M12" s="121"/>
      <c r="N12" s="122"/>
      <c r="O12" s="128"/>
      <c r="P12" s="142"/>
      <c r="Q12" s="126"/>
      <c r="R12" s="126"/>
      <c r="S12" s="126"/>
    </row>
    <row r="13">
      <c r="A13" s="116"/>
      <c r="B13" s="106" t="str">
        <f>IFERROR(__xludf.DUMMYFUNCTION("IF(F13="""","""",COUNTA(SPLIT(F13,"" "")))"),"")</f>
        <v/>
      </c>
      <c r="C13" s="22"/>
      <c r="D13" s="117"/>
      <c r="E13" s="22"/>
      <c r="F13" s="143"/>
      <c r="G13" s="118"/>
      <c r="H13" s="84"/>
      <c r="I13" s="118"/>
      <c r="J13" s="137"/>
      <c r="K13" s="119"/>
      <c r="L13" s="120"/>
      <c r="M13" s="121"/>
      <c r="N13" s="122"/>
      <c r="O13" s="128"/>
      <c r="P13" s="124"/>
      <c r="Q13" s="129"/>
      <c r="R13" s="129"/>
      <c r="S13" s="89"/>
    </row>
    <row r="14">
      <c r="A14" s="127"/>
      <c r="B14" s="106" t="str">
        <f>IFERROR(__xludf.DUMMYFUNCTION("IF(F14="""","""",COUNTA(SPLIT(F14,"" "")))"),"")</f>
        <v/>
      </c>
      <c r="C14" s="22"/>
      <c r="D14" s="117"/>
      <c r="E14" s="22"/>
      <c r="F14" s="143"/>
      <c r="G14" s="118"/>
      <c r="H14" s="84"/>
      <c r="I14" s="118"/>
      <c r="J14" s="137"/>
      <c r="K14" s="119"/>
      <c r="L14" s="120"/>
      <c r="M14" s="121"/>
      <c r="N14" s="122"/>
      <c r="O14" s="128"/>
      <c r="P14" s="124"/>
      <c r="Q14" s="89"/>
      <c r="R14" s="89"/>
      <c r="S14" s="89"/>
    </row>
    <row r="15" ht="18.0" customHeight="1">
      <c r="A15" s="116"/>
      <c r="B15" s="106" t="str">
        <f>IFERROR(__xludf.DUMMYFUNCTION("IF(F15="""","""",COUNTA(SPLIT(F15,"" "")))"),"")</f>
        <v/>
      </c>
      <c r="C15" s="22"/>
      <c r="D15" s="117"/>
      <c r="E15" s="22"/>
      <c r="F15" s="143"/>
      <c r="G15" s="118"/>
      <c r="H15" s="22"/>
      <c r="I15" s="118"/>
      <c r="J15" s="117"/>
      <c r="K15" s="119"/>
      <c r="L15" s="120"/>
      <c r="M15" s="121"/>
      <c r="N15" s="122"/>
      <c r="O15" s="144"/>
      <c r="P15" s="120"/>
      <c r="Q15" s="129"/>
      <c r="R15" s="129"/>
      <c r="S15" s="89"/>
    </row>
    <row r="16">
      <c r="A16" s="116"/>
      <c r="B16" s="106" t="str">
        <f>IFERROR(__xludf.DUMMYFUNCTION("IF(F16="""","""",COUNTA(SPLIT(F16,"" "")))"),"")</f>
        <v/>
      </c>
      <c r="C16" s="22"/>
      <c r="D16" s="117"/>
      <c r="E16" s="22"/>
      <c r="F16" s="143"/>
      <c r="G16" s="118"/>
      <c r="H16" s="84"/>
      <c r="I16" s="118"/>
      <c r="J16" s="117"/>
      <c r="K16" s="119"/>
      <c r="L16" s="120"/>
      <c r="M16" s="121"/>
      <c r="N16" s="122"/>
      <c r="O16" s="144"/>
      <c r="P16" s="120"/>
      <c r="Q16" s="129"/>
      <c r="R16" s="129"/>
      <c r="S16" s="89"/>
    </row>
    <row r="17">
      <c r="A17" s="127"/>
      <c r="B17" s="106" t="str">
        <f>IFERROR(__xludf.DUMMYFUNCTION("IF(F17="""","""",COUNTA(SPLIT(F17,"" "")))"),"")</f>
        <v/>
      </c>
      <c r="C17" s="22"/>
      <c r="D17" s="117"/>
      <c r="E17" s="22"/>
      <c r="F17" s="139"/>
      <c r="G17" s="118"/>
      <c r="H17" s="84"/>
      <c r="I17" s="118"/>
      <c r="J17" s="117"/>
      <c r="K17" s="119"/>
      <c r="L17" s="135"/>
      <c r="M17" s="145"/>
      <c r="N17" s="122"/>
      <c r="O17" s="128"/>
      <c r="P17" s="124"/>
      <c r="Q17" s="129"/>
      <c r="R17" s="129"/>
      <c r="S17" s="89"/>
    </row>
    <row r="18">
      <c r="A18" s="127"/>
      <c r="B18" s="106" t="str">
        <f>IFERROR(__xludf.DUMMYFUNCTION("IF(F18="""","""",COUNTA(SPLIT(F18,"" "")))"),"")</f>
        <v/>
      </c>
      <c r="C18" s="22"/>
      <c r="D18" s="117"/>
      <c r="E18" s="22"/>
      <c r="F18" s="143"/>
      <c r="G18" s="118"/>
      <c r="H18" s="141"/>
      <c r="I18" s="118"/>
      <c r="J18" s="117"/>
      <c r="K18" s="119"/>
      <c r="L18" s="120"/>
      <c r="M18" s="145"/>
      <c r="N18" s="122"/>
      <c r="O18" s="128"/>
      <c r="P18" s="124"/>
      <c r="Q18" s="129"/>
      <c r="R18" s="129"/>
      <c r="S18" s="89"/>
    </row>
    <row r="19">
      <c r="A19" s="116"/>
      <c r="B19" s="106" t="str">
        <f>IFERROR(__xludf.DUMMYFUNCTION("IF(F19="""","""",COUNTA(SPLIT(F19,"" "")))"),"")</f>
        <v/>
      </c>
      <c r="C19" s="22"/>
      <c r="D19" s="117"/>
      <c r="E19" s="22"/>
      <c r="F19" s="139"/>
      <c r="G19" s="118"/>
      <c r="H19" s="131"/>
      <c r="I19" s="118"/>
      <c r="J19" s="117"/>
      <c r="K19" s="119"/>
      <c r="L19" s="120"/>
      <c r="M19" s="121"/>
      <c r="N19" s="122"/>
      <c r="O19" s="123"/>
      <c r="P19" s="124"/>
      <c r="Q19" s="89"/>
      <c r="R19" s="89"/>
      <c r="S19" s="89"/>
    </row>
    <row r="20">
      <c r="A20" s="116"/>
      <c r="B20" s="106" t="str">
        <f>IFERROR(__xludf.DUMMYFUNCTION("IF(F20="""","""",COUNTA(SPLIT(F20,"" "")))"),"")</f>
        <v/>
      </c>
      <c r="C20" s="22"/>
      <c r="D20" s="22"/>
      <c r="E20" s="22"/>
      <c r="F20" s="139"/>
      <c r="G20" s="118"/>
      <c r="H20" s="84"/>
      <c r="I20" s="118"/>
      <c r="J20" s="117"/>
      <c r="K20" s="119"/>
      <c r="L20" s="120"/>
      <c r="M20" s="121"/>
      <c r="N20" s="122"/>
      <c r="O20" s="128"/>
      <c r="P20" s="124"/>
      <c r="Q20" s="129"/>
      <c r="R20" s="129"/>
      <c r="S20" s="89"/>
    </row>
    <row r="21">
      <c r="A21" s="116"/>
      <c r="B21" s="106" t="str">
        <f>IFERROR(__xludf.DUMMYFUNCTION("IF(F21="""","""",COUNTA(SPLIT(F21,"" "")))"),"")</f>
        <v/>
      </c>
      <c r="C21" s="22"/>
      <c r="D21" s="22"/>
      <c r="E21" s="22"/>
      <c r="F21" s="139"/>
      <c r="G21" s="118"/>
      <c r="H21" s="84"/>
      <c r="I21" s="118"/>
      <c r="J21" s="117"/>
      <c r="K21" s="119"/>
      <c r="L21" s="120"/>
      <c r="M21" s="121"/>
      <c r="N21" s="122"/>
      <c r="O21" s="128"/>
      <c r="P21" s="124"/>
      <c r="Q21" s="129"/>
      <c r="R21" s="129"/>
      <c r="S21" s="89"/>
    </row>
    <row r="22">
      <c r="A22" s="116"/>
      <c r="B22" s="106" t="str">
        <f>IFERROR(__xludf.DUMMYFUNCTION("IF(F22="""","""",COUNTA(SPLIT(F22,"" "")))"),"")</f>
        <v/>
      </c>
      <c r="C22" s="22"/>
      <c r="D22" s="22"/>
      <c r="E22" s="22"/>
      <c r="F22" s="143"/>
      <c r="G22" s="118"/>
      <c r="H22" s="84"/>
      <c r="I22" s="118"/>
      <c r="J22" s="117"/>
      <c r="K22" s="119"/>
      <c r="L22" s="120"/>
      <c r="M22" s="121"/>
      <c r="N22" s="122"/>
      <c r="O22" s="128"/>
      <c r="P22" s="124"/>
      <c r="Q22" s="129"/>
      <c r="R22" s="129"/>
      <c r="S22" s="89"/>
    </row>
    <row r="23">
      <c r="A23" s="116"/>
      <c r="B23" s="106" t="str">
        <f>IFERROR(__xludf.DUMMYFUNCTION("IF(F23="""","""",COUNTA(SPLIT(F23,"" "")))"),"")</f>
        <v/>
      </c>
      <c r="C23" s="22"/>
      <c r="D23" s="22"/>
      <c r="E23" s="22"/>
      <c r="F23" s="143"/>
      <c r="G23" s="118"/>
      <c r="H23" s="84"/>
      <c r="I23" s="118"/>
      <c r="J23" s="117"/>
      <c r="K23" s="119"/>
      <c r="L23" s="120"/>
      <c r="M23" s="121"/>
      <c r="N23" s="122"/>
      <c r="O23" s="128"/>
      <c r="P23" s="124"/>
      <c r="Q23" s="129"/>
      <c r="R23" s="129"/>
      <c r="S23" s="89"/>
    </row>
    <row r="24">
      <c r="A24" s="116"/>
      <c r="B24" s="106" t="str">
        <f>IFERROR(__xludf.DUMMYFUNCTION("IF(F24="""","""",COUNTA(SPLIT(F24,"" "")))"),"")</f>
        <v/>
      </c>
      <c r="C24" s="22"/>
      <c r="D24" s="22"/>
      <c r="E24" s="22"/>
      <c r="F24" s="143"/>
      <c r="G24" s="118"/>
      <c r="H24" s="84"/>
      <c r="I24" s="118"/>
      <c r="J24" s="117"/>
      <c r="K24" s="119"/>
      <c r="L24" s="120"/>
      <c r="M24" s="121"/>
      <c r="N24" s="122"/>
      <c r="O24" s="128"/>
      <c r="P24" s="124"/>
      <c r="Q24" s="129"/>
      <c r="R24" s="129"/>
      <c r="S24" s="89"/>
    </row>
    <row r="25">
      <c r="A25" s="116"/>
      <c r="B25" s="106" t="str">
        <f>IFERROR(__xludf.DUMMYFUNCTION("IF(F25="""","""",COUNTA(SPLIT(F25,"" "")))"),"")</f>
        <v/>
      </c>
      <c r="C25" s="22"/>
      <c r="D25" s="22"/>
      <c r="E25" s="22"/>
      <c r="F25" s="139"/>
      <c r="G25" s="118"/>
      <c r="H25" s="84"/>
      <c r="I25" s="118"/>
      <c r="J25" s="117"/>
      <c r="K25" s="119"/>
      <c r="L25" s="135"/>
      <c r="M25" s="121"/>
      <c r="N25" s="122"/>
      <c r="O25" s="128"/>
      <c r="P25" s="124"/>
      <c r="Q25" s="129"/>
      <c r="R25" s="129"/>
      <c r="S25" s="89"/>
    </row>
    <row r="26">
      <c r="A26" s="116"/>
      <c r="B26" s="106" t="str">
        <f>IFERROR(__xludf.DUMMYFUNCTION("IF(F26="""","""",COUNTA(SPLIT(F26,"" "")))"),"")</f>
        <v/>
      </c>
      <c r="C26" s="22"/>
      <c r="D26" s="22"/>
      <c r="E26" s="22"/>
      <c r="F26" s="139"/>
      <c r="G26" s="118"/>
      <c r="H26" s="84"/>
      <c r="I26" s="118"/>
      <c r="J26" s="117"/>
      <c r="K26" s="119"/>
      <c r="L26" s="120"/>
      <c r="M26" s="121"/>
      <c r="N26" s="122"/>
      <c r="O26" s="128"/>
      <c r="P26" s="124"/>
      <c r="Q26" s="129"/>
      <c r="R26" s="129"/>
      <c r="S26" s="89"/>
    </row>
    <row r="27">
      <c r="A27" s="116"/>
      <c r="B27" s="106" t="str">
        <f>IFERROR(__xludf.DUMMYFUNCTION("IF(F27="""","""",COUNTA(SPLIT(F27,"" "")))"),"")</f>
        <v/>
      </c>
      <c r="C27" s="22"/>
      <c r="D27" s="22"/>
      <c r="E27" s="22"/>
      <c r="F27" s="139"/>
      <c r="G27" s="118"/>
      <c r="H27" s="131"/>
      <c r="I27" s="118"/>
      <c r="J27" s="117"/>
      <c r="K27" s="119"/>
      <c r="L27" s="120"/>
      <c r="M27" s="121"/>
      <c r="N27" s="122"/>
      <c r="O27" s="128"/>
      <c r="P27" s="124"/>
      <c r="Q27" s="129"/>
      <c r="R27" s="129"/>
      <c r="S27" s="89"/>
    </row>
    <row r="28">
      <c r="A28" s="116"/>
      <c r="B28" s="106" t="str">
        <f>IFERROR(__xludf.DUMMYFUNCTION("IF(F28="""","""",COUNTA(SPLIT(F28,"" "")))"),"")</f>
        <v/>
      </c>
      <c r="C28" s="22"/>
      <c r="D28" s="22"/>
      <c r="E28" s="22"/>
      <c r="F28" s="139"/>
      <c r="G28" s="118"/>
      <c r="H28" s="84"/>
      <c r="I28" s="118"/>
      <c r="J28" s="117"/>
      <c r="K28" s="119"/>
      <c r="L28" s="120"/>
      <c r="M28" s="121"/>
      <c r="N28" s="122"/>
      <c r="O28" s="128"/>
      <c r="P28" s="124"/>
      <c r="Q28" s="129"/>
      <c r="R28" s="129"/>
      <c r="S28" s="89"/>
    </row>
    <row r="29">
      <c r="A29" s="116"/>
      <c r="B29" s="106" t="str">
        <f>IFERROR(__xludf.DUMMYFUNCTION("IF(F29="""","""",COUNTA(SPLIT(F29,"" "")))"),"")</f>
        <v/>
      </c>
      <c r="C29" s="22"/>
      <c r="D29" s="22"/>
      <c r="E29" s="22"/>
      <c r="F29" s="143"/>
      <c r="G29" s="118"/>
      <c r="H29" s="84"/>
      <c r="I29" s="118"/>
      <c r="J29" s="117"/>
      <c r="K29" s="119"/>
      <c r="L29" s="120"/>
      <c r="M29" s="121"/>
      <c r="N29" s="122"/>
      <c r="O29" s="128"/>
      <c r="P29" s="124"/>
      <c r="Q29" s="129"/>
      <c r="R29" s="146"/>
      <c r="S29" s="89"/>
    </row>
    <row r="30">
      <c r="A30" s="116"/>
      <c r="B30" s="106" t="str">
        <f>IFERROR(__xludf.DUMMYFUNCTION("IF(F30="""","""",COUNTA(SPLIT(F30,"" "")))"),"")</f>
        <v/>
      </c>
      <c r="C30" s="22"/>
      <c r="D30" s="22"/>
      <c r="E30" s="22"/>
      <c r="F30" s="139"/>
      <c r="G30" s="118"/>
      <c r="H30" s="84"/>
      <c r="I30" s="118"/>
      <c r="J30" s="117"/>
      <c r="K30" s="119"/>
      <c r="L30" s="120"/>
      <c r="M30" s="121"/>
      <c r="N30" s="122"/>
      <c r="O30" s="128"/>
      <c r="P30" s="124"/>
      <c r="Q30" s="129"/>
      <c r="R30" s="146"/>
      <c r="S30" s="89"/>
    </row>
    <row r="31">
      <c r="A31" s="116"/>
      <c r="B31" s="106" t="str">
        <f>IFERROR(__xludf.DUMMYFUNCTION("IF(F31="""","""",COUNTA(SPLIT(F31,"" "")))"),"")</f>
        <v/>
      </c>
      <c r="C31" s="22"/>
      <c r="D31" s="22"/>
      <c r="E31" s="22"/>
      <c r="F31" s="139"/>
      <c r="G31" s="118"/>
      <c r="H31" s="131"/>
      <c r="I31" s="118"/>
      <c r="J31" s="117"/>
      <c r="K31" s="119"/>
      <c r="L31" s="120"/>
      <c r="M31" s="121"/>
      <c r="N31" s="122"/>
      <c r="O31" s="128"/>
      <c r="P31" s="124"/>
      <c r="Q31" s="129"/>
      <c r="R31" s="129"/>
      <c r="S31" s="147"/>
    </row>
    <row r="32">
      <c r="A32" s="116"/>
      <c r="B32" s="106" t="str">
        <f>IFERROR(__xludf.DUMMYFUNCTION("IF(F32="""","""",COUNTA(SPLIT(F32,"" "")))"),"")</f>
        <v/>
      </c>
      <c r="C32" s="22"/>
      <c r="D32" s="22"/>
      <c r="E32" s="22"/>
      <c r="F32" s="139"/>
      <c r="G32" s="118"/>
      <c r="H32" s="131"/>
      <c r="I32" s="118"/>
      <c r="J32" s="117"/>
      <c r="K32" s="119"/>
      <c r="L32" s="120"/>
      <c r="M32" s="121"/>
      <c r="N32" s="122"/>
      <c r="O32" s="128"/>
      <c r="P32" s="124"/>
      <c r="Q32" s="129"/>
      <c r="R32" s="89"/>
      <c r="S32" s="89"/>
    </row>
    <row r="33">
      <c r="A33" s="127"/>
      <c r="B33" s="106" t="str">
        <f>IFERROR(__xludf.DUMMYFUNCTION("IF(F33="""","""",COUNTA(SPLIT(F33,"" "")))"),"")</f>
        <v/>
      </c>
      <c r="C33" s="22"/>
      <c r="D33" s="22"/>
      <c r="E33" s="22"/>
      <c r="F33" s="139"/>
      <c r="G33" s="118"/>
      <c r="H33" s="84"/>
      <c r="I33" s="118"/>
      <c r="J33" s="117"/>
      <c r="K33" s="119"/>
      <c r="L33" s="135"/>
      <c r="M33" s="121"/>
      <c r="N33" s="122"/>
      <c r="O33" s="128"/>
      <c r="P33" s="124"/>
      <c r="Q33" s="129"/>
      <c r="R33" s="129"/>
      <c r="S33" s="89"/>
    </row>
    <row r="34">
      <c r="A34" s="148"/>
      <c r="B34" s="106" t="str">
        <f>IFERROR(__xludf.DUMMYFUNCTION("IF(F34="""","""",COUNTA(SPLIT(F34,"" "")))"),"")</f>
        <v/>
      </c>
      <c r="C34" s="77"/>
      <c r="D34" s="42"/>
      <c r="E34" s="149"/>
      <c r="F34" s="150"/>
      <c r="G34" s="151"/>
      <c r="H34" s="152"/>
      <c r="I34" s="133"/>
      <c r="J34" s="132"/>
      <c r="K34" s="119"/>
      <c r="L34" s="153"/>
      <c r="M34" s="121"/>
      <c r="N34" s="122"/>
      <c r="O34" s="128"/>
      <c r="P34" s="124"/>
      <c r="Q34" s="129"/>
      <c r="R34" s="129"/>
      <c r="S34" s="89"/>
    </row>
    <row r="35">
      <c r="A35" s="148"/>
      <c r="B35" s="106" t="str">
        <f>IFERROR(__xludf.DUMMYFUNCTION("IF(F35="""","""",COUNTA(SPLIT(F35,"" "")))"),"")</f>
        <v/>
      </c>
      <c r="C35" s="77"/>
      <c r="D35" s="42"/>
      <c r="E35" s="149"/>
      <c r="F35" s="154"/>
      <c r="G35" s="151"/>
      <c r="H35" s="155"/>
      <c r="I35" s="151"/>
      <c r="J35" s="132"/>
      <c r="K35" s="119"/>
      <c r="L35" s="153"/>
      <c r="M35" s="121"/>
      <c r="N35" s="122"/>
      <c r="O35" s="128"/>
      <c r="P35" s="124"/>
      <c r="Q35" s="129"/>
      <c r="R35" s="89"/>
      <c r="S35" s="89"/>
    </row>
    <row r="36">
      <c r="A36" s="127"/>
      <c r="B36" s="106" t="str">
        <f>IFERROR(__xludf.DUMMYFUNCTION("IF(F36="""","""",COUNTA(SPLIT(F36,"" "")))"),"")</f>
        <v/>
      </c>
      <c r="C36" s="22"/>
      <c r="D36" s="22"/>
      <c r="E36" s="22"/>
      <c r="F36" s="139"/>
      <c r="G36" s="118"/>
      <c r="H36" s="84"/>
      <c r="I36" s="118"/>
      <c r="J36" s="117"/>
      <c r="K36" s="119"/>
      <c r="L36" s="135"/>
      <c r="M36" s="121"/>
      <c r="N36" s="122"/>
      <c r="O36" s="128"/>
      <c r="P36" s="124"/>
      <c r="Q36" s="129"/>
      <c r="R36" s="129"/>
      <c r="S36" s="89"/>
    </row>
    <row r="37">
      <c r="A37" s="127"/>
      <c r="B37" s="106" t="str">
        <f>IFERROR(__xludf.DUMMYFUNCTION("IF(F37="""","""",COUNTA(SPLIT(F37,"" "")))"),"")</f>
        <v/>
      </c>
      <c r="C37" s="22"/>
      <c r="D37" s="22"/>
      <c r="E37" s="22"/>
      <c r="F37" s="143"/>
      <c r="G37" s="118"/>
      <c r="H37" s="84"/>
      <c r="I37" s="118"/>
      <c r="J37" s="117"/>
      <c r="K37" s="119"/>
      <c r="L37" s="135"/>
      <c r="M37" s="121"/>
      <c r="N37" s="122"/>
      <c r="O37" s="128"/>
      <c r="P37" s="124"/>
      <c r="Q37" s="129"/>
      <c r="R37" s="129"/>
      <c r="S37" s="89"/>
    </row>
    <row r="38">
      <c r="A38" s="127"/>
      <c r="B38" s="106" t="str">
        <f>IFERROR(__xludf.DUMMYFUNCTION("IF(F38="""","""",COUNTA(SPLIT(F38,"" "")))"),"")</f>
        <v/>
      </c>
      <c r="C38" s="22"/>
      <c r="D38" s="22"/>
      <c r="E38" s="22"/>
      <c r="F38" s="139"/>
      <c r="G38" s="118"/>
      <c r="H38" s="84"/>
      <c r="I38" s="118"/>
      <c r="J38" s="117"/>
      <c r="K38" s="119"/>
      <c r="L38" s="135"/>
      <c r="M38" s="121"/>
      <c r="N38" s="122"/>
      <c r="O38" s="128"/>
      <c r="P38" s="124"/>
      <c r="Q38" s="129"/>
      <c r="R38" s="89"/>
      <c r="S38" s="89"/>
    </row>
    <row r="39">
      <c r="A39" s="127"/>
      <c r="B39" s="106" t="str">
        <f>IFERROR(__xludf.DUMMYFUNCTION("IF(F39="""","""",COUNTA(SPLIT(F39,"" "")))"),"")</f>
        <v/>
      </c>
      <c r="C39" s="22"/>
      <c r="D39" s="22"/>
      <c r="E39" s="22"/>
      <c r="F39" s="139"/>
      <c r="G39" s="118"/>
      <c r="H39" s="84"/>
      <c r="I39" s="118"/>
      <c r="J39" s="117"/>
      <c r="K39" s="119"/>
      <c r="L39" s="135"/>
      <c r="M39" s="121"/>
      <c r="N39" s="122"/>
      <c r="O39" s="128"/>
      <c r="P39" s="124"/>
      <c r="Q39" s="129"/>
      <c r="R39" s="129"/>
      <c r="S39" s="89"/>
    </row>
    <row r="40">
      <c r="A40" s="116"/>
      <c r="B40" s="106" t="str">
        <f>IFERROR(__xludf.DUMMYFUNCTION("IF(F40="""","""",COUNTA(SPLIT(F40,"" "")))"),"")</f>
        <v/>
      </c>
      <c r="C40" s="22"/>
      <c r="D40" s="22"/>
      <c r="E40" s="22"/>
      <c r="F40" s="143"/>
      <c r="G40" s="118"/>
      <c r="H40" s="84"/>
      <c r="I40" s="118"/>
      <c r="J40" s="117"/>
      <c r="K40" s="119"/>
      <c r="L40" s="135"/>
      <c r="M40" s="121"/>
      <c r="N40" s="122"/>
      <c r="O40" s="128"/>
      <c r="P40" s="124"/>
      <c r="Q40" s="129"/>
      <c r="R40" s="129"/>
      <c r="S40" s="89"/>
    </row>
    <row r="41">
      <c r="A41" s="127"/>
      <c r="B41" s="106" t="str">
        <f>IFERROR(__xludf.DUMMYFUNCTION("IF(F41="""","""",COUNTA(SPLIT(F41,"" "")))"),"")</f>
        <v/>
      </c>
      <c r="C41" s="22"/>
      <c r="D41" s="22"/>
      <c r="E41" s="22"/>
      <c r="F41" s="139"/>
      <c r="G41" s="118"/>
      <c r="H41" s="131"/>
      <c r="I41" s="118"/>
      <c r="J41" s="117"/>
      <c r="K41" s="119"/>
      <c r="L41" s="135"/>
      <c r="M41" s="121"/>
      <c r="N41" s="122"/>
      <c r="O41" s="128"/>
      <c r="P41" s="124"/>
      <c r="Q41" s="129"/>
      <c r="R41" s="129"/>
      <c r="S41" s="89"/>
    </row>
    <row r="42">
      <c r="A42" s="127"/>
      <c r="B42" s="106" t="str">
        <f>IFERROR(__xludf.DUMMYFUNCTION("IF(F42="""","""",COUNTA(SPLIT(F42,"" "")))"),"")</f>
        <v/>
      </c>
      <c r="C42" s="22"/>
      <c r="D42" s="22"/>
      <c r="E42" s="22"/>
      <c r="F42" s="139"/>
      <c r="G42" s="118"/>
      <c r="H42" s="84"/>
      <c r="I42" s="118"/>
      <c r="J42" s="117"/>
      <c r="K42" s="119"/>
      <c r="L42" s="135"/>
      <c r="M42" s="121"/>
      <c r="N42" s="122"/>
      <c r="O42" s="128"/>
      <c r="P42" s="124"/>
      <c r="Q42" s="129"/>
      <c r="R42" s="129"/>
      <c r="S42" s="89"/>
    </row>
    <row r="43">
      <c r="A43" s="127"/>
      <c r="B43" s="106" t="str">
        <f>IFERROR(__xludf.DUMMYFUNCTION("IF(F43="""","""",COUNTA(SPLIT(F43,"" "")))"),"")</f>
        <v/>
      </c>
      <c r="C43" s="22"/>
      <c r="D43" s="22"/>
      <c r="E43" s="22"/>
      <c r="F43" s="143"/>
      <c r="G43" s="118"/>
      <c r="H43" s="84"/>
      <c r="I43" s="118"/>
      <c r="J43" s="117"/>
      <c r="K43" s="119"/>
      <c r="L43" s="135"/>
      <c r="M43" s="121"/>
      <c r="N43" s="122"/>
      <c r="O43" s="128"/>
      <c r="P43" s="124"/>
      <c r="Q43" s="129"/>
      <c r="R43" s="129"/>
      <c r="S43" s="89"/>
    </row>
    <row r="44">
      <c r="A44" s="127"/>
      <c r="B44" s="106" t="str">
        <f>IFERROR(__xludf.DUMMYFUNCTION("IF(F44="""","""",COUNTA(SPLIT(F44,"" "")))"),"")</f>
        <v/>
      </c>
      <c r="C44" s="22"/>
      <c r="D44" s="22"/>
      <c r="E44" s="22"/>
      <c r="F44" s="143"/>
      <c r="G44" s="118"/>
      <c r="H44" s="84"/>
      <c r="I44" s="118"/>
      <c r="J44" s="117"/>
      <c r="K44" s="119"/>
      <c r="L44" s="135"/>
      <c r="M44" s="121"/>
      <c r="N44" s="122"/>
      <c r="O44" s="128"/>
      <c r="P44" s="124"/>
      <c r="Q44" s="129"/>
      <c r="R44" s="129"/>
      <c r="S44" s="89"/>
    </row>
    <row r="45">
      <c r="A45" s="127"/>
      <c r="B45" s="106" t="str">
        <f>IFERROR(__xludf.DUMMYFUNCTION("IF(F45="""","""",COUNTA(SPLIT(F45,"" "")))"),"")</f>
        <v/>
      </c>
      <c r="C45" s="22"/>
      <c r="D45" s="22"/>
      <c r="E45" s="22"/>
      <c r="F45" s="139"/>
      <c r="G45" s="118"/>
      <c r="H45" s="131"/>
      <c r="I45" s="118"/>
      <c r="J45" s="117"/>
      <c r="K45" s="119"/>
      <c r="L45" s="135"/>
      <c r="M45" s="121"/>
      <c r="N45" s="122"/>
      <c r="O45" s="128"/>
      <c r="P45" s="124"/>
      <c r="Q45" s="129"/>
      <c r="R45" s="129"/>
      <c r="S45" s="89"/>
    </row>
    <row r="46">
      <c r="A46" s="116"/>
      <c r="B46" s="106" t="str">
        <f>IFERROR(__xludf.DUMMYFUNCTION("IF(F46="""","""",COUNTA(SPLIT(F46,"" "")))"),"")</f>
        <v/>
      </c>
      <c r="C46" s="22"/>
      <c r="D46" s="22"/>
      <c r="E46" s="22"/>
      <c r="F46" s="143"/>
      <c r="G46" s="118"/>
      <c r="H46" s="84"/>
      <c r="I46" s="118"/>
      <c r="J46" s="117"/>
      <c r="K46" s="119"/>
      <c r="L46" s="135"/>
      <c r="M46" s="121"/>
      <c r="N46" s="122"/>
      <c r="O46" s="128"/>
      <c r="P46" s="124"/>
      <c r="Q46" s="129"/>
      <c r="R46" s="129"/>
      <c r="S46" s="89"/>
    </row>
    <row r="47">
      <c r="A47" s="127"/>
      <c r="B47" s="106" t="str">
        <f>IFERROR(__xludf.DUMMYFUNCTION("IF(F47="""","""",COUNTA(SPLIT(F47,"" "")))"),"")</f>
        <v/>
      </c>
      <c r="C47" s="22"/>
      <c r="D47" s="22"/>
      <c r="E47" s="22"/>
      <c r="F47" s="139"/>
      <c r="G47" s="118"/>
      <c r="H47" s="84"/>
      <c r="I47" s="118"/>
      <c r="J47" s="117"/>
      <c r="K47" s="119"/>
      <c r="L47" s="135"/>
      <c r="M47" s="121"/>
      <c r="N47" s="122"/>
      <c r="O47" s="128"/>
      <c r="P47" s="124"/>
      <c r="Q47" s="129"/>
      <c r="R47" s="129"/>
      <c r="S47" s="89"/>
    </row>
    <row r="48">
      <c r="A48" s="127"/>
      <c r="B48" s="106" t="str">
        <f>IFERROR(__xludf.DUMMYFUNCTION("IF(F48="""","""",COUNTA(SPLIT(F48,"" "")))"),"")</f>
        <v/>
      </c>
      <c r="C48" s="22"/>
      <c r="D48" s="22"/>
      <c r="E48" s="22"/>
      <c r="F48" s="139"/>
      <c r="G48" s="118"/>
      <c r="H48" s="84"/>
      <c r="I48" s="118"/>
      <c r="J48" s="117"/>
      <c r="K48" s="156"/>
      <c r="L48" s="135"/>
      <c r="M48" s="121"/>
      <c r="N48" s="122"/>
      <c r="O48" s="128"/>
      <c r="P48" s="124"/>
      <c r="Q48" s="129"/>
      <c r="R48" s="89"/>
      <c r="S48" s="89"/>
    </row>
    <row r="49">
      <c r="A49" s="127"/>
      <c r="B49" s="106" t="str">
        <f>IFERROR(__xludf.DUMMYFUNCTION("IF(F49="""","""",COUNTA(SPLIT(F49,"" "")))"),"")</f>
        <v/>
      </c>
      <c r="C49" s="22"/>
      <c r="D49" s="22"/>
      <c r="E49" s="22"/>
      <c r="F49" s="139"/>
      <c r="G49" s="118"/>
      <c r="H49" s="84"/>
      <c r="I49" s="118"/>
      <c r="J49" s="157"/>
      <c r="K49" s="119"/>
      <c r="L49" s="135"/>
      <c r="M49" s="121"/>
      <c r="N49" s="122"/>
      <c r="O49" s="128"/>
      <c r="P49" s="124"/>
      <c r="Q49" s="129"/>
      <c r="R49" s="129"/>
      <c r="S49" s="89"/>
    </row>
    <row r="50">
      <c r="A50" s="143"/>
      <c r="B50" s="106" t="str">
        <f>IFERROR(__xludf.DUMMYFUNCTION("IF(F50="""","""",COUNTA(SPLIT(F50,"" "")))"),"")</f>
        <v/>
      </c>
      <c r="C50" s="22"/>
      <c r="D50" s="22"/>
      <c r="E50" s="22"/>
      <c r="F50" s="139"/>
      <c r="G50" s="118"/>
      <c r="H50" s="131"/>
      <c r="I50" s="118"/>
      <c r="J50" s="117"/>
      <c r="K50" s="119"/>
      <c r="L50" s="135"/>
      <c r="M50" s="121"/>
      <c r="N50" s="122"/>
      <c r="O50" s="128"/>
      <c r="P50" s="124"/>
      <c r="Q50" s="129"/>
      <c r="R50" s="129"/>
      <c r="S50" s="89"/>
    </row>
    <row r="51">
      <c r="A51" s="127"/>
      <c r="B51" s="106" t="str">
        <f>IFERROR(__xludf.DUMMYFUNCTION("IF(F51="""","""",COUNTA(SPLIT(F51,"" "")))"),"")</f>
        <v/>
      </c>
      <c r="C51" s="22"/>
      <c r="D51" s="22"/>
      <c r="E51" s="22"/>
      <c r="F51" s="139"/>
      <c r="G51" s="118"/>
      <c r="H51" s="84"/>
      <c r="I51" s="118"/>
      <c r="J51" s="117"/>
      <c r="K51" s="119"/>
      <c r="L51" s="135"/>
      <c r="M51" s="121"/>
      <c r="N51" s="122"/>
      <c r="O51" s="128"/>
      <c r="P51" s="124"/>
      <c r="Q51" s="129"/>
      <c r="R51" s="129"/>
      <c r="S51" s="89"/>
    </row>
    <row r="52">
      <c r="A52" s="127"/>
      <c r="B52" s="106" t="str">
        <f>IFERROR(__xludf.DUMMYFUNCTION("IF(F52="""","""",COUNTA(SPLIT(F52,"" "")))"),"")</f>
        <v/>
      </c>
      <c r="C52" s="22"/>
      <c r="D52" s="22"/>
      <c r="E52" s="22"/>
      <c r="F52" s="139"/>
      <c r="G52" s="118"/>
      <c r="H52" s="84"/>
      <c r="I52" s="118"/>
      <c r="J52" s="117"/>
      <c r="K52" s="119"/>
      <c r="L52" s="135"/>
      <c r="M52" s="121"/>
      <c r="N52" s="122"/>
      <c r="O52" s="128"/>
      <c r="P52" s="124"/>
      <c r="Q52" s="129"/>
      <c r="R52" s="129"/>
      <c r="S52" s="89"/>
    </row>
    <row r="53">
      <c r="A53" s="127"/>
      <c r="B53" s="106" t="str">
        <f>IFERROR(__xludf.DUMMYFUNCTION("IF(F53="""","""",COUNTA(SPLIT(F53,"" "")))"),"")</f>
        <v/>
      </c>
      <c r="C53" s="22"/>
      <c r="D53" s="22"/>
      <c r="E53" s="22"/>
      <c r="F53" s="139"/>
      <c r="G53" s="118"/>
      <c r="H53" s="84"/>
      <c r="I53" s="118"/>
      <c r="J53" s="117"/>
      <c r="K53" s="119"/>
      <c r="L53" s="135"/>
      <c r="M53" s="121"/>
      <c r="N53" s="122"/>
      <c r="O53" s="128"/>
      <c r="P53" s="124"/>
      <c r="Q53" s="129"/>
      <c r="R53" s="129"/>
      <c r="S53" s="89"/>
    </row>
    <row r="54">
      <c r="A54" s="116"/>
      <c r="B54" s="106" t="str">
        <f>IFERROR(__xludf.DUMMYFUNCTION("IF(F54="""","""",COUNTA(SPLIT(F54,"" "")))"),"")</f>
        <v/>
      </c>
      <c r="C54" s="22"/>
      <c r="D54" s="22"/>
      <c r="E54" s="22"/>
      <c r="F54" s="139"/>
      <c r="G54" s="118"/>
      <c r="H54" s="84"/>
      <c r="I54" s="118"/>
      <c r="J54" s="117"/>
      <c r="K54" s="119"/>
      <c r="L54" s="135"/>
      <c r="M54" s="121"/>
      <c r="N54" s="122"/>
      <c r="O54" s="128"/>
      <c r="P54" s="124"/>
      <c r="Q54" s="129"/>
      <c r="R54" s="129"/>
      <c r="S54" s="89"/>
    </row>
    <row r="55">
      <c r="A55" s="127"/>
      <c r="B55" s="106" t="str">
        <f>IFERROR(__xludf.DUMMYFUNCTION("IF(F55="""","""",COUNTA(SPLIT(F55,"" "")))"),"")</f>
        <v/>
      </c>
      <c r="C55" s="22"/>
      <c r="D55" s="22"/>
      <c r="E55" s="22"/>
      <c r="F55" s="143"/>
      <c r="G55" s="118"/>
      <c r="H55" s="84"/>
      <c r="I55" s="118"/>
      <c r="J55" s="117"/>
      <c r="K55" s="119"/>
      <c r="L55" s="135"/>
      <c r="M55" s="121"/>
      <c r="N55" s="122"/>
      <c r="O55" s="128"/>
      <c r="P55" s="124"/>
      <c r="Q55" s="129"/>
      <c r="R55" s="129"/>
      <c r="S55" s="89"/>
    </row>
    <row r="56">
      <c r="A56" s="127"/>
      <c r="B56" s="106" t="str">
        <f>IFERROR(__xludf.DUMMYFUNCTION("IF(F56="""","""",COUNTA(SPLIT(F56,"" "")))"),"")</f>
        <v/>
      </c>
      <c r="C56" s="22"/>
      <c r="D56" s="22"/>
      <c r="E56" s="22"/>
      <c r="F56" s="139"/>
      <c r="G56" s="118"/>
      <c r="H56" s="84"/>
      <c r="I56" s="118"/>
      <c r="J56" s="117"/>
      <c r="K56" s="119"/>
      <c r="L56" s="135"/>
      <c r="M56" s="121"/>
      <c r="N56" s="122"/>
      <c r="O56" s="128"/>
      <c r="P56" s="124"/>
      <c r="Q56" s="129"/>
      <c r="R56" s="129"/>
      <c r="S56" s="89"/>
    </row>
    <row r="57">
      <c r="A57" s="127"/>
      <c r="B57" s="106" t="str">
        <f>IFERROR(__xludf.DUMMYFUNCTION("IF(F57="""","""",COUNTA(SPLIT(F57,"" "")))"),"")</f>
        <v/>
      </c>
      <c r="C57" s="22"/>
      <c r="D57" s="22"/>
      <c r="E57" s="22"/>
      <c r="F57" s="143"/>
      <c r="G57" s="118"/>
      <c r="H57" s="84"/>
      <c r="I57" s="118"/>
      <c r="J57" s="117"/>
      <c r="K57" s="119"/>
      <c r="L57" s="135"/>
      <c r="M57" s="121"/>
      <c r="N57" s="122"/>
      <c r="O57" s="128"/>
      <c r="P57" s="124"/>
      <c r="Q57" s="129"/>
      <c r="R57" s="129"/>
      <c r="S57" s="89"/>
    </row>
    <row r="58">
      <c r="A58" s="127"/>
      <c r="B58" s="106" t="str">
        <f>IFERROR(__xludf.DUMMYFUNCTION("IF(F58="""","""",COUNTA(SPLIT(F58,"" "")))"),"")</f>
        <v/>
      </c>
      <c r="C58" s="22"/>
      <c r="D58" s="22"/>
      <c r="E58" s="22"/>
      <c r="F58" s="139"/>
      <c r="G58" s="118"/>
      <c r="H58" s="131"/>
      <c r="I58" s="118"/>
      <c r="J58" s="117"/>
      <c r="K58" s="119"/>
      <c r="L58" s="135"/>
      <c r="M58" s="121"/>
      <c r="N58" s="122"/>
      <c r="O58" s="128"/>
      <c r="P58" s="124"/>
      <c r="Q58" s="129"/>
      <c r="R58" s="129"/>
      <c r="S58" s="89"/>
    </row>
    <row r="59">
      <c r="A59" s="127"/>
      <c r="B59" s="106" t="str">
        <f>IFERROR(__xludf.DUMMYFUNCTION("IF(F59="""","""",COUNTA(SPLIT(F59,"" "")))"),"")</f>
        <v/>
      </c>
      <c r="C59" s="22"/>
      <c r="D59" s="22"/>
      <c r="E59" s="22"/>
      <c r="F59" s="139"/>
      <c r="G59" s="118"/>
      <c r="H59" s="84"/>
      <c r="I59" s="118"/>
      <c r="J59" s="117"/>
      <c r="K59" s="119"/>
      <c r="L59" s="135"/>
      <c r="M59" s="121"/>
      <c r="N59" s="122"/>
      <c r="O59" s="128"/>
      <c r="P59" s="124"/>
      <c r="Q59" s="129"/>
      <c r="R59" s="129"/>
      <c r="S59" s="89"/>
    </row>
    <row r="60">
      <c r="A60" s="127"/>
      <c r="B60" s="106" t="str">
        <f>IFERROR(__xludf.DUMMYFUNCTION("IF(F60="""","""",COUNTA(SPLIT(F60,"" "")))"),"")</f>
        <v/>
      </c>
      <c r="C60" s="22"/>
      <c r="D60" s="22"/>
      <c r="E60" s="22"/>
      <c r="F60" s="139"/>
      <c r="G60" s="118"/>
      <c r="H60" s="84"/>
      <c r="I60" s="118"/>
      <c r="J60" s="117"/>
      <c r="K60" s="119"/>
      <c r="L60" s="135"/>
      <c r="M60" s="121"/>
      <c r="N60" s="122"/>
      <c r="O60" s="128"/>
      <c r="P60" s="124"/>
      <c r="Q60" s="129"/>
      <c r="R60" s="129"/>
      <c r="S60" s="89"/>
    </row>
    <row r="61">
      <c r="A61" s="127"/>
      <c r="B61" s="106" t="str">
        <f>IFERROR(__xludf.DUMMYFUNCTION("IF(F61="""","""",COUNTA(SPLIT(F61,"" "")))"),"")</f>
        <v/>
      </c>
      <c r="C61" s="22"/>
      <c r="D61" s="22"/>
      <c r="E61" s="22"/>
      <c r="F61" s="143"/>
      <c r="G61" s="118"/>
      <c r="H61" s="84"/>
      <c r="I61" s="118"/>
      <c r="J61" s="117"/>
      <c r="K61" s="119"/>
      <c r="L61" s="135"/>
      <c r="M61" s="121"/>
      <c r="N61" s="122"/>
      <c r="O61" s="128"/>
      <c r="P61" s="124"/>
      <c r="Q61" s="129"/>
      <c r="R61" s="129"/>
      <c r="S61" s="89"/>
    </row>
    <row r="62">
      <c r="A62" s="116"/>
      <c r="B62" s="106" t="str">
        <f>IFERROR(__xludf.DUMMYFUNCTION("IF(F62="""","""",COUNTA(SPLIT(F62,"" "")))"),"")</f>
        <v/>
      </c>
      <c r="C62" s="22"/>
      <c r="D62" s="22"/>
      <c r="E62" s="22"/>
      <c r="F62" s="143"/>
      <c r="G62" s="118"/>
      <c r="H62" s="84"/>
      <c r="I62" s="118"/>
      <c r="J62" s="117"/>
      <c r="K62" s="119"/>
      <c r="L62" s="135"/>
      <c r="M62" s="121"/>
      <c r="N62" s="122"/>
      <c r="O62" s="128"/>
      <c r="P62" s="124"/>
      <c r="Q62" s="129"/>
      <c r="R62" s="129"/>
      <c r="S62" s="89"/>
    </row>
    <row r="63">
      <c r="A63" s="148"/>
      <c r="B63" s="106" t="str">
        <f>IFERROR(__xludf.DUMMYFUNCTION("IF(F63="""","""",COUNTA(SPLIT(F63,"" "")))"),"")</f>
        <v/>
      </c>
      <c r="C63" s="77"/>
      <c r="D63" s="42"/>
      <c r="E63" s="149"/>
      <c r="F63" s="150"/>
      <c r="G63" s="151"/>
      <c r="H63" s="158"/>
      <c r="I63" s="151"/>
      <c r="J63" s="77"/>
      <c r="K63" s="119"/>
      <c r="L63" s="135"/>
      <c r="M63" s="121"/>
      <c r="N63" s="122"/>
      <c r="O63" s="128"/>
      <c r="P63" s="124"/>
      <c r="Q63" s="129"/>
      <c r="R63" s="159"/>
      <c r="S63" s="159"/>
    </row>
    <row r="64">
      <c r="A64" s="127"/>
      <c r="B64" s="106" t="str">
        <f>IFERROR(__xludf.DUMMYFUNCTION("IF(F64="""","""",COUNTA(SPLIT(F64,"" "")))"),"")</f>
        <v/>
      </c>
      <c r="C64" s="22"/>
      <c r="D64" s="22"/>
      <c r="E64" s="22"/>
      <c r="F64" s="139"/>
      <c r="G64" s="118"/>
      <c r="H64" s="84"/>
      <c r="I64" s="118"/>
      <c r="J64" s="117"/>
      <c r="K64" s="119"/>
      <c r="L64" s="135"/>
      <c r="M64" s="121"/>
      <c r="N64" s="122"/>
      <c r="O64" s="128"/>
      <c r="P64" s="124"/>
      <c r="Q64" s="129"/>
      <c r="R64" s="129"/>
      <c r="S64" s="89"/>
    </row>
    <row r="65">
      <c r="A65" s="116"/>
      <c r="B65" s="106" t="str">
        <f>IFERROR(__xludf.DUMMYFUNCTION("IF(F65="""","""",COUNTA(SPLIT(F65,"" "")))"),"")</f>
        <v/>
      </c>
      <c r="C65" s="22"/>
      <c r="D65" s="22"/>
      <c r="E65" s="22"/>
      <c r="F65" s="143"/>
      <c r="G65" s="118"/>
      <c r="H65" s="84"/>
      <c r="I65" s="118"/>
      <c r="J65" s="117"/>
      <c r="K65" s="119"/>
      <c r="L65" s="135"/>
      <c r="M65" s="121"/>
      <c r="N65" s="122"/>
      <c r="O65" s="128"/>
      <c r="P65" s="124"/>
      <c r="Q65" s="129"/>
      <c r="R65" s="129"/>
      <c r="S65" s="89"/>
    </row>
    <row r="66">
      <c r="A66" s="116"/>
      <c r="B66" s="106" t="str">
        <f>IFERROR(__xludf.DUMMYFUNCTION("IF(F66="""","""",COUNTA(SPLIT(F66,"" "")))"),"")</f>
        <v/>
      </c>
      <c r="C66" s="22"/>
      <c r="D66" s="22"/>
      <c r="E66" s="22"/>
      <c r="F66" s="139"/>
      <c r="G66" s="118"/>
      <c r="H66" s="131"/>
      <c r="I66" s="118"/>
      <c r="J66" s="117"/>
      <c r="K66" s="119"/>
      <c r="L66" s="135"/>
      <c r="M66" s="121"/>
      <c r="N66" s="122"/>
      <c r="O66" s="128"/>
      <c r="P66" s="124"/>
      <c r="Q66" s="129"/>
      <c r="R66" s="129"/>
      <c r="S66" s="89"/>
    </row>
    <row r="67">
      <c r="A67" s="116"/>
      <c r="B67" s="106" t="str">
        <f>IFERROR(__xludf.DUMMYFUNCTION("IF(F67="""","""",COUNTA(SPLIT(F67,"" "")))"),"")</f>
        <v/>
      </c>
      <c r="C67" s="22"/>
      <c r="D67" s="22"/>
      <c r="E67" s="22"/>
      <c r="F67" s="139"/>
      <c r="G67" s="118"/>
      <c r="H67" s="84"/>
      <c r="I67" s="118"/>
      <c r="J67" s="157"/>
      <c r="K67" s="119"/>
      <c r="L67" s="135"/>
      <c r="M67" s="121"/>
      <c r="N67" s="122"/>
      <c r="O67" s="128"/>
      <c r="P67" s="124"/>
      <c r="Q67" s="89"/>
      <c r="R67" s="129"/>
      <c r="S67" s="89"/>
    </row>
    <row r="68">
      <c r="A68" s="116"/>
      <c r="B68" s="106" t="str">
        <f>IFERROR(__xludf.DUMMYFUNCTION("IF(F68="""","""",COUNTA(SPLIT(F68,"" "")))"),"")</f>
        <v/>
      </c>
      <c r="C68" s="22"/>
      <c r="D68" s="22"/>
      <c r="E68" s="22"/>
      <c r="F68" s="139"/>
      <c r="G68" s="118"/>
      <c r="H68" s="84"/>
      <c r="I68" s="118"/>
      <c r="J68" s="117"/>
      <c r="K68" s="119"/>
      <c r="L68" s="135"/>
      <c r="M68" s="121"/>
      <c r="N68" s="122"/>
      <c r="O68" s="128"/>
      <c r="P68" s="124"/>
      <c r="Q68" s="129"/>
      <c r="R68" s="89"/>
      <c r="S68" s="89"/>
    </row>
    <row r="69">
      <c r="A69" s="127"/>
      <c r="B69" s="106" t="str">
        <f>IFERROR(__xludf.DUMMYFUNCTION("IF(F69="""","""",COUNTA(SPLIT(F69,"" "")))"),"")</f>
        <v/>
      </c>
      <c r="C69" s="22"/>
      <c r="D69" s="22"/>
      <c r="E69" s="22"/>
      <c r="F69" s="143"/>
      <c r="G69" s="118"/>
      <c r="H69" s="84"/>
      <c r="I69" s="118"/>
      <c r="J69" s="117"/>
      <c r="K69" s="119"/>
      <c r="L69" s="135"/>
      <c r="M69" s="121"/>
      <c r="N69" s="122"/>
      <c r="O69" s="128"/>
      <c r="P69" s="124"/>
      <c r="Q69" s="129"/>
      <c r="R69" s="129"/>
      <c r="S69" s="89"/>
    </row>
    <row r="70">
      <c r="A70" s="116"/>
      <c r="B70" s="106" t="str">
        <f>IFERROR(__xludf.DUMMYFUNCTION("IF(F70="""","""",COUNTA(SPLIT(F70,"" "")))"),"")</f>
        <v/>
      </c>
      <c r="C70" s="22"/>
      <c r="D70" s="22"/>
      <c r="E70" s="22"/>
      <c r="F70" s="139"/>
      <c r="G70" s="118"/>
      <c r="H70" s="84"/>
      <c r="I70" s="118"/>
      <c r="J70" s="117"/>
      <c r="K70" s="119"/>
      <c r="L70" s="135"/>
      <c r="M70" s="121"/>
      <c r="N70" s="122"/>
      <c r="O70" s="128"/>
      <c r="P70" s="124"/>
      <c r="Q70" s="129"/>
      <c r="R70" s="129"/>
      <c r="S70" s="89"/>
    </row>
    <row r="71">
      <c r="A71" s="116"/>
      <c r="B71" s="106" t="str">
        <f>IFERROR(__xludf.DUMMYFUNCTION("IF(F71="""","""",COUNTA(SPLIT(F71,"" "")))"),"")</f>
        <v/>
      </c>
      <c r="C71" s="22"/>
      <c r="D71" s="22"/>
      <c r="E71" s="22"/>
      <c r="F71" s="143"/>
      <c r="G71" s="118"/>
      <c r="H71" s="84"/>
      <c r="I71" s="118"/>
      <c r="J71" s="117"/>
      <c r="K71" s="119"/>
      <c r="L71" s="135"/>
      <c r="M71" s="121"/>
      <c r="N71" s="122"/>
      <c r="O71" s="128"/>
      <c r="P71" s="124"/>
      <c r="Q71" s="129"/>
      <c r="R71" s="89"/>
      <c r="S71" s="89"/>
    </row>
    <row r="72">
      <c r="A72" s="127"/>
      <c r="B72" s="106" t="str">
        <f>IFERROR(__xludf.DUMMYFUNCTION("IF(F72="""","""",COUNTA(SPLIT(F72,"" "")))"),"")</f>
        <v/>
      </c>
      <c r="C72" s="22"/>
      <c r="D72" s="22"/>
      <c r="E72" s="22"/>
      <c r="F72" s="139"/>
      <c r="G72" s="118"/>
      <c r="H72" s="84"/>
      <c r="I72" s="118"/>
      <c r="J72" s="117"/>
      <c r="K72" s="119"/>
      <c r="L72" s="135"/>
      <c r="M72" s="121"/>
      <c r="N72" s="122"/>
      <c r="O72" s="128"/>
      <c r="P72" s="124"/>
      <c r="Q72" s="129"/>
      <c r="R72" s="129"/>
      <c r="S72" s="89"/>
    </row>
    <row r="73">
      <c r="A73" s="116"/>
      <c r="B73" s="106" t="str">
        <f>IFERROR(__xludf.DUMMYFUNCTION("IF(F73="""","""",COUNTA(SPLIT(F73,"" "")))"),"")</f>
        <v/>
      </c>
      <c r="C73" s="22"/>
      <c r="D73" s="22"/>
      <c r="E73" s="22"/>
      <c r="F73" s="143"/>
      <c r="G73" s="118"/>
      <c r="H73" s="84"/>
      <c r="I73" s="118"/>
      <c r="J73" s="117"/>
      <c r="K73" s="119"/>
      <c r="L73" s="135"/>
      <c r="M73" s="121"/>
      <c r="N73" s="122"/>
      <c r="O73" s="128"/>
      <c r="P73" s="124"/>
      <c r="Q73" s="129"/>
      <c r="R73" s="129"/>
      <c r="S73" s="89"/>
    </row>
    <row r="74">
      <c r="A74" s="127"/>
      <c r="B74" s="106" t="str">
        <f>IFERROR(__xludf.DUMMYFUNCTION("IF(F74="""","""",COUNTA(SPLIT(F74,"" "")))"),"")</f>
        <v/>
      </c>
      <c r="C74" s="22"/>
      <c r="D74" s="22"/>
      <c r="E74" s="22"/>
      <c r="F74" s="139"/>
      <c r="G74" s="118"/>
      <c r="H74" s="131"/>
      <c r="I74" s="118"/>
      <c r="J74" s="117"/>
      <c r="K74" s="119"/>
      <c r="L74" s="135"/>
      <c r="M74" s="121"/>
      <c r="N74" s="122"/>
      <c r="O74" s="128"/>
      <c r="P74" s="124"/>
      <c r="Q74" s="129"/>
      <c r="R74" s="129"/>
      <c r="S74" s="89"/>
    </row>
    <row r="75">
      <c r="A75" s="127"/>
      <c r="B75" s="106" t="str">
        <f>IFERROR(__xludf.DUMMYFUNCTION("IF(F75="""","""",COUNTA(SPLIT(F75,"" "")))"),"")</f>
        <v/>
      </c>
      <c r="C75" s="22"/>
      <c r="D75" s="22"/>
      <c r="E75" s="22"/>
      <c r="F75" s="143"/>
      <c r="G75" s="160"/>
      <c r="H75" s="84"/>
      <c r="I75" s="118"/>
      <c r="J75" s="117"/>
      <c r="K75" s="119"/>
      <c r="L75" s="135"/>
      <c r="M75" s="121"/>
      <c r="N75" s="122"/>
      <c r="O75" s="128"/>
      <c r="P75" s="124"/>
      <c r="Q75" s="129"/>
      <c r="R75" s="129"/>
      <c r="S75" s="89"/>
    </row>
    <row r="76">
      <c r="A76" s="116"/>
      <c r="B76" s="106" t="str">
        <f>IFERROR(__xludf.DUMMYFUNCTION("IF(F76="""","""",COUNTA(SPLIT(F76,"" "")))"),"")</f>
        <v/>
      </c>
      <c r="C76" s="22"/>
      <c r="D76" s="22"/>
      <c r="E76" s="22"/>
      <c r="F76" s="143"/>
      <c r="G76" s="118"/>
      <c r="H76" s="84"/>
      <c r="I76" s="118"/>
      <c r="J76" s="117"/>
      <c r="K76" s="119"/>
      <c r="L76" s="135"/>
      <c r="M76" s="121"/>
      <c r="N76" s="122"/>
      <c r="O76" s="128"/>
      <c r="P76" s="124"/>
      <c r="Q76" s="129"/>
      <c r="R76" s="129"/>
      <c r="S76" s="89"/>
    </row>
    <row r="77">
      <c r="A77" s="127"/>
      <c r="B77" s="106" t="str">
        <f>IFERROR(__xludf.DUMMYFUNCTION("IF(F77="""","""",COUNTA(SPLIT(F77,"" "")))"),"")</f>
        <v/>
      </c>
      <c r="C77" s="22"/>
      <c r="D77" s="22"/>
      <c r="E77" s="22"/>
      <c r="F77" s="143"/>
      <c r="G77" s="118"/>
      <c r="H77" s="161"/>
      <c r="I77" s="118"/>
      <c r="J77" s="117"/>
      <c r="K77" s="119"/>
      <c r="L77" s="135"/>
      <c r="M77" s="121"/>
      <c r="N77" s="122"/>
      <c r="O77" s="128"/>
      <c r="P77" s="124"/>
      <c r="Q77" s="129"/>
      <c r="R77" s="129"/>
      <c r="S77" s="89"/>
    </row>
    <row r="78">
      <c r="A78" s="127"/>
      <c r="B78" s="106" t="str">
        <f>IFERROR(__xludf.DUMMYFUNCTION("IF(F78="""","""",COUNTA(SPLIT(F78,"" "")))"),"")</f>
        <v/>
      </c>
      <c r="C78" s="22"/>
      <c r="D78" s="22"/>
      <c r="E78" s="22"/>
      <c r="F78" s="143"/>
      <c r="G78" s="118"/>
      <c r="H78" s="84"/>
      <c r="I78" s="118"/>
      <c r="J78" s="117"/>
      <c r="K78" s="119"/>
      <c r="L78" s="135"/>
      <c r="M78" s="121"/>
      <c r="N78" s="122"/>
      <c r="O78" s="128"/>
      <c r="P78" s="124"/>
      <c r="Q78" s="129"/>
      <c r="R78" s="129"/>
      <c r="S78" s="89"/>
    </row>
    <row r="79">
      <c r="A79" s="127"/>
      <c r="B79" s="106" t="str">
        <f>IFERROR(__xludf.DUMMYFUNCTION("IF(F79="""","""",COUNTA(SPLIT(F79,"" "")))"),"")</f>
        <v/>
      </c>
      <c r="C79" s="22"/>
      <c r="D79" s="22"/>
      <c r="E79" s="22"/>
      <c r="F79" s="139"/>
      <c r="G79" s="118"/>
      <c r="H79" s="84"/>
      <c r="I79" s="118"/>
      <c r="J79" s="117"/>
      <c r="K79" s="119"/>
      <c r="L79" s="135"/>
      <c r="M79" s="121"/>
      <c r="N79" s="122"/>
      <c r="O79" s="128"/>
      <c r="P79" s="124"/>
      <c r="Q79" s="129"/>
      <c r="R79" s="89"/>
      <c r="S79" s="89"/>
    </row>
    <row r="80">
      <c r="A80" s="127"/>
      <c r="B80" s="106" t="str">
        <f>IFERROR(__xludf.DUMMYFUNCTION("IF(F80="""","""",COUNTA(SPLIT(F80,"" "")))"),"")</f>
        <v/>
      </c>
      <c r="C80" s="22"/>
      <c r="D80" s="22"/>
      <c r="E80" s="22"/>
      <c r="F80" s="139"/>
      <c r="G80" s="118"/>
      <c r="H80" s="84"/>
      <c r="I80" s="118"/>
      <c r="J80" s="117"/>
      <c r="K80" s="119"/>
      <c r="L80" s="135"/>
      <c r="M80" s="121"/>
      <c r="N80" s="122"/>
      <c r="O80" s="128"/>
      <c r="P80" s="124"/>
      <c r="Q80" s="129"/>
      <c r="R80" s="129"/>
      <c r="S80" s="89"/>
    </row>
  </sheetData>
  <conditionalFormatting sqref="E2:E80">
    <cfRule type="notContainsText" dxfId="0" priority="1" operator="notContains" text="y">
      <formula>ISERROR(SEARCH(("y"),(E2)))</formula>
    </cfRule>
  </conditionalFormatting>
  <conditionalFormatting sqref="E17:E18">
    <cfRule type="notContainsText" dxfId="0" priority="2" operator="notContains" text="y">
      <formula>ISERROR(SEARCH(("y"),(E17)))</formula>
    </cfRule>
  </conditionalFormatting>
  <conditionalFormatting sqref="B2:B80">
    <cfRule type="cellIs" dxfId="1" priority="3" operator="lessThan">
      <formula>230</formula>
    </cfRule>
  </conditionalFormatting>
  <conditionalFormatting sqref="B2:B80">
    <cfRule type="cellIs" dxfId="2" priority="4" operator="greaterThan">
      <formula>300</formula>
    </cfRule>
  </conditionalFormatting>
  <conditionalFormatting sqref="E2:E80">
    <cfRule type="containsText" dxfId="3" priority="5" operator="containsText" text="y">
      <formula>NOT(ISERROR(SEARCH(("y"),(E2))))</formula>
    </cfRule>
  </conditionalFormatting>
  <conditionalFormatting sqref="E17:E18">
    <cfRule type="containsText" dxfId="3" priority="6" operator="containsText" text="y">
      <formula>NOT(ISERROR(SEARCH(("y"),(E17))))</formula>
    </cfRule>
  </conditionalFormatting>
  <conditionalFormatting sqref="B2:B80">
    <cfRule type="cellIs" dxfId="3" priority="7" operator="between">
      <formula>230</formula>
      <formula>300</formula>
    </cfRule>
  </conditionalFormatting>
  <drawing r:id="rId2"/>
  <legacyDrawing r:id="rId3"/>
</worksheet>
</file>