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2022" sheetId="1" r:id="rId3"/>
    <sheet state="visible" name="Series Info" sheetId="2" r:id="rId4"/>
  </sheets>
  <definedNames>
    <definedName localSheetId="1" name="Examples">#REF!</definedName>
    <definedName name="Examples">'Spring 2022'!$A$3:$R$3</definedName>
    <definedName name="LOCKED_CAPSULES">'Spring 2022'!$A$1:$R$61</definedName>
    <definedName localSheetId="1" name="LOCKED_CAPSULES">'Series Info'!$A$1:$G$60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<sst xmlns="http://schemas.openxmlformats.org/spreadsheetml/2006/main" count="710" uniqueCount="360">
  <si>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</si>
  <si>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</si>
  <si>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</si>
  <si>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</si>
  <si>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</si>
  <si>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</si>
  <si>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</si>
  <si>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</si>
  <si>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</si>
  <si>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</si>
  <si>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</si>
  <si>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</si>
  <si>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</si>
  <si>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</si>
  <si>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</si>
  <si>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</si>
  <si>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</si>
  <si>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</si>
  <si>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</si>
  <si>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</si>
  <si>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</si>
  <si>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</si>
  <si>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</si>
  <si>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</si>
  <si>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</si>
  <si>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</si>
  <si>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</si>
  <si>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</si>
  <si>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</si>
  <si>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</si>
  <si>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</si>
  <si>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</si>
  <si>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</si>
  <si>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</si>
  <si>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 // A Dessert For Constance // Leon G. Damas</t>
  </si>
  <si>
    <t>J. Michael</t>
  </si>
  <si>
    <t>lindsey</t>
  </si>
  <si>
    <t>Sarah Maldoror</t>
  </si>
  <si>
    <t>1968 // 1981 // 1995</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</si>
  <si>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t>
  </si>
  <si>
    <t>18m // 61m // 24m</t>
  </si>
  <si>
    <t>DCP // Digital // DCP</t>
  </si>
  <si>
    <t>Monday</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</si>
  <si>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</si>
  <si>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</si>
  <si>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</si>
  <si>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</si>
  <si>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</si>
  <si>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</si>
  <si>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DCP</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</si>
  <si>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</si>
  <si>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</si>
  <si>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</si>
  <si>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</si>
  <si>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</si>
  <si>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</si>
  <si>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</si>
  <si>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</si>
  <si>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</si>
  <si>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</si>
  <si>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</si>
  <si>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Thursday 2</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</si>
  <si>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</si>
  <si>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</si>
  <si>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</si>
  <si>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</si>
  <si>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</si>
  <si>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</si>
  <si>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</si>
  <si>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</si>
  <si>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</si>
  <si>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</si>
  <si>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</si>
  <si>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</si>
  <si>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</si>
  <si>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</si>
  <si>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</si>
  <si>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</si>
  <si>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</si>
  <si>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</si>
  <si>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</si>
  <si>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</si>
  <si>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</si>
  <si>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</si>
  <si>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</si>
  <si>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</si>
  <si>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</si>
  <si>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Digital</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</si>
  <si>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</si>
  <si>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</si>
  <si>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</si>
  <si>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</si>
  <si>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</si>
  <si>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</si>
  <si>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</si>
  <si>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</si>
  <si>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</si>
  <si>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</si>
  <si>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</si>
  <si>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</si>
  <si>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</si>
  <si>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</si>
  <si>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</si>
  <si>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</si>
  <si>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</si>
  <si>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</si>
  <si>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</si>
  <si>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</si>
  <si>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</si>
  <si>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</si>
  <si>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</si>
  <si>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</si>
  <si>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</si>
  <si>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</si>
  <si>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</si>
  <si>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</si>
  <si>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</si>
  <si>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</si>
  <si>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</si>
  <si>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</si>
  <si>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</si>
  <si>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</si>
  <si>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</si>
  <si>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</si>
  <si>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</si>
  <si>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</si>
  <si>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</si>
  <si>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</si>
  <si>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</si>
  <si>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</si>
  <si>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</si>
  <si>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 given.</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</si>
  <si>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</si>
  <si>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</si>
  <si>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</si>
  <si>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</si>
  <si>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</si>
  <si>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</si>
  <si>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</si>
  <si>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</si>
  <si>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</si>
  <si>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</si>
  <si>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</si>
  <si>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</si>
  <si>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</si>
  <si>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</si>
  <si>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</si>
  <si>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</si>
  <si>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</si>
  <si>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</si>
  <si>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</si>
  <si>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</si>
  <si>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</si>
  <si>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</si>
  <si>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</si>
  <si>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</si>
  <si>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</si>
  <si>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</si>
  <si>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</si>
  <si>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</si>
  <si>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</si>
  <si>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 // Finding Christa</t>
  </si>
  <si>
    <t>Yvonne Welbon // Camille Billops and James Hatch</t>
  </si>
  <si>
    <t>1995 // 1991</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</si>
  <si>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t>
  </si>
  <si>
    <t>29m // 55m</t>
  </si>
  <si>
    <t>16mm // Digital</t>
  </si>
  <si>
    <t>With introductory remarks by the director Yvonne Welbon.</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</si>
  <si>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</si>
  <si>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</si>
  <si>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</si>
  <si>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</si>
  <si>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</si>
  <si>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</si>
  <si>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</si>
  <si>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</si>
  <si>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</si>
  <si>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</si>
  <si>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</si>
  <si>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</si>
  <si>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</si>
  <si>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</si>
  <si>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</si>
  <si>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</si>
  <si>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</si>
  <si>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</si>
  <si>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</si>
  <si>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</si>
  <si>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</si>
  <si>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</si>
  <si>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</si>
  <si>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</si>
  <si>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</si>
  <si>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</si>
  <si>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</si>
  <si>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 // The Potluck and the Passion // She Don't Fade // An Untitled Portrait</t>
  </si>
  <si>
    <t>Shari Frilot // Cheryl Dunye // Cheryl Dunye // Cheryl Dunye</t>
  </si>
  <si>
    <t>1995 // 1993 // 1991 // 1993</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</si>
  <si>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t>
  </si>
  <si>
    <t>114m // 30m // 23m // 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</si>
  <si>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</si>
  <si>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</si>
  <si>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</si>
  <si>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</si>
  <si>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</si>
  <si>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</si>
  <si>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</si>
  <si>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</si>
  <si>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</si>
  <si>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</si>
  <si>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</si>
  <si>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</si>
  <si>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</si>
  <si>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</si>
  <si>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</si>
  <si>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</si>
  <si>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</si>
  <si>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</si>
  <si>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</si>
  <si>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</si>
  <si>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</si>
  <si>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</si>
  <si>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</si>
  <si>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</si>
  <si>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</si>
  <si>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</si>
  <si>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</si>
  <si>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 // Bodily Function</t>
  </si>
  <si>
    <t>Alice Diop // Jocelyn Taylor</t>
  </si>
  <si>
    <t>2016 // 1995</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</si>
  <si>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t>
  </si>
  <si>
    <t>113m // 14m</t>
  </si>
  <si>
    <t>DCP // Digital</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</si>
  <si>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</si>
  <si>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</si>
  <si>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</si>
  <si>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</si>
  <si>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</si>
  <si>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</si>
  <si>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</si>
  <si>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</si>
  <si>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</si>
  <si>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</si>
  <si>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</si>
  <si>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</si>
  <si>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</si>
  <si>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</si>
  <si>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</si>
  <si>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</si>
  <si>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</si>
  <si>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</si>
  <si>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</si>
  <si>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</si>
  <si>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Special event with CEERES department. With introduction and Q&amp;A by Ben Frommer, Professor of History at Northwestern.</t>
  </si>
  <si>
    <t>Special Event</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</si>
  <si>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</si>
  <si>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</si>
  <si>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</si>
  <si>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</si>
  <si>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and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</si>
  <si>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</si>
  <si>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</si>
  <si>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 // Killing Time // Twice as Nice</t>
  </si>
  <si>
    <t>Khady Sylla // Fronza Woods // Jessie Maple</t>
  </si>
  <si>
    <t>2005 // 1979 // 1989</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</si>
  <si>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t>
  </si>
  <si>
    <t>52m // 15m // 70m</t>
  </si>
  <si>
    <t>Digital // 16mm // DCP</t>
  </si>
  <si>
    <t>TWICE AS NICE initial screening (on 4/11/22) cancelled due to booking issues.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</si>
  <si>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</si>
  <si>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</si>
  <si>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</si>
  <si>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</si>
  <si>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</si>
  <si>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</si>
  <si>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</si>
  <si>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</si>
  <si>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</si>
  <si>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</si>
  <si>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</si>
  <si>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</si>
  <si>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</si>
  <si>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</si>
  <si>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</si>
  <si>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</si>
  <si>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</si>
  <si>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</si>
  <si>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</si>
  <si>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</si>
  <si>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</si>
  <si>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</si>
  <si>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</si>
  <si>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</si>
  <si>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 // Namibia: Independence Now!</t>
  </si>
  <si>
    <t>Madeline Anderson // Pearl Bowser</t>
  </si>
  <si>
    <t>1970 // 1985</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</si>
  <si>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t>
  </si>
  <si>
    <t>28m // 55m</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</si>
  <si>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</si>
  <si>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</si>
  <si>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</si>
  <si>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</si>
  <si>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</si>
  <si>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</si>
  <si>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Joel Coen and Ethan Coen</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</si>
  <si>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</si>
  <si>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</si>
  <si>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</si>
  <si>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</si>
  <si>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</si>
  <si>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</si>
  <si>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</si>
  <si>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</si>
  <si>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</si>
  <si>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</si>
  <si>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</si>
  <si>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</si>
  <si>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</si>
  <si>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Special event with the CEERES department.</t>
  </si>
  <si>
    <t>Everything Everywhere All at Once</t>
  </si>
  <si>
    <t>Daniel Kwan and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</si>
  <si>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</si>
  <si>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</si>
  <si>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</si>
  <si>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</si>
  <si>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</si>
  <si>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</si>
  <si>
    <t>series title</t>
  </si>
  <si>
    <t>words</t>
  </si>
  <si>
    <t>programmer</t>
  </si>
  <si>
    <t>essay</t>
  </si>
  <si>
    <t>notes</t>
  </si>
  <si>
    <t>Example 1: Cameron's Epic Series</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</si>
  <si>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</si>
  <si>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</si>
  <si>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An Open Window: Black Female Directors Across the Diaspora</t>
  </si>
  <si>
    <t>Erisa Apantaku and J. Michael Eugenio</t>
  </si>
  <si>
    <t xml:space="preserve">“There’s something really important about stories about Black women and girls being told by Black women. [They] give you a reflection, as opposed to an interpretation, of what our lives are like.”
-Ava DuVernay
Work by contemporary Black women directors such as Dee Rees, Nia DaCosta, and Ava DuVernay is on the rise in the past decade. These directors have received recognition and wide releases, leading to a resurrection and rebirth of work from predecessors like Julie Dash and Kasi Lemmons. But there is always more to uncover. Black women have been involved in filmmaking since the origin of the medium, and their films exist across the Black Diaspora. From documenting political resistance to personal struggle, the short and feature-length films in this series demonstrate the myriad aesthetics employed by Black women directors to tell their stories over the past five decades. In “An Open Window,” we invite you to take a glimpse into work that has often been left unseen.
</t>
  </si>
  <si>
    <t>Sponsored by South Side Projection and Arts + Public Life</t>
  </si>
  <si>
    <t>Neo-Noir ‘92</t>
  </si>
  <si>
    <t>Zachary Vanes</t>
  </si>
  <si>
    <t xml:space="preserve">Neo-noir was everywhere in 1992. In Hollywood, Paul Verhoeven’s BASIC INSTINCT was the 4th highest  grossing film of the year. Independent giant New Line Cinema and its new indie division Fine Line Features released an ambitious slate of noirish thrillers culled from the festival circuit including films by newcomers, such as Tom Kalin’s SWOON, and the work of seasoned veterans, like Robert Altman’s THE PLAYER and Paul Schrader’s LIGHT SLEEPER.  For New Line’s releases and other independently produced films like ONE FALSE MOVE, THE LIVING  END, and STAR TIME, neo-noir provided the vehicle for stories of queer relationships, criticisms of the 24/7 media landscape, and reflections on the intersection of race and class in American life.  
NEO-NOIR ‘92 celebrates the 30th anniversary of nine films that defined film noir for a new generation. Blending the macabre thrills of Alfred Hitchcock with the formal rule breaking of the French New Wave, these psychological crime films filled art houses and shopping mall megaplexes alike in the early 90s. Populated with a rogues’ gallery of serial killers, doomed lovers, femme fatales, and sleazy cops, the films are both a rejection of the bland respectability of the Christian Right and an expression of the country’s post-Cold War identity crisis. Gone is the guilty conscience of the classic noir - in its place is a devil-may-care embrace of the American underbelly. 
</t>
  </si>
  <si>
    <t>They Thought I Was a Nice Girl: The Films of Elaine May</t>
  </si>
  <si>
    <t>Liam Flanigan</t>
  </si>
  <si>
    <t>First rising to prominence as half of iconic comedy duo Nichols and May, Elaine May has worked steadily as a performer, writer, and director over the past sixty years. This series seeks to celebrate May’s work, including the two screenplays for which she earned Oscar nominations as well as early film performances from the 1960s. In addition, special attention is paid to the four feature films she has directed in her career. Although all are wildly different in concept and creation, each is the work of an assured and precise filmmaker whose career has been unfortunately complicated by sexism and studio interference.
May’s films are the work of a meticulous observer of human shortcomings. Each is full of selfish, greedy characters—particularly men—who betray the trust of others with almost no hesitation. These characters are sometimes deployed in uproarious comedies, including 1971’s _A New Leaf_ or 1972’s _The Heartbreak Kid_, but May is just as masterful in the realm of drama, as demonstrated in the merciless gangster picture _Mikey and Nicky_ (1976). Of particular note is _Ishtar_ (1987), a dead-on-arrival comedy that is ripe for rediscovery as an ahead-of-its-time masterwork. On the strength of these four movies—each full of vibrant performances complemented by exacting filmmaking—May and her oeuvre more than deserve a place in the canon of New Hollywood.</t>
  </si>
  <si>
    <t>Projecting Paranoia</t>
  </si>
  <si>
    <t>Eric Guzman</t>
  </si>
  <si>
    <t>Projecting Paranoia is a reflection on manipulation and control. The goal is not to seek the truth but to see shades of truth. These projections show things that "they" don't want you to see. The filmmakers that made these films understood that to be paranoid is to believe in contradictions. Within these contradictions lies a hidden history that must be experienced to be understood. A feeling of dread that lies beneath the surface. Something has gone wrong and we all feel it, both in the past and in the future. Was it the creation of the nuclear bomb? Or the various political assassinations of the 1960s? Political scandals and fake wars. The fog is setting in (or the smoke?) and the lessons are no longer clear. What did we learn from all this?</t>
  </si>
  <si>
    <t>Punks Behind the Camera</t>
  </si>
  <si>
    <t>Eli Timoner</t>
  </si>
  <si>
    <t>It’s much easier to define punk by what it isn’t than what it is. When punk first percolated from working class discontents out of the shadow of arena rock excesses, there was a certain look and sound that punk took: leather jackets, power chords, guttural screams, shaved heads…you know the blueprint. But more than the look or the sound it was an attitude—a rejection of heterodoxy in all forms. Left behind in a world of accelerating capitalism, they saw no future, as many of us do now — so they made a hedonistic world that spat in the faces of squares instead. It was fresh, radical, DIY in its methods. But after those early days punk splintered quickly. New Wave and No Wave took the experimental spotlight of the early 80s, and the widespread popularity of punk subculture emptied it of its original urgency and authenticity—to many of punk’s early progenitors, punk had died.
But if punk is dead, the spirit of punk still lives on, in all its transgressive, DIY, no-compromises, often trashy glory. With this series I have attempted to display some of the best products of this ethos. It’s called “Punks Behind the Camera,” not “Punks in Front of the Camera,” for this reason: in this series you will not find conventional movies that feature punks merely as stock characters, or documentaries historicizing the punk phenomenon. The films I have chosen are (perhaps with the exception of WE ARE THE BEST!) films born from punk auteurs and their spiritual progeny. These films, and this movement, have had a profound impact on the development of the indie film in the last half century: SMITHEREENS was the first American indie to win the Palm D’Or, LIQUID SKY, an avant-garde low-budget movie made by Soviets in America was a runaway commercial success, and New Queer Cinema simply would not have come to be without Bruce LaBruce or the trailblazing spirit of punkdom. Yet despite their importance and popularity, most of these films are still hard to find. Many titles are not on streaming platforms, and theatrical retrospectives are even more rare. Take this series as an opportunity for introduction to the urgency and fearless experimentation of a canon that defies expectation.</t>
  </si>
  <si>
    <t>In the Mood for Wong Kar-wai</t>
  </si>
  <si>
    <t>Michelle Chow</t>
  </si>
  <si>
    <t xml:space="preserve">Cameron </t>
  </si>
  <si>
    <t xml:space="preserve">One of the most beloved and influential filmmakers globally, Wong Kar-wai is known for moody, dazzling masterpieces. This retrospective takes the avid theater-goer through a tour of eight of Wong’s ten feature films. From his debut and his most recent feature, it spans a quarter-century of one of the greatest careers in contemporary cinema. 
His body of work ranges widely (from crime thriller to wuxia to romantic drama), but when presented together, his films cohere into a comprehensive, multi-faceted whole; Wong has described his oeuvre as "different episodes of one movie." This consistency is in part thematic–few directors have so perfectly distilled yearning on the big screen, and a sense of wistful, doomed romanticism stretches throughout his works. (As he puts it, “we love what we can't have, and we can't have what we love.”) 
Wong’s long relationships with his collaborators also give his films their sense of cohesion. Viewers will see the same names pop up in the credits of his films–cinematographer Christopher Doyle lends heartbreakingly beautiful visuals and swooning camerawork to six of the films in this series, and several actors (such as Maggie Cheung and Tony Leung) make repeat appearances. 
When Wong was asked for his thoughts on the future of film, he replied, "I'm tired of all this ‘cinema is dead’ shit. People enjoy watching movies, period.” With that, we hope you’re in the mood for Wong Kar-wai!
</t>
  </si>
  <si>
    <t>Everydoc Everydoc All at Doc: New Releases</t>
  </si>
  <si>
    <t>Food the Common Tongue: Loves, Rages, and Delights of Gastro-Cinema</t>
  </si>
  <si>
    <t>Ursula Rigberg Wagner</t>
  </si>
  <si>
    <t>Despite its centrality to human existence, it is relatively rare to find movies that truly center on food. Perhaps this is because culinary experience is sensorial in a way that does not easily translate to film. The challenge for filmmakers, then, is to do more than recreate food aromas, textures, and flavors in our imaginations. The very best culinary movies go deeper and give us the emotional experience of cooking and eating. They also plunge us into the cultures that have given rise to these foods, and the communities they nurture.
In movies, as in life, food should provide more than sustenance. It communicates feelings characters cannot express in words, and it awakens emotions others did not know they possessed. Some onscreen chefs sublimate their secret desires into their dishes, while others cook to make bold public statements.
The titles in this series represent a diverse array of international filmmakers, and they span as many moods as they do cuisines. We begin, perversely, with the power of _haute cuisine_ to repulse – to represent greed, punishment, and eventually vengeance (_The Cook, the Thief, His Wife, &amp; Her Lover_). We then travel to Japan (_Tampopo_), India (_The Lunchbox_), France by way of Denmark (_Babette’s Feast_), Russia by way of Italy (_I Am Love_), and Italy by way of both Germany (_Mostly Martha_) and New Jersey (_Big Night_). Along the way, we stop here in Chicago for some much-needed _Soul Food_. And for dessert, we have every kind of American pie (_Waitress_).</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</si>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</sst>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h:mm am/pm"/>
    <numFmt numFmtId="166" formatCode="m/d"/>
    <numFmt numFmtId="167" formatCode="m/d/yyyy"/>
    <numFmt numFmtId="168" formatCode="m/d/yy"/>
    <numFmt numFmtId="169" formatCode="&quot;$&quot;#,##0"/>
  </numFmts>
  <fonts count="11">
    <font>
      <sz val="10.0"/>
      <color rgb="FF000000"/>
      <name val="Arial"/>
    </font>
    <font>
      <sz val="10.0"/>
      <name val="Arial"/>
    </font>
    <font>
      <i/>
      <sz val="10.0"/>
      <name val="Arial"/>
    </font>
    <font>
      <sz val="10.0"/>
      <color rgb="FF262626"/>
      <name val="Arial"/>
    </font>
    <font>
      <b/>
      <sz val="10.0"/>
      <name val="Arial"/>
    </font>
    <font/>
    <font>
      <color rgb="FF000000"/>
      <name val="Arial"/>
    </font>
    <font>
      <name val="Arial"/>
    </font>
    <font>
      <i/>
      <sz val="11.0"/>
      <color rgb="FF3C4043"/>
      <name val="Roboto"/>
    </font>
    <font>
      <sz val="10.0"/>
      <color rgb="FF222222"/>
      <name val="Arial"/>
    </font>
    <font>
      <color rgb="FF000000"/>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borders>
  <cellStyleXfs count="1">
    <xf borderId="0" fillId="0" fontId="0" numFmtId="0" applyAlignment="1" applyFont="1"/>
  </cellStyleXfs>
  <cellXfs count="120">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0" numFmtId="0" xfId="0" applyAlignment="1" applyFont="1">
      <alignment readingOrder="0" shrinkToFit="0" wrapText="1"/>
    </xf>
    <xf borderId="0" fillId="2" fontId="1" numFmtId="0" xfId="0" applyAlignment="1" applyFont="1">
      <alignment horizontal="right" readingOrder="0" shrinkToFit="0" vertical="bottom" wrapText="1"/>
    </xf>
    <xf borderId="0" fillId="2" fontId="1" numFmtId="0" xfId="0" applyAlignment="1" applyFont="1">
      <alignment horizontal="left" shrinkToFit="0" vertical="bottom"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2"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3" numFmtId="0" xfId="0" applyAlignment="1" applyFont="1">
      <alignment readingOrder="0" shrinkToFit="0" wrapText="1"/>
    </xf>
    <xf borderId="0" fillId="2" fontId="1" numFmtId="0" xfId="0" applyAlignment="1" applyFont="1">
      <alignment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horizontal="right" readingOrder="0" shrinkToFit="0" vertical="bottom" wrapText="1"/>
    </xf>
    <xf borderId="0" fillId="0" fontId="0" numFmtId="0" xfId="0" applyAlignment="1" applyFont="1">
      <alignment horizontal="right" readingOrder="0" shrinkToFit="0" wrapText="1"/>
    </xf>
    <xf borderId="0" fillId="3" fontId="1" numFmtId="166" xfId="0" applyAlignment="1" applyFill="1" applyFont="1" applyNumberFormat="1">
      <alignment horizontal="left" shrinkToFit="0" vertical="bottom" wrapText="1"/>
    </xf>
    <xf borderId="0" fillId="0" fontId="1" numFmtId="165" xfId="0" applyAlignment="1" applyFont="1" applyNumberFormat="1">
      <alignment readingOrder="0" shrinkToFit="0" wrapText="1"/>
    </xf>
    <xf borderId="0" fillId="0" fontId="1" numFmtId="164" xfId="0" applyAlignment="1" applyFont="1" applyNumberFormat="1">
      <alignment shrinkToFit="0" wrapText="1"/>
    </xf>
    <xf borderId="0" fillId="3" fontId="1" numFmtId="0" xfId="0" applyAlignment="1" applyFont="1">
      <alignment readingOrder="0" shrinkToFit="0" wrapText="1"/>
    </xf>
    <xf borderId="0" fillId="0" fontId="0" numFmtId="0" xfId="0" applyAlignment="1" applyFont="1">
      <alignment readingOrder="0" shrinkToFit="0" vertical="bottom" wrapText="1"/>
    </xf>
    <xf borderId="0" fillId="0" fontId="1" numFmtId="167" xfId="0" applyAlignment="1" applyFont="1" applyNumberFormat="1">
      <alignment readingOrder="0" shrinkToFit="0" wrapText="1"/>
    </xf>
    <xf borderId="0" fillId="3" fontId="0" numFmtId="165" xfId="0" applyAlignment="1" applyFont="1" applyNumberFormat="1">
      <alignment horizontal="left" readingOrder="0" shrinkToFit="0" wrapText="1"/>
    </xf>
    <xf borderId="0" fillId="0" fontId="1" numFmtId="0" xfId="0" applyAlignment="1" applyFont="1">
      <alignment shrinkToFit="0" wrapText="1"/>
    </xf>
    <xf borderId="0" fillId="0" fontId="1" numFmtId="168" xfId="0" applyAlignment="1" applyFont="1" applyNumberForma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ont="1">
      <alignment horizontal="left" readingOrder="0" shrinkToFit="0" wrapText="1"/>
    </xf>
    <xf borderId="0" fillId="3" fontId="7" numFmtId="0" xfId="0" applyAlignment="1" applyFont="1">
      <alignment shrinkToFit="0" vertical="bottom" wrapText="1"/>
    </xf>
    <xf borderId="0" fillId="4" fontId="7" numFmtId="0" xfId="0" applyAlignment="1" applyFill="1" applyFont="1">
      <alignment horizontal="right" shrinkToFit="0" vertical="bottom" wrapText="1"/>
    </xf>
    <xf borderId="0" fillId="3" fontId="7" numFmtId="0" xfId="0" applyAlignment="1" applyFont="1">
      <alignment shrinkToFit="0" vertical="bottom" wrapText="1"/>
    </xf>
    <xf borderId="0" fillId="3" fontId="7" numFmtId="0" xfId="0" applyAlignment="1" applyFont="1">
      <alignment readingOrder="0" shrinkToFit="0" vertical="bottom" wrapText="1"/>
    </xf>
    <xf borderId="0" fillId="5" fontId="7" numFmtId="0" xfId="0" applyAlignment="1" applyFill="1" applyFont="1">
      <alignment readingOrder="0" shrinkToFit="0" vertical="bottom" wrapText="1"/>
    </xf>
    <xf borderId="0" fillId="0" fontId="6" numFmtId="0" xfId="0" applyAlignment="1" applyFont="1">
      <alignment shrinkToFit="0" vertical="bottom" wrapText="1"/>
    </xf>
    <xf borderId="0" fillId="3" fontId="7" numFmtId="0" xfId="0" applyAlignment="1" applyFont="1">
      <alignment horizontal="right" shrinkToFit="0" vertical="bottom" wrapText="1"/>
    </xf>
    <xf borderId="0" fillId="3" fontId="6" numFmtId="0" xfId="0" applyAlignment="1" applyFont="1">
      <alignment readingOrder="0" shrinkToFit="0" vertical="bottom" wrapText="1"/>
    </xf>
    <xf borderId="0" fillId="3" fontId="7" numFmtId="0" xfId="0" applyAlignment="1" applyFont="1">
      <alignment horizontal="right" readingOrder="0" shrinkToFit="0" vertical="bottom" wrapText="1"/>
    </xf>
    <xf borderId="0" fillId="3" fontId="7" numFmtId="166" xfId="0" applyAlignment="1" applyFont="1" applyNumberFormat="1">
      <alignment horizontal="left" shrinkToFit="0" vertical="bottom" wrapText="1"/>
    </xf>
    <xf borderId="0" fillId="0" fontId="1" numFmtId="164" xfId="0" applyAlignment="1" applyFont="1" applyNumberFormat="1">
      <alignment horizontal="left" shrinkToFit="0" wrapText="1"/>
    </xf>
    <xf borderId="0" fillId="3" fontId="8" numFmtId="0" xfId="0" applyAlignment="1" applyFont="1">
      <alignment readingOrder="0" shrinkToFit="0" wrapText="1"/>
    </xf>
    <xf borderId="0" fillId="3" fontId="1" numFmtId="165" xfId="0" applyAlignment="1" applyFont="1" applyNumberFormat="1">
      <alignment readingOrder="0" shrinkToFit="0" wrapText="1"/>
    </xf>
    <xf borderId="0" fillId="0" fontId="1" numFmtId="167" xfId="0" applyAlignment="1" applyFont="1" applyNumberFormat="1">
      <alignment horizontal="left" readingOrder="0" shrinkToFit="0" wrapText="1"/>
    </xf>
    <xf borderId="0" fillId="0" fontId="1" numFmtId="168" xfId="0" applyAlignment="1" applyFont="1" applyNumberFormat="1">
      <alignment readingOrder="0" shrinkToFit="0" wrapText="1"/>
    </xf>
    <xf borderId="0" fillId="3" fontId="0" numFmtId="0" xfId="0" applyAlignment="1" applyFont="1">
      <alignment readingOrder="0" shrinkToFit="0" wrapText="1"/>
    </xf>
    <xf borderId="0" fillId="3" fontId="1" numFmtId="164" xfId="0" applyAlignment="1" applyFont="1" applyNumberFormat="1">
      <alignment shrinkToFit="0" wrapText="1"/>
    </xf>
    <xf borderId="0" fillId="0" fontId="1" numFmtId="165" xfId="0" applyAlignment="1" applyFont="1" applyNumberFormat="1">
      <alignment readingOrder="0" shrinkToFit="0" wrapText="1"/>
    </xf>
    <xf borderId="0" fillId="0" fontId="6" numFmtId="0" xfId="0" applyAlignment="1" applyFont="1">
      <alignment readingOrder="0" shrinkToFit="0" wrapText="1"/>
    </xf>
    <xf borderId="0" fillId="0" fontId="1" numFmtId="165" xfId="0" applyAlignment="1" applyFont="1" applyNumberFormat="1">
      <alignment horizontal="right" shrinkToFit="0" vertical="bottom"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3" fontId="1" numFmtId="0" xfId="0" applyAlignment="1" applyFont="1">
      <alignment readingOrder="0" shrinkToFit="0" vertical="bottom" wrapText="1"/>
    </xf>
    <xf borderId="0" fillId="3" fontId="9" numFmtId="0" xfId="0" applyAlignment="1" applyFont="1">
      <alignment readingOrder="0" shrinkToFit="0" vertical="bottom" wrapText="1"/>
    </xf>
    <xf borderId="0" fillId="3" fontId="1" numFmtId="0" xfId="0" applyAlignment="1" applyFont="1">
      <alignment readingOrder="0" shrinkToFit="0" wrapText="1"/>
    </xf>
    <xf borderId="0" fillId="0" fontId="1" numFmtId="165" xfId="0" applyAlignment="1" applyFont="1" applyNumberFormat="1">
      <alignment horizontal="right" readingOrder="0" shrinkToFit="0" vertical="bottom" wrapText="1"/>
    </xf>
    <xf borderId="0" fillId="0" fontId="1" numFmtId="167" xfId="0" applyAlignment="1" applyFont="1" applyNumberFormat="1">
      <alignment horizontal="right" readingOrder="0" shrinkToFit="0" vertical="bottom" wrapText="1"/>
    </xf>
    <xf borderId="0" fillId="3" fontId="0" numFmtId="0" xfId="0" applyAlignment="1" applyFont="1">
      <alignment horizontal="left" readingOrder="0" shrinkToFit="0" wrapText="1"/>
    </xf>
    <xf borderId="0" fillId="3" fontId="1"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166" xfId="0" applyAlignment="1" applyFont="1" applyNumberFormat="1">
      <alignment horizontal="left" readingOrder="0" shrinkToFit="0" vertical="bottom" wrapText="1"/>
    </xf>
    <xf borderId="0" fillId="3" fontId="1" numFmtId="0" xfId="0" applyAlignment="1" applyFont="1">
      <alignment readingOrder="0" shrinkToFit="0" vertical="bottom" wrapText="1"/>
    </xf>
    <xf borderId="0" fillId="3" fontId="1" numFmtId="169" xfId="0" applyAlignment="1" applyFont="1" applyNumberFormat="1">
      <alignment readingOrder="0" shrinkToFit="0" vertical="bottom" wrapText="1"/>
    </xf>
    <xf borderId="0" fillId="3" fontId="0" numFmtId="0" xfId="0" applyAlignment="1" applyFont="1">
      <alignment readingOrder="0" shrinkToFit="0" wrapText="1"/>
    </xf>
    <xf borderId="0" fillId="3" fontId="0" numFmtId="0" xfId="0" applyAlignment="1" applyFont="1">
      <alignment readingOrder="0" shrinkToFit="0" vertical="bottom" wrapText="1"/>
    </xf>
    <xf borderId="0" fillId="0" fontId="0"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horizontal="right"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169" xfId="0" applyAlignment="1" applyFont="1" applyNumberFormat="1">
      <alignment readingOrder="0" shrinkToFit="0" vertical="bottom" wrapText="1"/>
    </xf>
    <xf borderId="0" fillId="0" fontId="7" numFmtId="0" xfId="0" applyAlignment="1" applyFont="1">
      <alignment horizontal="right" readingOrder="0" shrinkToFit="0" vertical="bottom" wrapText="1"/>
    </xf>
    <xf borderId="0" fillId="3" fontId="7" numFmtId="166" xfId="0" applyAlignment="1" applyFont="1" applyNumberFormat="1">
      <alignment readingOrder="0" shrinkToFit="0" vertical="bottom" wrapText="1"/>
    </xf>
    <xf borderId="0" fillId="0" fontId="6" numFmtId="0" xfId="0" applyAlignment="1" applyFont="1">
      <alignment readingOrder="0" shrinkToFit="0" vertical="bottom" wrapText="1"/>
    </xf>
    <xf borderId="0" fillId="3" fontId="1" numFmtId="0" xfId="0" applyAlignment="1" applyFont="1">
      <alignment horizontal="right" readingOrder="0" shrinkToFit="0" vertical="bottom" wrapText="0"/>
    </xf>
    <xf borderId="0" fillId="6" fontId="1" numFmtId="0" xfId="0" applyAlignment="1" applyFill="1" applyFont="1">
      <alignment readingOrder="0" shrinkToFit="0" vertical="bottom" wrapText="1"/>
    </xf>
    <xf borderId="0" fillId="3" fontId="1" numFmtId="0" xfId="0" applyAlignment="1" applyFont="1">
      <alignment shrinkToFit="0" wrapText="1"/>
    </xf>
    <xf borderId="0" fillId="2" fontId="1" numFmtId="0" xfId="0" applyAlignment="1" applyFont="1">
      <alignment readingOrder="0" shrinkToFit="0" wrapText="1"/>
    </xf>
    <xf borderId="0" fillId="0" fontId="1" numFmtId="166" xfId="0" applyAlignment="1" applyFont="1" applyNumberFormat="1">
      <alignment horizontal="left" shrinkToFit="0" vertical="bottom"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0"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shrinkToFit="0" vertical="bottom" wrapText="1"/>
    </xf>
    <xf borderId="0" fillId="3" fontId="1"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ont="1">
      <alignment horizontal="left" readingOrder="0" shrinkToFit="0" wrapText="1"/>
    </xf>
    <xf borderId="0" fillId="3" fontId="7" numFmtId="0" xfId="0" applyAlignment="1" applyFont="1">
      <alignment readingOrder="0" shrinkToFit="0" vertical="bottom" wrapText="1"/>
    </xf>
    <xf borderId="0" fillId="5" fontId="7" numFmtId="0" xfId="0" applyAlignment="1" applyFont="1">
      <alignment readingOrder="0" shrinkToFit="0" vertical="bottom" wrapText="1"/>
    </xf>
    <xf borderId="0" fillId="3" fontId="6" numFmtId="0" xfId="0" applyAlignment="1" applyFont="1">
      <alignment readingOrder="0" shrinkToFit="0" vertical="bottom" wrapText="1"/>
    </xf>
    <xf borderId="0" fillId="3" fontId="8" numFmtId="0" xfId="0" applyAlignment="1" applyFont="1">
      <alignment readingOrder="0" shrinkToFit="0" wrapText="1"/>
    </xf>
    <xf borderId="0" fillId="3" fontId="0" numFmtId="0" xfId="0" applyAlignment="1" applyFont="1">
      <alignment readingOrder="0" shrinkToFit="0" wrapText="1"/>
    </xf>
    <xf borderId="0" fillId="0" fontId="6" numFmtId="0" xfId="0" applyAlignment="1" applyFont="1">
      <alignment readingOrder="0" shrinkToFit="0" wrapText="1"/>
    </xf>
    <xf borderId="0" fillId="0" fontId="9" numFmtId="0" xfId="0" applyAlignment="1" applyFont="1">
      <alignment readingOrder="0" shrinkToFit="0" vertical="bottom" wrapText="1"/>
    </xf>
    <xf borderId="0" fillId="3" fontId="1" numFmtId="0" xfId="0" applyAlignment="1" applyFont="1">
      <alignment readingOrder="0" shrinkToFit="0" vertical="bottom" wrapText="1"/>
    </xf>
    <xf borderId="0" fillId="3" fontId="9" numFmtId="0" xfId="0" applyAlignment="1" applyFont="1">
      <alignment readingOrder="0" shrinkToFit="0" vertical="bottom" wrapText="1"/>
    </xf>
    <xf borderId="0" fillId="3" fontId="1" numFmtId="0" xfId="0" applyAlignment="1" applyFont="1">
      <alignment readingOrder="0" shrinkToFit="0" vertical="bottom" wrapText="1"/>
    </xf>
    <xf borderId="0" fillId="3" fontId="0" numFmtId="0" xfId="0" applyAlignment="1" applyFont="1">
      <alignment readingOrder="0" shrinkToFit="0" wrapText="1"/>
    </xf>
    <xf borderId="0" fillId="3" fontId="0"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6" numFmtId="0" xfId="0" applyAlignment="1" applyFont="1">
      <alignment readingOrder="0" shrinkToFit="0" vertical="bottom" wrapText="1"/>
    </xf>
    <xf borderId="0" fillId="3" fontId="1" numFmtId="0" xfId="0" applyAlignment="1" applyFont="1">
      <alignment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9" width="39.13"/>
    <col customWidth="1" min="20" max="20" width="23.13"/>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row>
    <row r="2" ht="65.25" customHeight="1">
      <c r="A2" s="4" t="s">
        <v>20</v>
      </c>
      <c r="B2" s="5">
        <f t="shared" ref="B2:B74" si="1">len(H2)</f>
        <v>495</v>
      </c>
      <c r="C2" s="6" t="s">
        <v>21</v>
      </c>
      <c r="D2" s="7" t="s">
        <v>22</v>
      </c>
      <c r="E2" s="8" t="s">
        <v>23</v>
      </c>
      <c r="F2" s="9" t="s">
        <v>24</v>
      </c>
      <c r="G2" s="10">
        <v>1990.0</v>
      </c>
      <c r="H2" s="11" t="s">
        <v>25</v>
      </c>
      <c r="I2" s="12" t="s">
        <v>26</v>
      </c>
      <c r="J2" s="13" t="s">
        <v>27</v>
      </c>
      <c r="K2" s="14">
        <v>42457.0</v>
      </c>
      <c r="L2" s="15">
        <v>0.7916666666666666</v>
      </c>
      <c r="M2" s="16"/>
      <c r="N2" s="16"/>
      <c r="O2" s="16"/>
      <c r="P2" s="16"/>
      <c r="Q2" s="17"/>
      <c r="R2" s="17"/>
      <c r="S2" s="17"/>
      <c r="T2" s="17"/>
    </row>
    <row r="3" ht="101.25" customHeight="1">
      <c r="A3" s="7" t="s">
        <v>28</v>
      </c>
      <c r="B3" s="5">
        <f t="shared" si="1"/>
        <v>477</v>
      </c>
      <c r="C3" s="6" t="s">
        <v>21</v>
      </c>
      <c r="D3" s="7" t="s">
        <v>22</v>
      </c>
      <c r="E3" s="8" t="s">
        <v>29</v>
      </c>
      <c r="F3" s="18" t="s">
        <v>30</v>
      </c>
      <c r="G3" s="19">
        <v>1934.0</v>
      </c>
      <c r="H3" s="20" t="s">
        <v>31</v>
      </c>
      <c r="I3" s="12" t="s">
        <v>32</v>
      </c>
      <c r="J3" s="18" t="s">
        <v>33</v>
      </c>
      <c r="K3" s="14">
        <v>42458.0</v>
      </c>
      <c r="L3" s="15">
        <v>0.7916666666666666</v>
      </c>
      <c r="M3" s="16"/>
      <c r="N3" s="16"/>
      <c r="O3" s="16"/>
      <c r="P3" s="16"/>
      <c r="Q3" s="21"/>
      <c r="R3" s="21"/>
      <c r="S3" s="21"/>
      <c r="T3" s="21"/>
    </row>
    <row r="4">
      <c r="A4" s="22" t="s">
        <v>34</v>
      </c>
      <c r="B4" s="5">
        <f t="shared" si="1"/>
        <v>445</v>
      </c>
      <c r="C4" s="23" t="s">
        <v>35</v>
      </c>
      <c r="D4" s="24" t="s">
        <v>36</v>
      </c>
      <c r="E4" s="25" t="s">
        <v>29</v>
      </c>
      <c r="F4" s="22" t="s">
        <v>37</v>
      </c>
      <c r="G4" s="26" t="s">
        <v>38</v>
      </c>
      <c r="H4" s="22" t="s">
        <v>39</v>
      </c>
      <c r="I4" s="27" t="s">
        <v>40</v>
      </c>
      <c r="J4" s="24" t="s">
        <v>41</v>
      </c>
      <c r="K4" s="28">
        <v>44648.0</v>
      </c>
      <c r="L4" s="29">
        <v>0.7916666666666666</v>
      </c>
      <c r="M4" s="30"/>
      <c r="N4" s="30"/>
      <c r="O4" s="30"/>
      <c r="P4" s="30"/>
      <c r="Q4" s="25"/>
      <c r="R4" s="25"/>
      <c r="S4" s="25"/>
      <c r="T4" s="25" t="s">
        <v>42</v>
      </c>
    </row>
    <row r="5">
      <c r="A5" s="24" t="s">
        <v>43</v>
      </c>
      <c r="B5" s="5">
        <f t="shared" si="1"/>
        <v>442</v>
      </c>
      <c r="C5" s="31" t="s">
        <v>44</v>
      </c>
      <c r="D5" s="32" t="s">
        <v>45</v>
      </c>
      <c r="E5" s="25" t="s">
        <v>23</v>
      </c>
      <c r="F5" s="22" t="s">
        <v>46</v>
      </c>
      <c r="G5" s="26">
        <v>1992.0</v>
      </c>
      <c r="H5" s="22" t="s">
        <v>47</v>
      </c>
      <c r="I5" s="26" t="s">
        <v>48</v>
      </c>
      <c r="J5" s="24" t="s">
        <v>49</v>
      </c>
      <c r="K5" s="28">
        <v>44649.0</v>
      </c>
      <c r="L5" s="29">
        <v>0.7916666666666666</v>
      </c>
      <c r="M5" s="33"/>
      <c r="N5" s="33"/>
      <c r="O5" s="34"/>
      <c r="P5" s="34"/>
      <c r="Q5" s="35"/>
      <c r="T5" s="25" t="s">
        <v>50</v>
      </c>
    </row>
    <row r="6">
      <c r="A6" s="24" t="s">
        <v>51</v>
      </c>
      <c r="B6" s="5">
        <f t="shared" si="1"/>
        <v>455</v>
      </c>
      <c r="C6" s="23"/>
      <c r="D6" s="24" t="s">
        <v>36</v>
      </c>
      <c r="E6" s="25" t="s">
        <v>29</v>
      </c>
      <c r="F6" s="24" t="s">
        <v>52</v>
      </c>
      <c r="G6" s="26">
        <v>1964.0</v>
      </c>
      <c r="H6" s="25" t="s">
        <v>53</v>
      </c>
      <c r="I6" s="26" t="s">
        <v>54</v>
      </c>
      <c r="J6" s="24" t="s">
        <v>27</v>
      </c>
      <c r="K6" s="28">
        <v>44651.0</v>
      </c>
      <c r="L6" s="29">
        <v>0.7916666666666666</v>
      </c>
      <c r="M6" s="29"/>
      <c r="N6" s="29"/>
      <c r="O6" s="33"/>
      <c r="P6" s="33"/>
      <c r="Q6" s="35"/>
      <c r="R6" s="35"/>
      <c r="S6" s="35"/>
      <c r="T6" s="25" t="s">
        <v>55</v>
      </c>
    </row>
    <row r="7">
      <c r="A7" s="24" t="s">
        <v>56</v>
      </c>
      <c r="B7" s="5">
        <f t="shared" si="1"/>
        <v>447</v>
      </c>
      <c r="C7" s="25" t="s">
        <v>57</v>
      </c>
      <c r="D7" s="24" t="s">
        <v>45</v>
      </c>
      <c r="E7" s="25" t="s">
        <v>29</v>
      </c>
      <c r="F7" s="22" t="s">
        <v>58</v>
      </c>
      <c r="G7" s="26">
        <v>1982.0</v>
      </c>
      <c r="H7" s="22" t="s">
        <v>59</v>
      </c>
      <c r="I7" s="26" t="s">
        <v>60</v>
      </c>
      <c r="J7" s="24" t="s">
        <v>27</v>
      </c>
      <c r="K7" s="28">
        <v>44651.0</v>
      </c>
      <c r="L7" s="29">
        <v>0.8958333333333334</v>
      </c>
      <c r="M7" s="36"/>
      <c r="N7" s="36"/>
      <c r="O7" s="34"/>
      <c r="P7" s="34"/>
      <c r="Q7" s="37"/>
      <c r="R7" s="37"/>
      <c r="S7" s="37"/>
      <c r="T7" s="25" t="s">
        <v>61</v>
      </c>
    </row>
    <row r="8">
      <c r="A8" s="24" t="s">
        <v>62</v>
      </c>
      <c r="B8" s="5">
        <f t="shared" si="1"/>
        <v>448</v>
      </c>
      <c r="C8" s="24" t="s">
        <v>63</v>
      </c>
      <c r="D8" s="24" t="s">
        <v>45</v>
      </c>
      <c r="E8" s="25" t="s">
        <v>29</v>
      </c>
      <c r="F8" s="24" t="s">
        <v>64</v>
      </c>
      <c r="G8" s="26">
        <v>2000.0</v>
      </c>
      <c r="H8" s="38" t="s">
        <v>65</v>
      </c>
      <c r="I8" s="26" t="s">
        <v>26</v>
      </c>
      <c r="J8" s="24" t="s">
        <v>49</v>
      </c>
      <c r="K8" s="28">
        <v>44652.0</v>
      </c>
      <c r="L8" s="29">
        <v>0.7916666666666666</v>
      </c>
      <c r="M8" s="30"/>
      <c r="N8" s="30"/>
      <c r="O8" s="30"/>
      <c r="P8" s="30"/>
      <c r="Q8" s="35"/>
      <c r="R8" s="35"/>
      <c r="S8" s="35"/>
      <c r="T8" s="25" t="s">
        <v>66</v>
      </c>
    </row>
    <row r="9">
      <c r="A9" s="24" t="s">
        <v>67</v>
      </c>
      <c r="B9" s="5">
        <f t="shared" si="1"/>
        <v>304</v>
      </c>
      <c r="C9" s="23"/>
      <c r="D9" s="24"/>
      <c r="E9" s="35"/>
      <c r="F9" s="24" t="s">
        <v>68</v>
      </c>
      <c r="G9" s="26">
        <v>2021.0</v>
      </c>
      <c r="H9" s="22" t="s">
        <v>69</v>
      </c>
      <c r="I9" s="26" t="s">
        <v>70</v>
      </c>
      <c r="J9" s="24" t="s">
        <v>49</v>
      </c>
      <c r="K9" s="28">
        <v>44653.0</v>
      </c>
      <c r="L9" s="29">
        <v>0.7916666666666666</v>
      </c>
      <c r="M9" s="30"/>
      <c r="N9" s="30"/>
      <c r="O9" s="30"/>
      <c r="P9" s="30"/>
      <c r="Q9" s="35"/>
      <c r="R9" s="35"/>
      <c r="S9" s="35"/>
      <c r="T9" s="25" t="s">
        <v>71</v>
      </c>
    </row>
    <row r="10">
      <c r="A10" s="22" t="s">
        <v>72</v>
      </c>
      <c r="B10" s="5">
        <f t="shared" si="1"/>
        <v>448</v>
      </c>
      <c r="C10" s="23" t="s">
        <v>45</v>
      </c>
      <c r="D10" s="24" t="s">
        <v>45</v>
      </c>
      <c r="E10" s="25" t="s">
        <v>29</v>
      </c>
      <c r="F10" s="24" t="s">
        <v>73</v>
      </c>
      <c r="G10" s="22">
        <v>2018.0</v>
      </c>
      <c r="H10" s="39" t="s">
        <v>74</v>
      </c>
      <c r="I10" s="26" t="s">
        <v>32</v>
      </c>
      <c r="J10" s="24" t="s">
        <v>49</v>
      </c>
      <c r="K10" s="28">
        <v>44655.0</v>
      </c>
      <c r="L10" s="29">
        <v>0.7916666666666666</v>
      </c>
      <c r="M10" s="36"/>
      <c r="N10" s="36"/>
      <c r="O10" s="34"/>
      <c r="P10" s="34"/>
      <c r="Q10" s="25"/>
      <c r="R10" s="25"/>
      <c r="S10" s="25"/>
      <c r="T10" s="25" t="s">
        <v>42</v>
      </c>
    </row>
    <row r="11">
      <c r="A11" s="40" t="s">
        <v>75</v>
      </c>
      <c r="B11" s="41">
        <f t="shared" si="1"/>
        <v>449</v>
      </c>
      <c r="C11" s="42" t="s">
        <v>44</v>
      </c>
      <c r="D11" s="43" t="s">
        <v>45</v>
      </c>
      <c r="E11" s="44" t="s">
        <v>29</v>
      </c>
      <c r="F11" s="45" t="s">
        <v>76</v>
      </c>
      <c r="G11" s="46">
        <v>1992.0</v>
      </c>
      <c r="H11" s="47" t="s">
        <v>77</v>
      </c>
      <c r="I11" s="48" t="s">
        <v>78</v>
      </c>
      <c r="J11" s="43" t="s">
        <v>27</v>
      </c>
      <c r="K11" s="49">
        <v>44656.0</v>
      </c>
      <c r="L11" s="29">
        <v>0.7916666666666666</v>
      </c>
      <c r="M11" s="30"/>
      <c r="N11" s="30"/>
      <c r="O11" s="50"/>
      <c r="P11" s="50"/>
      <c r="Q11" s="35"/>
      <c r="R11" s="35"/>
      <c r="S11" s="35"/>
      <c r="T11" s="25" t="s">
        <v>50</v>
      </c>
    </row>
    <row r="12">
      <c r="A12" s="24" t="s">
        <v>79</v>
      </c>
      <c r="B12" s="5">
        <f t="shared" si="1"/>
        <v>456</v>
      </c>
      <c r="C12" s="23"/>
      <c r="D12" s="24" t="s">
        <v>36</v>
      </c>
      <c r="E12" s="25" t="s">
        <v>29</v>
      </c>
      <c r="F12" s="24" t="s">
        <v>80</v>
      </c>
      <c r="G12" s="26">
        <v>1997.0</v>
      </c>
      <c r="H12" s="51" t="s">
        <v>81</v>
      </c>
      <c r="I12" s="26" t="s">
        <v>82</v>
      </c>
      <c r="J12" s="24" t="s">
        <v>27</v>
      </c>
      <c r="K12" s="28">
        <v>44658.0</v>
      </c>
      <c r="L12" s="29">
        <v>0.7916666666666666</v>
      </c>
      <c r="M12" s="52"/>
      <c r="N12" s="52"/>
      <c r="O12" s="53"/>
      <c r="P12" s="53"/>
      <c r="Q12" s="35"/>
      <c r="R12" s="35"/>
      <c r="S12" s="35"/>
      <c r="T12" s="25" t="s">
        <v>55</v>
      </c>
    </row>
    <row r="13">
      <c r="A13" s="24" t="s">
        <v>83</v>
      </c>
      <c r="B13" s="5">
        <f t="shared" si="1"/>
        <v>447</v>
      </c>
      <c r="C13" s="25" t="s">
        <v>57</v>
      </c>
      <c r="D13" s="24"/>
      <c r="E13" s="35"/>
      <c r="F13" s="24" t="s">
        <v>84</v>
      </c>
      <c r="G13" s="26">
        <v>1982.0</v>
      </c>
      <c r="H13" s="22" t="s">
        <v>85</v>
      </c>
      <c r="I13" s="26" t="s">
        <v>86</v>
      </c>
      <c r="J13" s="24" t="s">
        <v>87</v>
      </c>
      <c r="K13" s="28">
        <v>44658.0</v>
      </c>
      <c r="L13" s="29">
        <v>0.8958333333333334</v>
      </c>
      <c r="M13" s="54"/>
      <c r="N13" s="54"/>
      <c r="O13" s="34"/>
      <c r="P13" s="34"/>
      <c r="Q13" s="35"/>
      <c r="R13" s="35"/>
      <c r="S13" s="35"/>
      <c r="T13" s="25" t="s">
        <v>61</v>
      </c>
    </row>
    <row r="14">
      <c r="A14" s="25" t="s">
        <v>88</v>
      </c>
      <c r="B14" s="5">
        <f t="shared" si="1"/>
        <v>455</v>
      </c>
      <c r="C14" s="23"/>
      <c r="D14" s="24" t="s">
        <v>45</v>
      </c>
      <c r="E14" s="25" t="s">
        <v>29</v>
      </c>
      <c r="F14" s="22" t="s">
        <v>64</v>
      </c>
      <c r="G14" s="26">
        <v>1994.0</v>
      </c>
      <c r="H14" s="55" t="s">
        <v>89</v>
      </c>
      <c r="I14" s="26" t="s">
        <v>82</v>
      </c>
      <c r="J14" s="24" t="s">
        <v>49</v>
      </c>
      <c r="K14" s="28">
        <v>44659.0</v>
      </c>
      <c r="L14" s="29">
        <v>0.7916666666666666</v>
      </c>
      <c r="M14" s="30"/>
      <c r="N14" s="30"/>
      <c r="O14" s="30"/>
      <c r="P14" s="30"/>
      <c r="Q14" s="37"/>
      <c r="R14" s="37"/>
      <c r="S14" s="37"/>
      <c r="T14" s="25" t="s">
        <v>66</v>
      </c>
    </row>
    <row r="15">
      <c r="A15" s="24" t="s">
        <v>90</v>
      </c>
      <c r="B15" s="5">
        <f t="shared" si="1"/>
        <v>449</v>
      </c>
      <c r="C15" s="23" t="s">
        <v>45</v>
      </c>
      <c r="D15" s="24" t="s">
        <v>36</v>
      </c>
      <c r="E15" s="25" t="s">
        <v>29</v>
      </c>
      <c r="F15" s="22" t="s">
        <v>91</v>
      </c>
      <c r="G15" s="26">
        <v>2021.0</v>
      </c>
      <c r="H15" s="22" t="s">
        <v>92</v>
      </c>
      <c r="I15" s="26" t="s">
        <v>93</v>
      </c>
      <c r="J15" s="24" t="s">
        <v>27</v>
      </c>
      <c r="K15" s="28">
        <v>44660.0</v>
      </c>
      <c r="L15" s="29">
        <v>0.7916666666666666</v>
      </c>
      <c r="M15" s="30"/>
      <c r="N15" s="30"/>
      <c r="O15" s="30"/>
      <c r="P15" s="30"/>
      <c r="Q15" s="35"/>
      <c r="R15" s="35"/>
      <c r="S15" s="35"/>
      <c r="T15" s="25" t="s">
        <v>71</v>
      </c>
    </row>
    <row r="16">
      <c r="A16" s="24" t="s">
        <v>94</v>
      </c>
      <c r="B16" s="5">
        <f t="shared" si="1"/>
        <v>456</v>
      </c>
      <c r="C16" s="23" t="s">
        <v>95</v>
      </c>
      <c r="D16" s="24" t="s">
        <v>36</v>
      </c>
      <c r="E16" s="25" t="s">
        <v>29</v>
      </c>
      <c r="F16" s="24" t="s">
        <v>96</v>
      </c>
      <c r="G16" s="26">
        <v>1985.0</v>
      </c>
      <c r="H16" s="22" t="s">
        <v>97</v>
      </c>
      <c r="I16" s="26" t="s">
        <v>98</v>
      </c>
      <c r="J16" s="24" t="s">
        <v>49</v>
      </c>
      <c r="K16" s="28">
        <v>44661.0</v>
      </c>
      <c r="L16" s="29">
        <v>0.7916666666666666</v>
      </c>
      <c r="M16" s="30"/>
      <c r="N16" s="30"/>
      <c r="O16" s="30"/>
      <c r="P16" s="30"/>
      <c r="Q16" s="35"/>
      <c r="R16" s="35"/>
      <c r="S16" s="35"/>
      <c r="T16" s="25" t="s">
        <v>99</v>
      </c>
    </row>
    <row r="17">
      <c r="A17" s="24" t="s">
        <v>100</v>
      </c>
      <c r="B17" s="5">
        <f t="shared" si="1"/>
        <v>460</v>
      </c>
      <c r="C17" s="23" t="s">
        <v>44</v>
      </c>
      <c r="D17" s="24" t="s">
        <v>45</v>
      </c>
      <c r="E17" s="25" t="s">
        <v>29</v>
      </c>
      <c r="F17" s="24" t="s">
        <v>101</v>
      </c>
      <c r="G17" s="26">
        <v>1992.0</v>
      </c>
      <c r="H17" s="22" t="s">
        <v>102</v>
      </c>
      <c r="I17" s="26" t="s">
        <v>103</v>
      </c>
      <c r="J17" s="24" t="s">
        <v>27</v>
      </c>
      <c r="K17" s="28">
        <v>44663.0</v>
      </c>
      <c r="L17" s="29">
        <v>0.7916666666666666</v>
      </c>
      <c r="M17" s="56"/>
      <c r="N17" s="56"/>
      <c r="O17" s="30"/>
      <c r="P17" s="30"/>
      <c r="Q17" s="35"/>
      <c r="R17" s="35"/>
      <c r="S17" s="35"/>
      <c r="T17" s="25" t="s">
        <v>50</v>
      </c>
    </row>
    <row r="18" ht="18.0" customHeight="1">
      <c r="A18" s="24" t="s">
        <v>104</v>
      </c>
      <c r="B18" s="5">
        <f t="shared" si="1"/>
        <v>455</v>
      </c>
      <c r="C18" s="35"/>
      <c r="D18" s="24" t="s">
        <v>36</v>
      </c>
      <c r="E18" s="25" t="s">
        <v>29</v>
      </c>
      <c r="F18" s="22" t="s">
        <v>105</v>
      </c>
      <c r="G18" s="26">
        <v>1978.0</v>
      </c>
      <c r="H18" s="55" t="s">
        <v>106</v>
      </c>
      <c r="I18" s="26" t="s">
        <v>107</v>
      </c>
      <c r="J18" s="24" t="s">
        <v>49</v>
      </c>
      <c r="K18" s="28">
        <v>44664.0</v>
      </c>
      <c r="L18" s="29">
        <v>0.7916666666666666</v>
      </c>
      <c r="M18" s="29"/>
      <c r="N18" s="29"/>
      <c r="O18" s="33"/>
      <c r="P18" s="33"/>
      <c r="Q18" s="35"/>
      <c r="R18" s="25" t="s">
        <v>108</v>
      </c>
      <c r="S18" s="25"/>
      <c r="T18" s="25" t="s">
        <v>109</v>
      </c>
    </row>
    <row r="19">
      <c r="A19" s="24" t="s">
        <v>110</v>
      </c>
      <c r="B19" s="5">
        <f t="shared" si="1"/>
        <v>440</v>
      </c>
      <c r="C19" s="35"/>
      <c r="D19" s="24" t="s">
        <v>45</v>
      </c>
      <c r="E19" s="25" t="s">
        <v>29</v>
      </c>
      <c r="F19" s="24" t="s">
        <v>111</v>
      </c>
      <c r="G19" s="26">
        <v>1969.0</v>
      </c>
      <c r="H19" s="55" t="s">
        <v>112</v>
      </c>
      <c r="I19" s="26" t="s">
        <v>113</v>
      </c>
      <c r="J19" s="24" t="s">
        <v>27</v>
      </c>
      <c r="K19" s="28">
        <v>44665.0</v>
      </c>
      <c r="L19" s="29">
        <v>0.7916666666666666</v>
      </c>
      <c r="M19" s="57"/>
      <c r="N19" s="57"/>
      <c r="O19" s="33"/>
      <c r="P19" s="33"/>
      <c r="Q19" s="35"/>
      <c r="R19" s="35"/>
      <c r="S19" s="35"/>
      <c r="T19" s="25" t="s">
        <v>55</v>
      </c>
    </row>
    <row r="20">
      <c r="A20" s="24" t="s">
        <v>114</v>
      </c>
      <c r="B20" s="5">
        <f t="shared" si="1"/>
        <v>441</v>
      </c>
      <c r="C20" s="23" t="s">
        <v>57</v>
      </c>
      <c r="D20" s="32" t="s">
        <v>45</v>
      </c>
      <c r="E20" s="25" t="s">
        <v>29</v>
      </c>
      <c r="F20" s="24" t="s">
        <v>115</v>
      </c>
      <c r="G20" s="26">
        <v>1994.0</v>
      </c>
      <c r="H20" s="58" t="s">
        <v>116</v>
      </c>
      <c r="I20" s="26" t="s">
        <v>32</v>
      </c>
      <c r="J20" s="24" t="s">
        <v>117</v>
      </c>
      <c r="K20" s="28">
        <v>44665.0</v>
      </c>
      <c r="L20" s="29">
        <v>0.8958333333333334</v>
      </c>
      <c r="M20" s="36"/>
      <c r="N20" s="36"/>
      <c r="O20" s="34"/>
      <c r="P20" s="34"/>
      <c r="Q20" s="35"/>
      <c r="R20" s="35"/>
      <c r="S20" s="35"/>
      <c r="T20" s="25" t="s">
        <v>61</v>
      </c>
    </row>
    <row r="21">
      <c r="A21" s="24" t="s">
        <v>118</v>
      </c>
      <c r="B21" s="5">
        <f t="shared" si="1"/>
        <v>452</v>
      </c>
      <c r="C21" s="23" t="s">
        <v>63</v>
      </c>
      <c r="D21" s="24" t="s">
        <v>36</v>
      </c>
      <c r="E21" s="25" t="s">
        <v>29</v>
      </c>
      <c r="F21" s="24" t="s">
        <v>64</v>
      </c>
      <c r="G21" s="26">
        <v>1997.0</v>
      </c>
      <c r="H21" s="55" t="s">
        <v>119</v>
      </c>
      <c r="I21" s="26" t="s">
        <v>120</v>
      </c>
      <c r="J21" s="24" t="s">
        <v>49</v>
      </c>
      <c r="K21" s="28">
        <v>44666.0</v>
      </c>
      <c r="L21" s="29">
        <v>0.7916666666666666</v>
      </c>
      <c r="M21" s="59"/>
      <c r="N21" s="59"/>
      <c r="O21" s="30"/>
      <c r="P21" s="30"/>
      <c r="Q21" s="35"/>
      <c r="R21" s="35"/>
      <c r="S21" s="35"/>
      <c r="T21" s="25" t="s">
        <v>66</v>
      </c>
    </row>
    <row r="22">
      <c r="A22" s="22" t="s">
        <v>121</v>
      </c>
      <c r="B22" s="5">
        <f t="shared" si="1"/>
        <v>456</v>
      </c>
      <c r="C22" s="23" t="s">
        <v>45</v>
      </c>
      <c r="D22" s="24" t="s">
        <v>36</v>
      </c>
      <c r="E22" s="25" t="s">
        <v>29</v>
      </c>
      <c r="F22" s="24" t="s">
        <v>122</v>
      </c>
      <c r="G22" s="26">
        <v>2021.0</v>
      </c>
      <c r="H22" s="55" t="s">
        <v>123</v>
      </c>
      <c r="I22" s="26" t="s">
        <v>124</v>
      </c>
      <c r="J22" s="24" t="s">
        <v>49</v>
      </c>
      <c r="K22" s="28">
        <v>44667.0</v>
      </c>
      <c r="L22" s="29">
        <v>0.7916666666666666</v>
      </c>
      <c r="M22" s="59"/>
      <c r="N22" s="59"/>
      <c r="O22" s="30"/>
      <c r="P22" s="30"/>
      <c r="Q22" s="35"/>
      <c r="R22" s="35"/>
      <c r="S22" s="35"/>
      <c r="T22" s="25" t="s">
        <v>71</v>
      </c>
    </row>
    <row r="23">
      <c r="A23" s="24" t="s">
        <v>125</v>
      </c>
      <c r="B23" s="5">
        <f t="shared" si="1"/>
        <v>456</v>
      </c>
      <c r="C23" s="23"/>
      <c r="D23" s="60" t="s">
        <v>45</v>
      </c>
      <c r="E23" s="25" t="s">
        <v>29</v>
      </c>
      <c r="F23" s="61" t="s">
        <v>126</v>
      </c>
      <c r="G23" s="26">
        <v>2009.0</v>
      </c>
      <c r="H23" s="22" t="s">
        <v>127</v>
      </c>
      <c r="I23" s="26" t="s">
        <v>128</v>
      </c>
      <c r="J23" s="24" t="s">
        <v>27</v>
      </c>
      <c r="K23" s="28">
        <v>44668.0</v>
      </c>
      <c r="L23" s="29">
        <v>0.7916666666666666</v>
      </c>
      <c r="M23" s="30"/>
      <c r="N23" s="30"/>
      <c r="O23" s="30"/>
      <c r="P23" s="30"/>
      <c r="Q23" s="35"/>
      <c r="R23" s="35"/>
      <c r="S23" s="35"/>
      <c r="T23" s="25" t="s">
        <v>99</v>
      </c>
    </row>
    <row r="24">
      <c r="A24" s="24" t="s">
        <v>129</v>
      </c>
      <c r="B24" s="5">
        <f t="shared" si="1"/>
        <v>11</v>
      </c>
      <c r="C24" s="23" t="s">
        <v>35</v>
      </c>
      <c r="D24" s="24" t="s">
        <v>36</v>
      </c>
      <c r="E24" s="25" t="s">
        <v>29</v>
      </c>
      <c r="F24" s="24" t="s">
        <v>130</v>
      </c>
      <c r="G24" s="26">
        <v>1982.0</v>
      </c>
      <c r="H24" s="22" t="s">
        <v>131</v>
      </c>
      <c r="I24" s="26" t="s">
        <v>132</v>
      </c>
      <c r="J24" s="24" t="s">
        <v>49</v>
      </c>
      <c r="K24" s="28">
        <v>44669.0</v>
      </c>
      <c r="L24" s="29">
        <v>0.7916666666666666</v>
      </c>
      <c r="M24" s="36"/>
      <c r="N24" s="36"/>
      <c r="O24" s="34"/>
      <c r="P24" s="34"/>
      <c r="Q24" s="25"/>
      <c r="R24" s="25"/>
      <c r="S24" s="25"/>
      <c r="T24" s="25" t="s">
        <v>42</v>
      </c>
    </row>
    <row r="25">
      <c r="A25" s="24" t="s">
        <v>133</v>
      </c>
      <c r="B25" s="5">
        <f t="shared" si="1"/>
        <v>443</v>
      </c>
      <c r="C25" s="23" t="s">
        <v>44</v>
      </c>
      <c r="D25" s="23" t="s">
        <v>36</v>
      </c>
      <c r="E25" s="25" t="s">
        <v>29</v>
      </c>
      <c r="F25" s="24" t="s">
        <v>134</v>
      </c>
      <c r="G25" s="26">
        <v>1992.0</v>
      </c>
      <c r="H25" s="55" t="s">
        <v>135</v>
      </c>
      <c r="I25" s="26" t="s">
        <v>136</v>
      </c>
      <c r="J25" s="24" t="s">
        <v>27</v>
      </c>
      <c r="K25" s="28">
        <v>44670.0</v>
      </c>
      <c r="L25" s="29">
        <v>0.7916666666666666</v>
      </c>
      <c r="M25" s="30"/>
      <c r="N25" s="30"/>
      <c r="O25" s="30"/>
      <c r="P25" s="30"/>
      <c r="Q25" s="35"/>
      <c r="R25" s="35"/>
      <c r="S25" s="35"/>
      <c r="T25" s="25" t="s">
        <v>50</v>
      </c>
    </row>
    <row r="26">
      <c r="A26" s="62" t="s">
        <v>137</v>
      </c>
      <c r="B26" s="5">
        <f t="shared" si="1"/>
        <v>441</v>
      </c>
      <c r="C26" s="23" t="s">
        <v>138</v>
      </c>
      <c r="D26" s="24" t="s">
        <v>45</v>
      </c>
      <c r="E26" s="25" t="s">
        <v>29</v>
      </c>
      <c r="F26" s="24" t="s">
        <v>139</v>
      </c>
      <c r="G26" s="26">
        <v>1994.0</v>
      </c>
      <c r="H26" s="22" t="s">
        <v>140</v>
      </c>
      <c r="I26" s="26" t="s">
        <v>141</v>
      </c>
      <c r="J26" s="24" t="s">
        <v>27</v>
      </c>
      <c r="K26" s="28">
        <v>44671.0</v>
      </c>
      <c r="L26" s="29">
        <v>0.7916666666666666</v>
      </c>
      <c r="M26" s="29"/>
      <c r="N26" s="29"/>
      <c r="O26" s="29"/>
      <c r="P26" s="29"/>
      <c r="Q26" s="37"/>
      <c r="R26" s="37"/>
      <c r="S26" s="37"/>
      <c r="T26" s="25" t="s">
        <v>109</v>
      </c>
    </row>
    <row r="27">
      <c r="A27" s="24" t="s">
        <v>142</v>
      </c>
      <c r="B27" s="5">
        <f t="shared" si="1"/>
        <v>442</v>
      </c>
      <c r="C27" s="23"/>
      <c r="D27" s="24" t="s">
        <v>45</v>
      </c>
      <c r="E27" s="25" t="s">
        <v>29</v>
      </c>
      <c r="F27" s="22" t="s">
        <v>143</v>
      </c>
      <c r="G27" s="26">
        <v>2014.0</v>
      </c>
      <c r="H27" s="55" t="s">
        <v>144</v>
      </c>
      <c r="I27" s="26" t="s">
        <v>145</v>
      </c>
      <c r="J27" s="24" t="s">
        <v>27</v>
      </c>
      <c r="K27" s="28">
        <v>44672.0</v>
      </c>
      <c r="L27" s="29">
        <v>0.7916666666666666</v>
      </c>
      <c r="M27" s="29"/>
      <c r="N27" s="29"/>
      <c r="O27" s="33"/>
      <c r="P27" s="33"/>
      <c r="Q27" s="25"/>
      <c r="R27" s="25"/>
      <c r="S27" s="25"/>
      <c r="T27" s="25" t="s">
        <v>55</v>
      </c>
    </row>
    <row r="28">
      <c r="A28" s="24" t="s">
        <v>146</v>
      </c>
      <c r="B28" s="5">
        <f t="shared" si="1"/>
        <v>443</v>
      </c>
      <c r="C28" s="25" t="s">
        <v>57</v>
      </c>
      <c r="D28" s="24"/>
      <c r="E28" s="35"/>
      <c r="F28" s="24" t="s">
        <v>147</v>
      </c>
      <c r="G28" s="26">
        <v>1996.0</v>
      </c>
      <c r="H28" s="55" t="s">
        <v>148</v>
      </c>
      <c r="I28" s="26" t="s">
        <v>26</v>
      </c>
      <c r="J28" s="24" t="s">
        <v>117</v>
      </c>
      <c r="K28" s="28">
        <v>44672.0</v>
      </c>
      <c r="L28" s="29">
        <v>0.8958333333333334</v>
      </c>
      <c r="M28" s="36"/>
      <c r="N28" s="36"/>
      <c r="O28" s="34"/>
      <c r="P28" s="34"/>
      <c r="Q28" s="35"/>
      <c r="R28" s="35"/>
      <c r="S28" s="35"/>
      <c r="T28" s="25" t="s">
        <v>61</v>
      </c>
    </row>
    <row r="29">
      <c r="A29" s="24" t="s">
        <v>149</v>
      </c>
      <c r="B29" s="5">
        <f t="shared" si="1"/>
        <v>457</v>
      </c>
      <c r="C29" s="23"/>
      <c r="D29" s="24" t="s">
        <v>45</v>
      </c>
      <c r="E29" s="25" t="s">
        <v>29</v>
      </c>
      <c r="F29" s="24" t="s">
        <v>64</v>
      </c>
      <c r="G29" s="26">
        <v>2013.0</v>
      </c>
      <c r="H29" s="22" t="s">
        <v>150</v>
      </c>
      <c r="I29" s="26" t="s">
        <v>151</v>
      </c>
      <c r="J29" s="24" t="s">
        <v>49</v>
      </c>
      <c r="K29" s="28">
        <v>44673.0</v>
      </c>
      <c r="L29" s="29">
        <v>0.7916666666666666</v>
      </c>
      <c r="M29" s="30"/>
      <c r="N29" s="30"/>
      <c r="O29" s="30"/>
      <c r="P29" s="30"/>
      <c r="Q29" s="35"/>
      <c r="R29" s="35"/>
      <c r="S29" s="35"/>
      <c r="T29" s="25" t="s">
        <v>66</v>
      </c>
    </row>
    <row r="30">
      <c r="A30" s="24" t="s">
        <v>152</v>
      </c>
      <c r="B30" s="5">
        <f t="shared" si="1"/>
        <v>466</v>
      </c>
      <c r="C30" s="23"/>
      <c r="D30" s="24"/>
      <c r="E30" s="35"/>
      <c r="F30" s="24" t="s">
        <v>153</v>
      </c>
      <c r="G30" s="26">
        <v>2021.0</v>
      </c>
      <c r="H30" s="55" t="s">
        <v>154</v>
      </c>
      <c r="I30" s="26" t="s">
        <v>155</v>
      </c>
      <c r="J30" s="24" t="s">
        <v>49</v>
      </c>
      <c r="K30" s="28">
        <v>44674.0</v>
      </c>
      <c r="L30" s="29">
        <v>0.7916666666666666</v>
      </c>
      <c r="M30" s="29"/>
      <c r="N30" s="29"/>
      <c r="O30" s="30"/>
      <c r="P30" s="30"/>
      <c r="Q30" s="25"/>
      <c r="R30" s="25" t="s">
        <v>156</v>
      </c>
      <c r="S30" s="25"/>
      <c r="T30" s="25" t="s">
        <v>71</v>
      </c>
    </row>
    <row r="31">
      <c r="A31" s="32" t="s">
        <v>157</v>
      </c>
      <c r="B31" s="5">
        <f t="shared" si="1"/>
        <v>460</v>
      </c>
      <c r="C31" s="23" t="s">
        <v>95</v>
      </c>
      <c r="D31" s="24" t="s">
        <v>36</v>
      </c>
      <c r="E31" s="25" t="s">
        <v>29</v>
      </c>
      <c r="F31" s="61" t="s">
        <v>158</v>
      </c>
      <c r="G31" s="26">
        <v>2013.0</v>
      </c>
      <c r="H31" s="55" t="s">
        <v>159</v>
      </c>
      <c r="I31" s="26" t="s">
        <v>160</v>
      </c>
      <c r="J31" s="24" t="s">
        <v>27</v>
      </c>
      <c r="K31" s="28">
        <v>44675.0</v>
      </c>
      <c r="L31" s="29">
        <v>0.7916666666666666</v>
      </c>
      <c r="M31" s="36"/>
      <c r="N31" s="36"/>
      <c r="O31" s="34"/>
      <c r="P31" s="34"/>
      <c r="Q31" s="35"/>
      <c r="R31" s="35"/>
      <c r="S31" s="35"/>
      <c r="T31" s="25" t="s">
        <v>99</v>
      </c>
    </row>
    <row r="32">
      <c r="A32" s="63" t="s">
        <v>161</v>
      </c>
      <c r="B32" s="5">
        <f t="shared" si="1"/>
        <v>456</v>
      </c>
      <c r="C32" s="23" t="s">
        <v>35</v>
      </c>
      <c r="D32" s="24" t="s">
        <v>36</v>
      </c>
      <c r="E32" s="25" t="s">
        <v>29</v>
      </c>
      <c r="F32" s="24" t="s">
        <v>162</v>
      </c>
      <c r="G32" s="26" t="s">
        <v>163</v>
      </c>
      <c r="H32" s="22" t="s">
        <v>164</v>
      </c>
      <c r="I32" s="26" t="s">
        <v>165</v>
      </c>
      <c r="J32" s="24" t="s">
        <v>166</v>
      </c>
      <c r="K32" s="28">
        <v>44676.0</v>
      </c>
      <c r="L32" s="29">
        <v>0.7916666666666666</v>
      </c>
      <c r="M32" s="29"/>
      <c r="N32" s="29"/>
      <c r="O32" s="30"/>
      <c r="P32" s="30"/>
      <c r="Q32" s="25"/>
      <c r="R32" s="25" t="s">
        <v>167</v>
      </c>
      <c r="S32" s="25"/>
      <c r="T32" s="25" t="s">
        <v>42</v>
      </c>
    </row>
    <row r="33">
      <c r="A33" s="64" t="s">
        <v>168</v>
      </c>
      <c r="B33" s="5">
        <f t="shared" si="1"/>
        <v>458</v>
      </c>
      <c r="C33" s="23" t="s">
        <v>44</v>
      </c>
      <c r="D33" s="24" t="s">
        <v>36</v>
      </c>
      <c r="E33" s="25" t="s">
        <v>29</v>
      </c>
      <c r="F33" s="24" t="s">
        <v>169</v>
      </c>
      <c r="G33" s="26">
        <v>1992.0</v>
      </c>
      <c r="H33" s="22" t="s">
        <v>170</v>
      </c>
      <c r="I33" s="26" t="s">
        <v>171</v>
      </c>
      <c r="J33" s="24" t="s">
        <v>49</v>
      </c>
      <c r="K33" s="28">
        <v>44677.0</v>
      </c>
      <c r="L33" s="29">
        <v>0.7916666666666666</v>
      </c>
      <c r="M33" s="65"/>
      <c r="N33" s="65"/>
      <c r="O33" s="66"/>
      <c r="P33" s="66"/>
      <c r="Q33" s="37"/>
      <c r="R33" s="37"/>
      <c r="S33" s="37"/>
      <c r="T33" s="25" t="s">
        <v>50</v>
      </c>
    </row>
    <row r="34">
      <c r="A34" s="24" t="s">
        <v>172</v>
      </c>
      <c r="B34" s="5">
        <f t="shared" si="1"/>
        <v>455</v>
      </c>
      <c r="C34" s="25" t="s">
        <v>138</v>
      </c>
      <c r="D34" s="24" t="s">
        <v>36</v>
      </c>
      <c r="E34" s="25" t="s">
        <v>29</v>
      </c>
      <c r="F34" s="67" t="s">
        <v>139</v>
      </c>
      <c r="G34" s="26">
        <v>1998.0</v>
      </c>
      <c r="H34" s="22" t="s">
        <v>173</v>
      </c>
      <c r="I34" s="26" t="s">
        <v>174</v>
      </c>
      <c r="J34" s="24" t="s">
        <v>27</v>
      </c>
      <c r="K34" s="28">
        <v>44678.0</v>
      </c>
      <c r="L34" s="29">
        <v>0.7916666666666666</v>
      </c>
      <c r="M34" s="57"/>
      <c r="N34" s="57"/>
      <c r="O34" s="33"/>
      <c r="P34" s="33"/>
      <c r="Q34" s="37"/>
      <c r="R34" s="37"/>
      <c r="S34" s="37"/>
      <c r="T34" s="25" t="s">
        <v>109</v>
      </c>
    </row>
    <row r="35">
      <c r="A35" s="62" t="s">
        <v>175</v>
      </c>
      <c r="B35" s="5">
        <f t="shared" si="1"/>
        <v>448</v>
      </c>
      <c r="C35" s="68" t="s">
        <v>176</v>
      </c>
      <c r="D35" s="62"/>
      <c r="E35" s="64"/>
      <c r="F35" s="62" t="s">
        <v>177</v>
      </c>
      <c r="G35" s="69">
        <v>1974.0</v>
      </c>
      <c r="H35" s="22" t="s">
        <v>178</v>
      </c>
      <c r="I35" s="69" t="s">
        <v>179</v>
      </c>
      <c r="J35" s="62" t="s">
        <v>27</v>
      </c>
      <c r="K35" s="70">
        <v>44679.0</v>
      </c>
      <c r="L35" s="29">
        <v>0.7916666666666666</v>
      </c>
      <c r="M35" s="29"/>
      <c r="N35" s="29"/>
      <c r="O35" s="30"/>
      <c r="P35" s="30"/>
      <c r="Q35" s="35"/>
      <c r="R35" s="35"/>
      <c r="S35" s="35"/>
      <c r="T35" s="25" t="s">
        <v>55</v>
      </c>
    </row>
    <row r="36">
      <c r="A36" s="71" t="s">
        <v>180</v>
      </c>
      <c r="B36" s="5">
        <f t="shared" si="1"/>
        <v>456</v>
      </c>
      <c r="C36" s="68"/>
      <c r="D36" s="62"/>
      <c r="E36" s="64"/>
      <c r="F36" s="72" t="s">
        <v>181</v>
      </c>
      <c r="G36" s="69">
        <v>1991.0</v>
      </c>
      <c r="H36" s="55" t="s">
        <v>182</v>
      </c>
      <c r="I36" s="69" t="s">
        <v>183</v>
      </c>
      <c r="J36" s="62" t="s">
        <v>49</v>
      </c>
      <c r="K36" s="28">
        <v>44679.0</v>
      </c>
      <c r="L36" s="29">
        <v>0.8958333333333334</v>
      </c>
      <c r="M36" s="30"/>
      <c r="N36" s="30"/>
      <c r="O36" s="30"/>
      <c r="P36" s="30"/>
      <c r="Q36" s="35"/>
      <c r="R36" s="35"/>
      <c r="S36" s="35"/>
      <c r="T36" s="25" t="s">
        <v>61</v>
      </c>
    </row>
    <row r="37">
      <c r="A37" s="62" t="s">
        <v>184</v>
      </c>
      <c r="B37" s="5">
        <f t="shared" si="1"/>
        <v>11</v>
      </c>
      <c r="C37" s="68" t="s">
        <v>63</v>
      </c>
      <c r="D37" s="62" t="s">
        <v>36</v>
      </c>
      <c r="E37" s="64" t="s">
        <v>29</v>
      </c>
      <c r="F37" s="62" t="s">
        <v>185</v>
      </c>
      <c r="G37" s="69">
        <v>1993.0</v>
      </c>
      <c r="H37" s="55" t="s">
        <v>131</v>
      </c>
      <c r="I37" s="69" t="s">
        <v>186</v>
      </c>
      <c r="J37" s="62" t="s">
        <v>87</v>
      </c>
      <c r="K37" s="28">
        <v>44680.0</v>
      </c>
      <c r="L37" s="29">
        <v>0.7916666666666666</v>
      </c>
      <c r="M37" s="57"/>
      <c r="N37" s="57"/>
      <c r="O37" s="33"/>
      <c r="P37" s="33"/>
      <c r="Q37" s="35"/>
      <c r="R37" s="25" t="s">
        <v>187</v>
      </c>
      <c r="S37" s="25"/>
      <c r="T37" s="25" t="s">
        <v>66</v>
      </c>
    </row>
    <row r="38">
      <c r="A38" s="62" t="s">
        <v>188</v>
      </c>
      <c r="B38" s="5">
        <f t="shared" si="1"/>
        <v>454</v>
      </c>
      <c r="C38" s="68" t="s">
        <v>36</v>
      </c>
      <c r="D38" s="62"/>
      <c r="E38" s="64"/>
      <c r="F38" s="22" t="s">
        <v>189</v>
      </c>
      <c r="G38" s="69">
        <v>2021.0</v>
      </c>
      <c r="H38" s="55" t="s">
        <v>190</v>
      </c>
      <c r="I38" s="69" t="s">
        <v>191</v>
      </c>
      <c r="J38" s="62" t="s">
        <v>49</v>
      </c>
      <c r="K38" s="28">
        <v>44681.0</v>
      </c>
      <c r="L38" s="29">
        <v>0.7916666666666666</v>
      </c>
      <c r="M38" s="30"/>
      <c r="N38" s="30"/>
      <c r="O38" s="30"/>
      <c r="P38" s="30"/>
      <c r="Q38" s="35"/>
      <c r="R38" s="35"/>
      <c r="S38" s="35"/>
      <c r="T38" s="25" t="s">
        <v>71</v>
      </c>
    </row>
    <row r="39">
      <c r="A39" s="62" t="s">
        <v>192</v>
      </c>
      <c r="B39" s="5">
        <f t="shared" si="1"/>
        <v>445</v>
      </c>
      <c r="C39" s="68" t="s">
        <v>95</v>
      </c>
      <c r="D39" s="62" t="s">
        <v>45</v>
      </c>
      <c r="E39" s="64" t="s">
        <v>29</v>
      </c>
      <c r="F39" s="61" t="s">
        <v>193</v>
      </c>
      <c r="G39" s="69">
        <v>1987.0</v>
      </c>
      <c r="H39" s="55" t="s">
        <v>194</v>
      </c>
      <c r="I39" s="69" t="s">
        <v>179</v>
      </c>
      <c r="J39" s="62" t="s">
        <v>87</v>
      </c>
      <c r="K39" s="28">
        <v>44682.0</v>
      </c>
      <c r="L39" s="29">
        <v>0.7916666666666666</v>
      </c>
      <c r="M39" s="29"/>
      <c r="N39" s="29"/>
      <c r="O39" s="30"/>
      <c r="P39" s="30"/>
      <c r="Q39" s="35"/>
      <c r="R39" s="35"/>
      <c r="S39" s="35"/>
      <c r="T39" s="25" t="s">
        <v>99</v>
      </c>
    </row>
    <row r="40">
      <c r="A40" s="62" t="s">
        <v>195</v>
      </c>
      <c r="B40" s="5">
        <f t="shared" si="1"/>
        <v>458</v>
      </c>
      <c r="C40" s="68"/>
      <c r="D40" s="62" t="s">
        <v>45</v>
      </c>
      <c r="E40" s="64" t="s">
        <v>29</v>
      </c>
      <c r="F40" s="62" t="s">
        <v>196</v>
      </c>
      <c r="G40" s="69" t="s">
        <v>197</v>
      </c>
      <c r="H40" s="22" t="s">
        <v>198</v>
      </c>
      <c r="I40" s="69" t="s">
        <v>199</v>
      </c>
      <c r="J40" s="62" t="s">
        <v>87</v>
      </c>
      <c r="K40" s="28">
        <v>44683.0</v>
      </c>
      <c r="L40" s="29">
        <v>0.7916666666666666</v>
      </c>
      <c r="M40" s="57"/>
      <c r="N40" s="57"/>
      <c r="O40" s="30"/>
      <c r="P40" s="30"/>
      <c r="Q40" s="25"/>
      <c r="R40" s="25"/>
      <c r="S40" s="25"/>
      <c r="T40" s="25" t="s">
        <v>42</v>
      </c>
    </row>
    <row r="41">
      <c r="A41" s="62" t="s">
        <v>200</v>
      </c>
      <c r="B41" s="5">
        <f t="shared" si="1"/>
        <v>457</v>
      </c>
      <c r="C41" s="68"/>
      <c r="D41" s="62" t="s">
        <v>36</v>
      </c>
      <c r="E41" s="64" t="s">
        <v>29</v>
      </c>
      <c r="F41" s="22" t="s">
        <v>201</v>
      </c>
      <c r="G41" s="69">
        <v>1992.0</v>
      </c>
      <c r="H41" s="55" t="s">
        <v>202</v>
      </c>
      <c r="I41" s="69" t="s">
        <v>203</v>
      </c>
      <c r="J41" s="62" t="s">
        <v>27</v>
      </c>
      <c r="K41" s="70">
        <v>44684.0</v>
      </c>
      <c r="L41" s="29">
        <v>0.7916666666666666</v>
      </c>
      <c r="M41" s="29"/>
      <c r="N41" s="29"/>
      <c r="O41" s="29"/>
      <c r="P41" s="29"/>
      <c r="Q41" s="37"/>
      <c r="R41" s="37"/>
      <c r="S41" s="37"/>
      <c r="T41" s="25" t="s">
        <v>50</v>
      </c>
    </row>
    <row r="42">
      <c r="A42" s="62" t="s">
        <v>204</v>
      </c>
      <c r="B42" s="5">
        <f t="shared" si="1"/>
        <v>455</v>
      </c>
      <c r="C42" s="68"/>
      <c r="D42" s="62" t="s">
        <v>45</v>
      </c>
      <c r="E42" s="64" t="s">
        <v>29</v>
      </c>
      <c r="F42" s="62" t="s">
        <v>205</v>
      </c>
      <c r="G42" s="69">
        <v>1971.0</v>
      </c>
      <c r="H42" s="55" t="s">
        <v>206</v>
      </c>
      <c r="I42" s="69" t="s">
        <v>179</v>
      </c>
      <c r="J42" s="62" t="s">
        <v>27</v>
      </c>
      <c r="K42" s="28">
        <v>44685.0</v>
      </c>
      <c r="L42" s="29">
        <v>0.7916666666666666</v>
      </c>
      <c r="M42" s="29"/>
      <c r="N42" s="29"/>
      <c r="O42" s="30"/>
      <c r="P42" s="30"/>
      <c r="Q42" s="35"/>
      <c r="R42" s="35"/>
      <c r="S42" s="35"/>
      <c r="T42" s="25" t="s">
        <v>109</v>
      </c>
    </row>
    <row r="43">
      <c r="A43" s="62" t="s">
        <v>207</v>
      </c>
      <c r="B43" s="5">
        <f t="shared" si="1"/>
        <v>451</v>
      </c>
      <c r="C43" s="68"/>
      <c r="D43" s="62" t="s">
        <v>45</v>
      </c>
      <c r="E43" s="64" t="s">
        <v>29</v>
      </c>
      <c r="F43" s="62" t="s">
        <v>208</v>
      </c>
      <c r="G43" s="69">
        <v>1982.0</v>
      </c>
      <c r="H43" s="55" t="s">
        <v>209</v>
      </c>
      <c r="I43" s="69" t="s">
        <v>210</v>
      </c>
      <c r="J43" s="62" t="s">
        <v>27</v>
      </c>
      <c r="K43" s="28">
        <v>44686.0</v>
      </c>
      <c r="L43" s="29">
        <v>0.7916666666666666</v>
      </c>
      <c r="M43" s="57"/>
      <c r="N43" s="57"/>
      <c r="O43" s="33"/>
      <c r="P43" s="33"/>
      <c r="Q43" s="37"/>
      <c r="R43" s="37"/>
      <c r="S43" s="37"/>
      <c r="T43" s="25" t="s">
        <v>55</v>
      </c>
    </row>
    <row r="44">
      <c r="A44" s="62" t="s">
        <v>211</v>
      </c>
      <c r="B44" s="5">
        <f t="shared" si="1"/>
        <v>466</v>
      </c>
      <c r="C44" s="64" t="s">
        <v>57</v>
      </c>
      <c r="D44" s="62"/>
      <c r="E44" s="64"/>
      <c r="F44" s="62" t="s">
        <v>212</v>
      </c>
      <c r="G44" s="69">
        <v>2013.0</v>
      </c>
      <c r="H44" s="73" t="s">
        <v>213</v>
      </c>
      <c r="I44" s="69" t="s">
        <v>179</v>
      </c>
      <c r="J44" s="62" t="s">
        <v>49</v>
      </c>
      <c r="K44" s="28">
        <v>44686.0</v>
      </c>
      <c r="L44" s="29">
        <v>0.8958333333333334</v>
      </c>
      <c r="M44" s="57"/>
      <c r="N44" s="57"/>
      <c r="O44" s="33"/>
      <c r="P44" s="33"/>
      <c r="Q44" s="35"/>
      <c r="R44" s="35"/>
      <c r="S44" s="35"/>
      <c r="T44" s="25" t="s">
        <v>61</v>
      </c>
    </row>
    <row r="45">
      <c r="A45" s="62" t="s">
        <v>214</v>
      </c>
      <c r="B45" s="5">
        <f t="shared" si="1"/>
        <v>443</v>
      </c>
      <c r="C45" s="64"/>
      <c r="D45" s="62" t="s">
        <v>45</v>
      </c>
      <c r="E45" s="64" t="s">
        <v>29</v>
      </c>
      <c r="F45" s="22" t="s">
        <v>64</v>
      </c>
      <c r="G45" s="69">
        <v>1988.0</v>
      </c>
      <c r="H45" s="55" t="s">
        <v>215</v>
      </c>
      <c r="I45" s="69" t="s">
        <v>179</v>
      </c>
      <c r="J45" s="72" t="s">
        <v>49</v>
      </c>
      <c r="K45" s="28">
        <v>44687.0</v>
      </c>
      <c r="L45" s="29">
        <v>0.7916666666666666</v>
      </c>
      <c r="M45" s="30"/>
      <c r="N45" s="30"/>
      <c r="O45" s="30"/>
      <c r="P45" s="30"/>
      <c r="Q45" s="35"/>
      <c r="R45" s="35"/>
      <c r="S45" s="35"/>
      <c r="T45" s="25" t="s">
        <v>66</v>
      </c>
    </row>
    <row r="46">
      <c r="A46" s="74" t="s">
        <v>216</v>
      </c>
      <c r="B46" s="5">
        <f t="shared" si="1"/>
        <v>454</v>
      </c>
      <c r="C46" s="23" t="s">
        <v>95</v>
      </c>
      <c r="D46" s="32" t="s">
        <v>45</v>
      </c>
      <c r="E46" s="25" t="s">
        <v>29</v>
      </c>
      <c r="F46" s="61" t="s">
        <v>217</v>
      </c>
      <c r="G46" s="26">
        <v>1989.0</v>
      </c>
      <c r="H46" s="22" t="s">
        <v>218</v>
      </c>
      <c r="I46" s="26" t="s">
        <v>219</v>
      </c>
      <c r="J46" s="24" t="s">
        <v>27</v>
      </c>
      <c r="K46" s="70">
        <v>44688.0</v>
      </c>
      <c r="L46" s="29">
        <v>0.6875</v>
      </c>
      <c r="M46" s="30"/>
      <c r="N46" s="30"/>
      <c r="O46" s="30"/>
      <c r="P46" s="30"/>
      <c r="Q46" s="35"/>
      <c r="R46" s="25" t="s">
        <v>220</v>
      </c>
      <c r="S46" s="25"/>
      <c r="T46" s="25" t="s">
        <v>99</v>
      </c>
    </row>
    <row r="47">
      <c r="A47" s="62" t="s">
        <v>221</v>
      </c>
      <c r="B47" s="5">
        <f t="shared" si="1"/>
        <v>444</v>
      </c>
      <c r="C47" s="68" t="s">
        <v>45</v>
      </c>
      <c r="D47" s="62" t="s">
        <v>36</v>
      </c>
      <c r="E47" s="64" t="s">
        <v>29</v>
      </c>
      <c r="F47" s="62" t="s">
        <v>222</v>
      </c>
      <c r="G47" s="69">
        <v>2021.0</v>
      </c>
      <c r="H47" s="55" t="s">
        <v>223</v>
      </c>
      <c r="I47" s="69" t="s">
        <v>26</v>
      </c>
      <c r="J47" s="62" t="s">
        <v>49</v>
      </c>
      <c r="K47" s="28">
        <v>44688.0</v>
      </c>
      <c r="L47" s="29">
        <v>0.7916666666666666</v>
      </c>
      <c r="M47" s="29"/>
      <c r="N47" s="29"/>
      <c r="O47" s="30"/>
      <c r="P47" s="30"/>
      <c r="Q47" s="35"/>
      <c r="R47" s="35"/>
      <c r="S47" s="35"/>
      <c r="T47" s="25" t="s">
        <v>71</v>
      </c>
    </row>
    <row r="48">
      <c r="A48" s="62" t="s">
        <v>224</v>
      </c>
      <c r="B48" s="5">
        <f t="shared" si="1"/>
        <v>452</v>
      </c>
      <c r="C48" s="68" t="s">
        <v>95</v>
      </c>
      <c r="D48" s="62" t="s">
        <v>45</v>
      </c>
      <c r="E48" s="64" t="s">
        <v>29</v>
      </c>
      <c r="F48" s="61" t="s">
        <v>225</v>
      </c>
      <c r="G48" s="69">
        <v>2001.0</v>
      </c>
      <c r="H48" s="22" t="s">
        <v>226</v>
      </c>
      <c r="I48" s="69" t="s">
        <v>210</v>
      </c>
      <c r="J48" s="62" t="s">
        <v>27</v>
      </c>
      <c r="K48" s="28">
        <v>44689.0</v>
      </c>
      <c r="L48" s="29">
        <v>0.7916666666666666</v>
      </c>
      <c r="M48" s="29"/>
      <c r="N48" s="29"/>
      <c r="O48" s="30"/>
      <c r="P48" s="30"/>
      <c r="Q48" s="35"/>
      <c r="R48" s="35"/>
      <c r="S48" s="35"/>
      <c r="T48" s="25" t="s">
        <v>99</v>
      </c>
    </row>
    <row r="49">
      <c r="A49" s="62" t="s">
        <v>227</v>
      </c>
      <c r="B49" s="5">
        <f t="shared" si="1"/>
        <v>456</v>
      </c>
      <c r="C49" s="68"/>
      <c r="D49" s="62" t="s">
        <v>45</v>
      </c>
      <c r="E49" s="64" t="s">
        <v>29</v>
      </c>
      <c r="F49" s="62" t="s">
        <v>228</v>
      </c>
      <c r="G49" s="69" t="s">
        <v>229</v>
      </c>
      <c r="H49" s="55" t="s">
        <v>230</v>
      </c>
      <c r="I49" s="69" t="s">
        <v>231</v>
      </c>
      <c r="J49" s="62" t="s">
        <v>232</v>
      </c>
      <c r="K49" s="28">
        <v>44690.0</v>
      </c>
      <c r="L49" s="29">
        <v>0.7916666666666666</v>
      </c>
      <c r="M49" s="30"/>
      <c r="N49" s="30"/>
      <c r="O49" s="30"/>
      <c r="P49" s="30"/>
      <c r="Q49" s="25"/>
      <c r="R49" s="25"/>
      <c r="S49" s="25"/>
      <c r="T49" s="25" t="s">
        <v>42</v>
      </c>
    </row>
    <row r="50">
      <c r="A50" s="62" t="s">
        <v>233</v>
      </c>
      <c r="B50" s="5">
        <f t="shared" si="1"/>
        <v>453</v>
      </c>
      <c r="C50" s="68" t="s">
        <v>44</v>
      </c>
      <c r="D50" s="62" t="s">
        <v>45</v>
      </c>
      <c r="E50" s="64" t="s">
        <v>29</v>
      </c>
      <c r="F50" s="62" t="s">
        <v>234</v>
      </c>
      <c r="G50" s="69">
        <v>1992.0</v>
      </c>
      <c r="H50" s="75" t="s">
        <v>235</v>
      </c>
      <c r="I50" s="69" t="s">
        <v>236</v>
      </c>
      <c r="J50" s="62" t="s">
        <v>49</v>
      </c>
      <c r="K50" s="28">
        <v>44691.0</v>
      </c>
      <c r="L50" s="29">
        <v>0.7916666666666666</v>
      </c>
      <c r="M50" s="65"/>
      <c r="N50" s="65"/>
      <c r="O50" s="30"/>
      <c r="P50" s="30"/>
      <c r="Q50" s="35"/>
      <c r="R50" s="35"/>
      <c r="S50" s="35"/>
      <c r="T50" s="25" t="s">
        <v>50</v>
      </c>
    </row>
    <row r="51">
      <c r="A51" s="22" t="s">
        <v>237</v>
      </c>
      <c r="B51" s="5">
        <f t="shared" si="1"/>
        <v>455</v>
      </c>
      <c r="C51" s="64"/>
      <c r="D51" s="62" t="s">
        <v>45</v>
      </c>
      <c r="E51" s="64" t="s">
        <v>29</v>
      </c>
      <c r="F51" s="62" t="s">
        <v>205</v>
      </c>
      <c r="G51" s="69">
        <v>1972.0</v>
      </c>
      <c r="H51" s="55" t="s">
        <v>238</v>
      </c>
      <c r="I51" s="69" t="s">
        <v>239</v>
      </c>
      <c r="J51" s="62" t="s">
        <v>27</v>
      </c>
      <c r="K51" s="28">
        <v>44692.0</v>
      </c>
      <c r="L51" s="29">
        <v>0.7916666666666666</v>
      </c>
      <c r="M51" s="57"/>
      <c r="N51" s="57"/>
      <c r="O51" s="33"/>
      <c r="P51" s="33"/>
      <c r="Q51" s="35"/>
      <c r="R51" s="35"/>
      <c r="S51" s="35"/>
      <c r="T51" s="25" t="s">
        <v>109</v>
      </c>
    </row>
    <row r="52">
      <c r="A52" s="76" t="s">
        <v>240</v>
      </c>
      <c r="B52" s="77">
        <f t="shared" si="1"/>
        <v>446</v>
      </c>
      <c r="C52" s="78" t="s">
        <v>45</v>
      </c>
      <c r="D52" s="79"/>
      <c r="E52" s="76" t="s">
        <v>241</v>
      </c>
      <c r="F52" s="80" t="s">
        <v>111</v>
      </c>
      <c r="G52" s="81">
        <v>1982.0</v>
      </c>
      <c r="H52" s="38" t="s">
        <v>242</v>
      </c>
      <c r="I52" s="81" t="s">
        <v>243</v>
      </c>
      <c r="J52" s="76" t="s">
        <v>49</v>
      </c>
      <c r="K52" s="82">
        <v>44693.0</v>
      </c>
      <c r="L52" s="29">
        <v>0.7916666666666666</v>
      </c>
      <c r="M52" s="30"/>
      <c r="N52" s="30"/>
      <c r="O52" s="30"/>
      <c r="P52" s="30"/>
      <c r="Q52" s="83"/>
      <c r="R52" s="83"/>
      <c r="S52" s="83"/>
      <c r="T52" s="25" t="s">
        <v>55</v>
      </c>
    </row>
    <row r="53">
      <c r="A53" s="62" t="s">
        <v>244</v>
      </c>
      <c r="B53" s="5">
        <f t="shared" si="1"/>
        <v>487</v>
      </c>
      <c r="C53" s="64" t="s">
        <v>57</v>
      </c>
      <c r="D53" s="62"/>
      <c r="E53" s="64"/>
      <c r="F53" s="62" t="s">
        <v>245</v>
      </c>
      <c r="G53" s="84">
        <v>1980.0</v>
      </c>
      <c r="H53" s="55" t="s">
        <v>246</v>
      </c>
      <c r="I53" s="69" t="s">
        <v>136</v>
      </c>
      <c r="J53" s="72" t="s">
        <v>49</v>
      </c>
      <c r="K53" s="28">
        <v>44693.0</v>
      </c>
      <c r="L53" s="29">
        <v>0.8958333333333334</v>
      </c>
      <c r="M53" s="30"/>
      <c r="N53" s="30"/>
      <c r="O53" s="30"/>
      <c r="P53" s="30"/>
      <c r="Q53" s="35"/>
      <c r="R53" s="35"/>
      <c r="S53" s="35"/>
      <c r="T53" s="25" t="s">
        <v>61</v>
      </c>
    </row>
    <row r="54">
      <c r="A54" s="62" t="s">
        <v>247</v>
      </c>
      <c r="B54" s="5">
        <f t="shared" si="1"/>
        <v>459</v>
      </c>
      <c r="C54" s="68" t="s">
        <v>63</v>
      </c>
      <c r="D54" s="62" t="s">
        <v>45</v>
      </c>
      <c r="E54" s="64" t="s">
        <v>29</v>
      </c>
      <c r="F54" s="62" t="s">
        <v>64</v>
      </c>
      <c r="G54" s="62">
        <v>1990.0</v>
      </c>
      <c r="H54" s="22" t="s">
        <v>248</v>
      </c>
      <c r="I54" s="62" t="s">
        <v>136</v>
      </c>
      <c r="J54" s="62" t="s">
        <v>49</v>
      </c>
      <c r="K54" s="28">
        <v>44694.0</v>
      </c>
      <c r="L54" s="29">
        <v>0.7916666666666666</v>
      </c>
      <c r="M54" s="29"/>
      <c r="N54" s="29"/>
      <c r="O54" s="30"/>
      <c r="P54" s="30"/>
      <c r="Q54" s="35"/>
      <c r="R54" s="35"/>
      <c r="S54" s="35"/>
      <c r="T54" s="25" t="s">
        <v>66</v>
      </c>
    </row>
    <row r="55">
      <c r="A55" s="62" t="s">
        <v>249</v>
      </c>
      <c r="B55" s="5">
        <f t="shared" si="1"/>
        <v>446</v>
      </c>
      <c r="C55" s="68" t="s">
        <v>36</v>
      </c>
      <c r="D55" s="62" t="s">
        <v>45</v>
      </c>
      <c r="E55" s="64" t="s">
        <v>29</v>
      </c>
      <c r="F55" s="62" t="s">
        <v>250</v>
      </c>
      <c r="G55" s="62">
        <v>1943.0</v>
      </c>
      <c r="H55" s="75" t="s">
        <v>251</v>
      </c>
      <c r="I55" s="62" t="s">
        <v>252</v>
      </c>
      <c r="J55" s="85" t="s">
        <v>49</v>
      </c>
      <c r="K55" s="70">
        <v>44695.0</v>
      </c>
      <c r="L55" s="29">
        <v>0.6041666666666666</v>
      </c>
      <c r="M55" s="29"/>
      <c r="N55" s="29"/>
      <c r="O55" s="30"/>
      <c r="P55" s="30"/>
      <c r="Q55" s="25"/>
      <c r="R55" s="25" t="s">
        <v>253</v>
      </c>
      <c r="S55" s="25"/>
      <c r="T55" s="25" t="s">
        <v>254</v>
      </c>
    </row>
    <row r="56">
      <c r="A56" s="62" t="s">
        <v>255</v>
      </c>
      <c r="B56" s="5">
        <f t="shared" si="1"/>
        <v>457</v>
      </c>
      <c r="C56" s="68" t="s">
        <v>45</v>
      </c>
      <c r="D56" s="62" t="s">
        <v>36</v>
      </c>
      <c r="E56" s="64" t="s">
        <v>29</v>
      </c>
      <c r="F56" s="62" t="s">
        <v>143</v>
      </c>
      <c r="G56" s="62">
        <v>2021.0</v>
      </c>
      <c r="H56" s="75" t="s">
        <v>256</v>
      </c>
      <c r="I56" s="62" t="s">
        <v>257</v>
      </c>
      <c r="J56" s="62" t="s">
        <v>49</v>
      </c>
      <c r="K56" s="28">
        <v>44695.0</v>
      </c>
      <c r="L56" s="29">
        <v>0.7916666666666666</v>
      </c>
      <c r="M56" s="29"/>
      <c r="N56" s="29"/>
      <c r="O56" s="30"/>
      <c r="P56" s="30"/>
      <c r="Q56" s="35"/>
      <c r="R56" s="35"/>
      <c r="S56" s="35"/>
      <c r="T56" s="25" t="s">
        <v>71</v>
      </c>
    </row>
    <row r="57">
      <c r="A57" s="62" t="s">
        <v>258</v>
      </c>
      <c r="B57" s="5">
        <f t="shared" si="1"/>
        <v>454</v>
      </c>
      <c r="C57" s="68" t="s">
        <v>95</v>
      </c>
      <c r="D57" s="62" t="s">
        <v>45</v>
      </c>
      <c r="E57" s="64" t="s">
        <v>29</v>
      </c>
      <c r="F57" s="61" t="s">
        <v>259</v>
      </c>
      <c r="G57" s="62">
        <v>1996.0</v>
      </c>
      <c r="H57" s="55" t="s">
        <v>260</v>
      </c>
      <c r="I57" s="62" t="s">
        <v>261</v>
      </c>
      <c r="J57" s="62" t="s">
        <v>27</v>
      </c>
      <c r="K57" s="28">
        <v>44696.0</v>
      </c>
      <c r="L57" s="29">
        <v>0.7916666666666666</v>
      </c>
      <c r="M57" s="30"/>
      <c r="N57" s="30"/>
      <c r="O57" s="30"/>
      <c r="P57" s="30"/>
      <c r="Q57" s="35"/>
      <c r="R57" s="35"/>
      <c r="S57" s="35"/>
      <c r="T57" s="25" t="s">
        <v>99</v>
      </c>
    </row>
    <row r="58">
      <c r="A58" s="62" t="s">
        <v>262</v>
      </c>
      <c r="B58" s="5">
        <f t="shared" si="1"/>
        <v>808</v>
      </c>
      <c r="C58" s="68" t="s">
        <v>35</v>
      </c>
      <c r="D58" s="62" t="s">
        <v>45</v>
      </c>
      <c r="E58" s="64" t="s">
        <v>29</v>
      </c>
      <c r="F58" s="62" t="s">
        <v>263</v>
      </c>
      <c r="G58" s="22" t="s">
        <v>264</v>
      </c>
      <c r="H58" s="55" t="s">
        <v>265</v>
      </c>
      <c r="I58" s="69" t="s">
        <v>266</v>
      </c>
      <c r="J58" s="62" t="s">
        <v>267</v>
      </c>
      <c r="K58" s="28">
        <v>44697.0</v>
      </c>
      <c r="L58" s="29">
        <v>0.7916666666666666</v>
      </c>
      <c r="M58" s="30"/>
      <c r="N58" s="30"/>
      <c r="O58" s="30"/>
      <c r="P58" s="30"/>
      <c r="Q58" s="25"/>
      <c r="R58" s="39" t="s">
        <v>268</v>
      </c>
      <c r="S58" s="39"/>
      <c r="T58" s="25" t="s">
        <v>42</v>
      </c>
    </row>
    <row r="59">
      <c r="A59" s="62" t="s">
        <v>269</v>
      </c>
      <c r="B59" s="5">
        <f t="shared" si="1"/>
        <v>455</v>
      </c>
      <c r="C59" s="68" t="s">
        <v>44</v>
      </c>
      <c r="D59" s="62" t="s">
        <v>45</v>
      </c>
      <c r="E59" s="64" t="s">
        <v>29</v>
      </c>
      <c r="F59" s="62" t="s">
        <v>270</v>
      </c>
      <c r="G59" s="69">
        <v>1992.0</v>
      </c>
      <c r="H59" s="55" t="s">
        <v>271</v>
      </c>
      <c r="I59" s="69" t="s">
        <v>219</v>
      </c>
      <c r="J59" s="62" t="s">
        <v>49</v>
      </c>
      <c r="K59" s="28">
        <v>44698.0</v>
      </c>
      <c r="L59" s="29">
        <v>0.7916666666666666</v>
      </c>
      <c r="M59" s="30"/>
      <c r="N59" s="30"/>
      <c r="O59" s="30"/>
      <c r="P59" s="30"/>
      <c r="Q59" s="35"/>
      <c r="R59" s="35"/>
      <c r="S59" s="35"/>
      <c r="T59" s="25" t="s">
        <v>50</v>
      </c>
    </row>
    <row r="60">
      <c r="A60" s="62" t="s">
        <v>272</v>
      </c>
      <c r="B60" s="5">
        <f t="shared" si="1"/>
        <v>455</v>
      </c>
      <c r="C60" s="68" t="s">
        <v>138</v>
      </c>
      <c r="D60" s="62" t="s">
        <v>45</v>
      </c>
      <c r="E60" s="64" t="s">
        <v>29</v>
      </c>
      <c r="F60" s="62" t="s">
        <v>205</v>
      </c>
      <c r="G60" s="69">
        <v>1976.0</v>
      </c>
      <c r="H60" s="55" t="s">
        <v>273</v>
      </c>
      <c r="I60" s="69" t="s">
        <v>239</v>
      </c>
      <c r="J60" s="62" t="s">
        <v>49</v>
      </c>
      <c r="K60" s="28">
        <v>44699.0</v>
      </c>
      <c r="L60" s="29">
        <v>0.7916666666666666</v>
      </c>
      <c r="M60" s="29"/>
      <c r="N60" s="29"/>
      <c r="O60" s="29"/>
      <c r="P60" s="29"/>
      <c r="Q60" s="37"/>
      <c r="R60" s="37"/>
      <c r="S60" s="37"/>
      <c r="T60" s="25" t="s">
        <v>109</v>
      </c>
    </row>
    <row r="61">
      <c r="A61" s="62" t="s">
        <v>274</v>
      </c>
      <c r="B61" s="5">
        <f t="shared" si="1"/>
        <v>445</v>
      </c>
      <c r="C61" s="86"/>
      <c r="D61" s="62" t="s">
        <v>45</v>
      </c>
      <c r="E61" s="64" t="s">
        <v>29</v>
      </c>
      <c r="F61" s="62" t="s">
        <v>275</v>
      </c>
      <c r="G61" s="69">
        <v>1991.0</v>
      </c>
      <c r="H61" s="55" t="s">
        <v>276</v>
      </c>
      <c r="I61" s="69" t="s">
        <v>277</v>
      </c>
      <c r="J61" s="62" t="s">
        <v>49</v>
      </c>
      <c r="K61" s="28">
        <v>44700.0</v>
      </c>
      <c r="L61" s="29">
        <v>0.7916666666666666</v>
      </c>
      <c r="M61" s="30"/>
      <c r="N61" s="30"/>
      <c r="O61" s="30"/>
      <c r="P61" s="30"/>
      <c r="Q61" s="35"/>
      <c r="R61" s="35"/>
      <c r="S61" s="35"/>
      <c r="T61" s="25" t="s">
        <v>55</v>
      </c>
    </row>
    <row r="62">
      <c r="A62" s="62" t="s">
        <v>278</v>
      </c>
      <c r="B62" s="5">
        <f t="shared" si="1"/>
        <v>484</v>
      </c>
      <c r="C62" s="64" t="s">
        <v>57</v>
      </c>
      <c r="D62" s="62"/>
      <c r="E62" s="86"/>
      <c r="F62" s="62" t="s">
        <v>279</v>
      </c>
      <c r="G62" s="69">
        <v>1980.0</v>
      </c>
      <c r="H62" s="55" t="s">
        <v>280</v>
      </c>
      <c r="I62" s="64" t="s">
        <v>281</v>
      </c>
      <c r="J62" s="62" t="s">
        <v>49</v>
      </c>
      <c r="K62" s="70">
        <v>44700.0</v>
      </c>
      <c r="L62" s="29">
        <v>0.8958333333333334</v>
      </c>
      <c r="M62" s="30"/>
      <c r="N62" s="30"/>
      <c r="O62" s="30"/>
      <c r="P62" s="30"/>
      <c r="Q62" s="35"/>
      <c r="R62" s="35"/>
      <c r="S62" s="35"/>
      <c r="T62" s="25" t="s">
        <v>61</v>
      </c>
    </row>
    <row r="63">
      <c r="A63" s="62" t="s">
        <v>282</v>
      </c>
      <c r="B63" s="5">
        <f t="shared" si="1"/>
        <v>452</v>
      </c>
      <c r="C63" s="64" t="s">
        <v>63</v>
      </c>
      <c r="D63" s="62" t="s">
        <v>45</v>
      </c>
      <c r="E63" s="64" t="s">
        <v>29</v>
      </c>
      <c r="F63" s="62" t="s">
        <v>64</v>
      </c>
      <c r="G63" s="69">
        <v>1994.0</v>
      </c>
      <c r="H63" s="55" t="s">
        <v>283</v>
      </c>
      <c r="I63" s="64" t="s">
        <v>60</v>
      </c>
      <c r="J63" s="62" t="s">
        <v>27</v>
      </c>
      <c r="K63" s="70">
        <v>44701.0</v>
      </c>
      <c r="L63" s="29">
        <v>0.7916666666666666</v>
      </c>
      <c r="M63" s="30"/>
      <c r="N63" s="30"/>
      <c r="O63" s="30"/>
      <c r="P63" s="30"/>
      <c r="Q63" s="35"/>
      <c r="R63" s="35"/>
      <c r="S63" s="35"/>
      <c r="T63" s="25" t="s">
        <v>66</v>
      </c>
    </row>
    <row r="64">
      <c r="A64" s="62" t="s">
        <v>284</v>
      </c>
      <c r="B64" s="87">
        <f t="shared" si="1"/>
        <v>456</v>
      </c>
      <c r="C64" s="64" t="s">
        <v>45</v>
      </c>
      <c r="D64" s="62"/>
      <c r="E64" s="64"/>
      <c r="F64" s="62" t="s">
        <v>285</v>
      </c>
      <c r="G64" s="69">
        <v>1977.0</v>
      </c>
      <c r="H64" s="55" t="s">
        <v>286</v>
      </c>
      <c r="I64" s="64" t="s">
        <v>287</v>
      </c>
      <c r="J64" s="62" t="s">
        <v>87</v>
      </c>
      <c r="K64" s="70">
        <v>44701.0</v>
      </c>
      <c r="L64" s="29">
        <v>0.9993055555555556</v>
      </c>
      <c r="M64" s="30"/>
      <c r="N64" s="30"/>
      <c r="O64" s="30"/>
      <c r="P64" s="30"/>
      <c r="Q64" s="35"/>
      <c r="R64" s="25" t="s">
        <v>288</v>
      </c>
      <c r="S64" s="25"/>
      <c r="T64" s="25" t="s">
        <v>254</v>
      </c>
    </row>
    <row r="65">
      <c r="A65" s="62" t="s">
        <v>289</v>
      </c>
      <c r="B65" s="5">
        <f t="shared" si="1"/>
        <v>467</v>
      </c>
      <c r="C65" s="64" t="s">
        <v>95</v>
      </c>
      <c r="D65" s="62"/>
      <c r="E65" s="86"/>
      <c r="F65" s="62" t="s">
        <v>290</v>
      </c>
      <c r="G65" s="69">
        <v>1997.0</v>
      </c>
      <c r="H65" s="55" t="s">
        <v>291</v>
      </c>
      <c r="I65" s="64" t="s">
        <v>292</v>
      </c>
      <c r="J65" s="62" t="s">
        <v>27</v>
      </c>
      <c r="K65" s="88">
        <v>44703.0</v>
      </c>
      <c r="L65" s="29">
        <v>0.7916666666666666</v>
      </c>
      <c r="M65" s="30"/>
      <c r="N65" s="30"/>
      <c r="O65" s="30"/>
      <c r="P65" s="30"/>
      <c r="Q65" s="35"/>
      <c r="R65" s="35"/>
      <c r="S65" s="35"/>
      <c r="T65" s="25" t="s">
        <v>99</v>
      </c>
    </row>
    <row r="66">
      <c r="A66" s="62" t="s">
        <v>293</v>
      </c>
      <c r="B66" s="5">
        <f t="shared" si="1"/>
        <v>460</v>
      </c>
      <c r="C66" s="64" t="s">
        <v>35</v>
      </c>
      <c r="D66" s="62" t="s">
        <v>45</v>
      </c>
      <c r="E66" s="64" t="s">
        <v>29</v>
      </c>
      <c r="F66" s="62" t="s">
        <v>294</v>
      </c>
      <c r="G66" s="69" t="s">
        <v>295</v>
      </c>
      <c r="H66" s="55" t="s">
        <v>296</v>
      </c>
      <c r="I66" s="64" t="s">
        <v>297</v>
      </c>
      <c r="J66" s="62" t="s">
        <v>232</v>
      </c>
      <c r="K66" s="28">
        <v>44704.0</v>
      </c>
      <c r="L66" s="29">
        <v>0.7916666666666666</v>
      </c>
      <c r="M66" s="30"/>
      <c r="N66" s="30"/>
      <c r="O66" s="30"/>
      <c r="P66" s="30"/>
      <c r="Q66" s="25"/>
      <c r="R66" s="25"/>
      <c r="S66" s="25"/>
      <c r="T66" s="25" t="s">
        <v>42</v>
      </c>
    </row>
    <row r="67">
      <c r="A67" s="62" t="s">
        <v>298</v>
      </c>
      <c r="B67" s="5">
        <f t="shared" si="1"/>
        <v>449</v>
      </c>
      <c r="C67" s="64" t="s">
        <v>44</v>
      </c>
      <c r="D67" s="64" t="s">
        <v>45</v>
      </c>
      <c r="E67" s="64" t="s">
        <v>29</v>
      </c>
      <c r="F67" s="62" t="s">
        <v>299</v>
      </c>
      <c r="G67" s="69">
        <v>1992.0</v>
      </c>
      <c r="H67" s="55" t="s">
        <v>300</v>
      </c>
      <c r="I67" s="64" t="s">
        <v>186</v>
      </c>
      <c r="J67" s="62" t="s">
        <v>27</v>
      </c>
      <c r="K67" s="28">
        <v>44705.0</v>
      </c>
      <c r="L67" s="29">
        <v>0.7916666666666666</v>
      </c>
      <c r="M67" s="30"/>
      <c r="N67" s="30"/>
      <c r="O67" s="30"/>
      <c r="P67" s="30"/>
      <c r="Q67" s="35"/>
      <c r="R67" s="35"/>
      <c r="S67" s="35"/>
      <c r="T67" s="25" t="s">
        <v>50</v>
      </c>
    </row>
    <row r="68">
      <c r="A68" s="62" t="s">
        <v>301</v>
      </c>
      <c r="B68" s="5">
        <f t="shared" si="1"/>
        <v>443</v>
      </c>
      <c r="C68" s="64" t="s">
        <v>138</v>
      </c>
      <c r="D68" s="64" t="s">
        <v>45</v>
      </c>
      <c r="E68" s="64" t="s">
        <v>29</v>
      </c>
      <c r="F68" s="62" t="s">
        <v>205</v>
      </c>
      <c r="G68" s="69">
        <v>1987.0</v>
      </c>
      <c r="H68" s="55" t="s">
        <v>302</v>
      </c>
      <c r="I68" s="64" t="s">
        <v>261</v>
      </c>
      <c r="J68" s="62" t="s">
        <v>27</v>
      </c>
      <c r="K68" s="28">
        <v>44706.0</v>
      </c>
      <c r="L68" s="29">
        <v>0.7916666666666666</v>
      </c>
      <c r="M68" s="30"/>
      <c r="N68" s="30"/>
      <c r="O68" s="30"/>
      <c r="P68" s="30"/>
      <c r="Q68" s="35"/>
      <c r="R68" s="35"/>
      <c r="S68" s="35"/>
      <c r="T68" s="25" t="s">
        <v>109</v>
      </c>
    </row>
    <row r="69">
      <c r="A69" s="62" t="s">
        <v>303</v>
      </c>
      <c r="B69" s="5">
        <f t="shared" si="1"/>
        <v>440</v>
      </c>
      <c r="C69" s="86"/>
      <c r="D69" s="64" t="s">
        <v>45</v>
      </c>
      <c r="E69" s="64" t="s">
        <v>29</v>
      </c>
      <c r="F69" s="62" t="s">
        <v>304</v>
      </c>
      <c r="G69" s="69">
        <v>2008.0</v>
      </c>
      <c r="H69" s="55" t="s">
        <v>305</v>
      </c>
      <c r="I69" s="64" t="s">
        <v>120</v>
      </c>
      <c r="J69" s="62" t="s">
        <v>27</v>
      </c>
      <c r="K69" s="28">
        <v>44707.0</v>
      </c>
      <c r="L69" s="29">
        <v>0.7916666666666666</v>
      </c>
      <c r="M69" s="30"/>
      <c r="N69" s="30"/>
      <c r="O69" s="30"/>
      <c r="P69" s="30"/>
      <c r="Q69" s="35"/>
      <c r="R69" s="35"/>
      <c r="S69" s="35"/>
      <c r="T69" s="25" t="s">
        <v>55</v>
      </c>
    </row>
    <row r="70">
      <c r="A70" s="62" t="s">
        <v>306</v>
      </c>
      <c r="B70" s="5">
        <f t="shared" si="1"/>
        <v>560</v>
      </c>
      <c r="C70" s="64" t="s">
        <v>307</v>
      </c>
      <c r="D70" s="64" t="s">
        <v>45</v>
      </c>
      <c r="E70" s="64" t="s">
        <v>29</v>
      </c>
      <c r="F70" s="62" t="s">
        <v>308</v>
      </c>
      <c r="G70" s="69">
        <v>1970.0</v>
      </c>
      <c r="H70" s="22" t="s">
        <v>309</v>
      </c>
      <c r="I70" s="64" t="s">
        <v>310</v>
      </c>
      <c r="J70" s="62" t="s">
        <v>49</v>
      </c>
      <c r="K70" s="28">
        <v>44707.0</v>
      </c>
      <c r="L70" s="29">
        <v>0.8958333333333334</v>
      </c>
      <c r="M70" s="30"/>
      <c r="N70" s="30"/>
      <c r="O70" s="30"/>
      <c r="P70" s="30"/>
      <c r="Q70" s="35"/>
      <c r="R70" s="35"/>
      <c r="S70" s="35"/>
      <c r="T70" s="25" t="s">
        <v>61</v>
      </c>
    </row>
    <row r="71">
      <c r="A71" s="62" t="s">
        <v>311</v>
      </c>
      <c r="B71" s="5">
        <f t="shared" si="1"/>
        <v>459</v>
      </c>
      <c r="C71" s="64" t="s">
        <v>63</v>
      </c>
      <c r="D71" s="64" t="s">
        <v>45</v>
      </c>
      <c r="E71" s="64" t="s">
        <v>29</v>
      </c>
      <c r="F71" s="62" t="s">
        <v>64</v>
      </c>
      <c r="G71" s="69">
        <v>1995.0</v>
      </c>
      <c r="H71" s="55" t="s">
        <v>312</v>
      </c>
      <c r="I71" s="64" t="s">
        <v>313</v>
      </c>
      <c r="J71" s="62" t="s">
        <v>49</v>
      </c>
      <c r="K71" s="28">
        <v>44708.0</v>
      </c>
      <c r="L71" s="29">
        <v>0.7916666666666666</v>
      </c>
      <c r="M71" s="30"/>
      <c r="N71" s="30"/>
      <c r="O71" s="30"/>
      <c r="P71" s="30"/>
      <c r="Q71" s="35"/>
      <c r="R71" s="35"/>
      <c r="S71" s="35"/>
      <c r="T71" s="25" t="s">
        <v>66</v>
      </c>
    </row>
    <row r="72">
      <c r="A72" s="62" t="s">
        <v>314</v>
      </c>
      <c r="B72" s="5">
        <f t="shared" si="1"/>
        <v>495</v>
      </c>
      <c r="C72" s="64" t="s">
        <v>36</v>
      </c>
      <c r="D72" s="64" t="s">
        <v>315</v>
      </c>
      <c r="E72" s="64" t="s">
        <v>29</v>
      </c>
      <c r="F72" s="62" t="s">
        <v>316</v>
      </c>
      <c r="G72" s="69">
        <v>2016.0</v>
      </c>
      <c r="H72" s="55" t="s">
        <v>317</v>
      </c>
      <c r="I72" s="64" t="s">
        <v>128</v>
      </c>
      <c r="J72" s="62" t="s">
        <v>49</v>
      </c>
      <c r="K72" s="70">
        <v>44709.0</v>
      </c>
      <c r="L72" s="29">
        <v>0.6041666666666666</v>
      </c>
      <c r="M72" s="30"/>
      <c r="N72" s="30"/>
      <c r="O72" s="30"/>
      <c r="P72" s="30"/>
      <c r="Q72" s="35"/>
      <c r="R72" s="25" t="s">
        <v>318</v>
      </c>
      <c r="S72" s="25"/>
      <c r="T72" s="25" t="s">
        <v>254</v>
      </c>
    </row>
    <row r="73">
      <c r="A73" s="62" t="s">
        <v>319</v>
      </c>
      <c r="B73" s="5">
        <f t="shared" si="1"/>
        <v>437</v>
      </c>
      <c r="C73" s="64" t="s">
        <v>36</v>
      </c>
      <c r="D73" s="86"/>
      <c r="E73" s="86"/>
      <c r="F73" s="62" t="s">
        <v>320</v>
      </c>
      <c r="G73" s="69">
        <v>2022.0</v>
      </c>
      <c r="H73" s="55" t="s">
        <v>321</v>
      </c>
      <c r="I73" s="64" t="s">
        <v>322</v>
      </c>
      <c r="J73" s="62" t="s">
        <v>49</v>
      </c>
      <c r="K73" s="28">
        <v>44709.0</v>
      </c>
      <c r="L73" s="29">
        <v>0.7916666666666666</v>
      </c>
      <c r="M73" s="30"/>
      <c r="N73" s="30"/>
      <c r="O73" s="30"/>
      <c r="P73" s="30"/>
      <c r="Q73" s="35"/>
      <c r="R73" s="25" t="s">
        <v>323</v>
      </c>
      <c r="S73" s="25"/>
      <c r="T73" s="25" t="s">
        <v>71</v>
      </c>
    </row>
    <row r="74">
      <c r="A74" s="62" t="s">
        <v>324</v>
      </c>
      <c r="B74" s="5">
        <f t="shared" si="1"/>
        <v>460</v>
      </c>
      <c r="C74" s="64" t="s">
        <v>95</v>
      </c>
      <c r="D74" s="64" t="s">
        <v>45</v>
      </c>
      <c r="E74" s="64" t="s">
        <v>29</v>
      </c>
      <c r="F74" s="62" t="s">
        <v>325</v>
      </c>
      <c r="G74" s="69">
        <v>2007.0</v>
      </c>
      <c r="H74" s="55" t="s">
        <v>326</v>
      </c>
      <c r="I74" s="64" t="s">
        <v>160</v>
      </c>
      <c r="J74" s="62" t="s">
        <v>87</v>
      </c>
      <c r="K74" s="28">
        <v>44710.0</v>
      </c>
      <c r="L74" s="29">
        <v>0.7916666666666666</v>
      </c>
      <c r="M74" s="30"/>
      <c r="N74" s="30"/>
      <c r="O74" s="30"/>
      <c r="P74" s="30"/>
      <c r="Q74" s="35"/>
      <c r="R74" s="35"/>
      <c r="S74" s="35"/>
      <c r="T74" s="25" t="s">
        <v>99</v>
      </c>
    </row>
  </sheetData>
  <conditionalFormatting sqref="E2:E36 E46">
    <cfRule type="notContainsText" dxfId="0" priority="1" operator="notContains" text="y">
      <formula>ISERROR(SEARCH(("y"),(E2)))</formula>
    </cfRule>
  </conditionalFormatting>
  <conditionalFormatting sqref="E37:E43 E45 E47:E49 E51:E74">
    <cfRule type="notContainsText" dxfId="0" priority="2" operator="notContains" text="y">
      <formula>ISERROR(SEARCH(("y"),(E37)))</formula>
    </cfRule>
  </conditionalFormatting>
  <conditionalFormatting sqref="E21:E23">
    <cfRule type="notContainsText" dxfId="0" priority="3" operator="notContains" text="y">
      <formula>ISERROR(SEARCH(("y"),(E21)))</formula>
    </cfRule>
  </conditionalFormatting>
  <conditionalFormatting sqref="E44 E50">
    <cfRule type="notContainsText" dxfId="0" priority="4" operator="notContains" text="y">
      <formula>ISERROR(SEARCH(("y"),(E44)))</formula>
    </cfRule>
  </conditionalFormatting>
  <conditionalFormatting sqref="B2:B74">
    <cfRule type="cellIs" dxfId="1" priority="5" operator="lessThan">
      <formula>440</formula>
    </cfRule>
  </conditionalFormatting>
  <conditionalFormatting sqref="B2:B74">
    <cfRule type="cellIs" dxfId="2" priority="6" operator="greaterThan">
      <formula>460</formula>
    </cfRule>
  </conditionalFormatting>
  <conditionalFormatting sqref="E2:E36 E46">
    <cfRule type="containsText" dxfId="3" priority="7" operator="containsText" text="y">
      <formula>NOT(ISERROR(SEARCH(("y"),(E2))))</formula>
    </cfRule>
  </conditionalFormatting>
  <conditionalFormatting sqref="E37:E43 E45 E47:E49 E51:E74">
    <cfRule type="containsText" dxfId="3" priority="8" operator="containsText" text="y">
      <formula>NOT(ISERROR(SEARCH(("y"),(E37))))</formula>
    </cfRule>
  </conditionalFormatting>
  <conditionalFormatting sqref="E21:E23">
    <cfRule type="containsText" dxfId="3" priority="9" operator="containsText" text="y">
      <formula>NOT(ISERROR(SEARCH(("y"),(E21))))</formula>
    </cfRule>
  </conditionalFormatting>
  <conditionalFormatting sqref="E44 E50">
    <cfRule type="containsText" dxfId="3" priority="10" operator="containsText" text="y">
      <formula>NOT(ISERROR(SEARCH(("y"),(E44))))</formula>
    </cfRule>
  </conditionalFormatting>
  <conditionalFormatting sqref="B2:B74">
    <cfRule type="cellIs" dxfId="3" priority="11" operator="between">
      <formula>440</formula>
      <formula>460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7.13"/>
    <col customWidth="1" min="2" max="2" width="7.25"/>
    <col customWidth="1" min="3" max="3" width="13.13"/>
    <col customWidth="1" min="4" max="4" width="10.88"/>
    <col customWidth="1" min="5" max="5" width="7.38"/>
    <col customWidth="1" min="6" max="6" width="101.13"/>
    <col customWidth="1" min="7" max="7" width="39.13"/>
    <col customWidth="1" min="8" max="8" width="23.13"/>
  </cols>
  <sheetData>
    <row r="1" ht="33.75" customHeight="1">
      <c r="A1" s="89" t="s">
        <v>327</v>
      </c>
      <c r="B1" s="89" t="s">
        <v>328</v>
      </c>
      <c r="C1" s="89" t="s">
        <v>329</v>
      </c>
      <c r="D1" s="90" t="s">
        <v>3</v>
      </c>
      <c r="E1" s="90" t="s">
        <v>4</v>
      </c>
      <c r="F1" s="89" t="s">
        <v>330</v>
      </c>
      <c r="G1" s="89" t="s">
        <v>331</v>
      </c>
      <c r="H1" s="89" t="s">
        <v>19</v>
      </c>
    </row>
    <row r="2" ht="65.25" customHeight="1">
      <c r="A2" s="91" t="s">
        <v>332</v>
      </c>
      <c r="B2" s="92">
        <f>IFERROR(__xludf.DUMMYFUNCTION("IF(F2="""","""",COUNTA(SPLIT(F2,"" "")))"),107.0)</f>
        <v>107</v>
      </c>
      <c r="C2" s="6" t="s">
        <v>45</v>
      </c>
      <c r="D2" s="93" t="s">
        <v>307</v>
      </c>
      <c r="E2" s="6" t="s">
        <v>29</v>
      </c>
      <c r="F2" s="94" t="s">
        <v>333</v>
      </c>
      <c r="G2" s="6" t="s">
        <v>21</v>
      </c>
      <c r="H2" s="6" t="s">
        <v>334</v>
      </c>
    </row>
    <row r="3">
      <c r="A3" s="95" t="s">
        <v>335</v>
      </c>
      <c r="B3" s="92">
        <f>IFERROR(__xludf.DUMMYFUNCTION("IF(F3="""","""",COUNTA(SPLIT(F3,"" "")))"),159.0)</f>
        <v>159</v>
      </c>
      <c r="C3" s="23" t="s">
        <v>336</v>
      </c>
      <c r="D3" s="96" t="s">
        <v>45</v>
      </c>
      <c r="E3" s="23" t="s">
        <v>29</v>
      </c>
      <c r="F3" s="95" t="s">
        <v>337</v>
      </c>
      <c r="G3" s="23" t="s">
        <v>338</v>
      </c>
      <c r="H3" s="23" t="s">
        <v>42</v>
      </c>
    </row>
    <row r="4">
      <c r="A4" s="96" t="s">
        <v>339</v>
      </c>
      <c r="B4" s="92">
        <f>IFERROR(__xludf.DUMMYFUNCTION("IF(F4="""","""",COUNTA(SPLIT(F4,"" "")))"),227.0)</f>
        <v>227</v>
      </c>
      <c r="C4" s="97" t="s">
        <v>340</v>
      </c>
      <c r="D4" s="75" t="s">
        <v>45</v>
      </c>
      <c r="E4" s="23" t="s">
        <v>29</v>
      </c>
      <c r="F4" s="95" t="s">
        <v>341</v>
      </c>
      <c r="G4" s="98"/>
      <c r="H4" s="23" t="s">
        <v>50</v>
      </c>
    </row>
    <row r="5">
      <c r="A5" s="96" t="s">
        <v>342</v>
      </c>
      <c r="B5" s="92">
        <f>IFERROR(__xludf.DUMMYFUNCTION("IF(F5="""","""",COUNTA(SPLIT(F5,"" "")))"),217.0)</f>
        <v>217</v>
      </c>
      <c r="C5" s="23" t="s">
        <v>343</v>
      </c>
      <c r="D5" s="96" t="s">
        <v>45</v>
      </c>
      <c r="E5" s="23" t="s">
        <v>29</v>
      </c>
      <c r="F5" s="23" t="s">
        <v>344</v>
      </c>
      <c r="G5" s="99"/>
      <c r="H5" s="23" t="s">
        <v>109</v>
      </c>
    </row>
    <row r="6">
      <c r="A6" s="96" t="s">
        <v>345</v>
      </c>
      <c r="B6" s="92">
        <f>IFERROR(__xludf.DUMMYFUNCTION("IF(F6="""","""",COUNTA(SPLIT(F6,"" "")))"),133.0)</f>
        <v>133</v>
      </c>
      <c r="C6" s="23" t="s">
        <v>346</v>
      </c>
      <c r="D6" s="96" t="s">
        <v>45</v>
      </c>
      <c r="E6" s="23" t="s">
        <v>29</v>
      </c>
      <c r="F6" s="95" t="s">
        <v>347</v>
      </c>
      <c r="G6" s="100"/>
      <c r="H6" s="23" t="s">
        <v>55</v>
      </c>
    </row>
    <row r="7">
      <c r="A7" s="96" t="s">
        <v>348</v>
      </c>
      <c r="B7" s="92">
        <f>IFERROR(__xludf.DUMMYFUNCTION("IF(F7="""","""",COUNTA(SPLIT(F7,"" "")))"),370.0)</f>
        <v>370</v>
      </c>
      <c r="C7" s="96" t="s">
        <v>349</v>
      </c>
      <c r="D7" s="96" t="s">
        <v>45</v>
      </c>
      <c r="E7" s="23" t="s">
        <v>29</v>
      </c>
      <c r="F7" s="101" t="s">
        <v>350</v>
      </c>
      <c r="G7" s="99"/>
      <c r="H7" s="23" t="s">
        <v>61</v>
      </c>
    </row>
    <row r="8">
      <c r="A8" s="96" t="s">
        <v>351</v>
      </c>
      <c r="B8" s="92">
        <f>IFERROR(__xludf.DUMMYFUNCTION("IF(F8="""","""",COUNTA(SPLIT(F8,"" "")))"),232.0)</f>
        <v>232</v>
      </c>
      <c r="C8" s="23" t="s">
        <v>352</v>
      </c>
      <c r="D8" s="96" t="s">
        <v>353</v>
      </c>
      <c r="E8" s="23" t="s">
        <v>29</v>
      </c>
      <c r="F8" s="95" t="s">
        <v>354</v>
      </c>
      <c r="G8" s="99"/>
      <c r="H8" s="23" t="s">
        <v>66</v>
      </c>
    </row>
    <row r="9">
      <c r="A9" s="95" t="s">
        <v>355</v>
      </c>
      <c r="B9" s="92" t="str">
        <f>IFERROR(__xludf.DUMMYFUNCTION("IF(F9="""","""",COUNTA(SPLIT(F9,"" "")))"),"")</f>
        <v/>
      </c>
      <c r="C9" s="23"/>
      <c r="D9" s="96" t="s">
        <v>45</v>
      </c>
      <c r="E9" s="23" t="s">
        <v>29</v>
      </c>
      <c r="F9" s="102"/>
      <c r="G9" s="23"/>
      <c r="H9" s="23" t="s">
        <v>71</v>
      </c>
    </row>
    <row r="10">
      <c r="A10" s="103" t="s">
        <v>356</v>
      </c>
      <c r="B10" s="92">
        <f>IFERROR(__xludf.DUMMYFUNCTION("IF(F10="""","""",COUNTA(SPLIT(F10,"" "")))"),248.0)</f>
        <v>248</v>
      </c>
      <c r="C10" s="103" t="s">
        <v>357</v>
      </c>
      <c r="D10" s="103" t="s">
        <v>45</v>
      </c>
      <c r="E10" s="104" t="s">
        <v>29</v>
      </c>
      <c r="F10" s="105" t="s">
        <v>358</v>
      </c>
      <c r="G10" s="99"/>
      <c r="H10" s="23" t="s">
        <v>99</v>
      </c>
    </row>
    <row r="11">
      <c r="A11" s="96" t="s">
        <v>359</v>
      </c>
      <c r="B11" s="92" t="str">
        <f>IFERROR(__xludf.DUMMYFUNCTION("IF(F11="""","""",COUNTA(SPLIT(F11,"" "")))"),"")</f>
        <v/>
      </c>
      <c r="C11" s="23"/>
      <c r="D11" s="96" t="s">
        <v>45</v>
      </c>
      <c r="E11" s="23" t="s">
        <v>29</v>
      </c>
      <c r="F11" s="106"/>
      <c r="G11" s="99"/>
      <c r="H11" s="23" t="s">
        <v>254</v>
      </c>
    </row>
    <row r="12">
      <c r="A12" s="96"/>
      <c r="B12" s="92" t="str">
        <f>IFERROR(__xludf.DUMMYFUNCTION("IF(F12="""","""",COUNTA(SPLIT(F12,"" "")))"),"")</f>
        <v/>
      </c>
      <c r="C12" s="23"/>
      <c r="D12" s="96"/>
      <c r="E12" s="99"/>
      <c r="F12" s="95"/>
      <c r="G12" s="99"/>
      <c r="H12" s="23"/>
    </row>
    <row r="13">
      <c r="A13" s="23"/>
      <c r="B13" s="92" t="str">
        <f>IFERROR(__xludf.DUMMYFUNCTION("IF(F13="""","""",COUNTA(SPLIT(F13,"" "")))"),"")</f>
        <v/>
      </c>
      <c r="C13" s="23"/>
      <c r="D13" s="96"/>
      <c r="E13" s="23"/>
      <c r="F13" s="107"/>
      <c r="G13" s="100"/>
      <c r="H13" s="23"/>
    </row>
    <row r="14">
      <c r="A14" s="96"/>
      <c r="B14" s="92" t="str">
        <f>IFERROR(__xludf.DUMMYFUNCTION("IF(F14="""","""",COUNTA(SPLIT(F14,"" "")))"),"")</f>
        <v/>
      </c>
      <c r="C14" s="23"/>
      <c r="D14" s="96"/>
      <c r="E14" s="23"/>
      <c r="F14" s="95"/>
      <c r="G14" s="99"/>
      <c r="H14" s="23"/>
    </row>
    <row r="15">
      <c r="A15" s="96"/>
      <c r="B15" s="92" t="str">
        <f>IFERROR(__xludf.DUMMYFUNCTION("IF(F15="""","""",COUNTA(SPLIT(F15,"" "")))"),"")</f>
        <v/>
      </c>
      <c r="C15" s="23"/>
      <c r="D15" s="96"/>
      <c r="E15" s="23"/>
      <c r="F15" s="95"/>
      <c r="G15" s="99"/>
      <c r="H15" s="23"/>
    </row>
    <row r="16">
      <c r="A16" s="96"/>
      <c r="B16" s="92" t="str">
        <f>IFERROR(__xludf.DUMMYFUNCTION("IF(F16="""","""",COUNTA(SPLIT(F16,"" "")))"),"")</f>
        <v/>
      </c>
      <c r="C16" s="23"/>
      <c r="D16" s="96"/>
      <c r="E16" s="23"/>
      <c r="F16" s="95"/>
      <c r="G16" s="99"/>
      <c r="H16" s="23"/>
    </row>
    <row r="17" ht="18.0" customHeight="1">
      <c r="A17" s="96"/>
      <c r="B17" s="92" t="str">
        <f>IFERROR(__xludf.DUMMYFUNCTION("IF(F17="""","""",COUNTA(SPLIT(F17,"" "")))"),"")</f>
        <v/>
      </c>
      <c r="C17" s="99"/>
      <c r="D17" s="96"/>
      <c r="E17" s="23"/>
      <c r="F17" s="107"/>
      <c r="G17" s="23"/>
      <c r="H17" s="23"/>
    </row>
    <row r="18">
      <c r="A18" s="96"/>
      <c r="B18" s="92" t="str">
        <f>IFERROR(__xludf.DUMMYFUNCTION("IF(F18="""","""",COUNTA(SPLIT(F18,"" "")))"),"")</f>
        <v/>
      </c>
      <c r="C18" s="99"/>
      <c r="D18" s="96"/>
      <c r="E18" s="23"/>
      <c r="F18" s="107"/>
      <c r="G18" s="99"/>
      <c r="H18" s="23"/>
    </row>
    <row r="19">
      <c r="A19" s="96"/>
      <c r="B19" s="92" t="str">
        <f>IFERROR(__xludf.DUMMYFUNCTION("IF(F19="""","""",COUNTA(SPLIT(F19,"" "")))"),"")</f>
        <v/>
      </c>
      <c r="C19" s="23"/>
      <c r="D19" s="75"/>
      <c r="E19" s="23"/>
      <c r="F19" s="108"/>
      <c r="G19" s="99"/>
      <c r="H19" s="23"/>
    </row>
    <row r="20">
      <c r="A20" s="96"/>
      <c r="B20" s="92" t="str">
        <f>IFERROR(__xludf.DUMMYFUNCTION("IF(F20="""","""",COUNTA(SPLIT(F20,"" "")))"),"")</f>
        <v/>
      </c>
      <c r="C20" s="23"/>
      <c r="D20" s="96"/>
      <c r="E20" s="23"/>
      <c r="F20" s="107"/>
      <c r="G20" s="99"/>
      <c r="H20" s="23"/>
    </row>
    <row r="21">
      <c r="A21" s="95"/>
      <c r="B21" s="92" t="str">
        <f>IFERROR(__xludf.DUMMYFUNCTION("IF(F21="""","""",COUNTA(SPLIT(F21,"" "")))"),"")</f>
        <v/>
      </c>
      <c r="C21" s="23"/>
      <c r="D21" s="96"/>
      <c r="E21" s="23"/>
      <c r="F21" s="107"/>
      <c r="G21" s="99"/>
      <c r="H21" s="23"/>
    </row>
    <row r="22">
      <c r="A22" s="96"/>
      <c r="B22" s="92" t="str">
        <f>IFERROR(__xludf.DUMMYFUNCTION("IF(F22="""","""",COUNTA(SPLIT(F22,"" "")))"),"")</f>
        <v/>
      </c>
      <c r="C22" s="23"/>
      <c r="D22" s="109"/>
      <c r="E22" s="23"/>
      <c r="F22" s="95"/>
      <c r="G22" s="99"/>
      <c r="H22" s="23"/>
    </row>
    <row r="23">
      <c r="A23" s="96"/>
      <c r="B23" s="92" t="str">
        <f>IFERROR(__xludf.DUMMYFUNCTION("IF(F23="""","""",COUNTA(SPLIT(F23,"" "")))"),"")</f>
        <v/>
      </c>
      <c r="C23" s="23"/>
      <c r="D23" s="96"/>
      <c r="E23" s="23"/>
      <c r="F23" s="95"/>
      <c r="G23" s="23"/>
      <c r="H23" s="23"/>
    </row>
    <row r="24">
      <c r="A24" s="96"/>
      <c r="B24" s="92" t="str">
        <f>IFERROR(__xludf.DUMMYFUNCTION("IF(F24="""","""",COUNTA(SPLIT(F24,"" "")))"),"")</f>
        <v/>
      </c>
      <c r="C24" s="23"/>
      <c r="D24" s="23"/>
      <c r="E24" s="23"/>
      <c r="F24" s="107"/>
      <c r="G24" s="99"/>
      <c r="H24" s="23"/>
    </row>
    <row r="25">
      <c r="A25" s="110"/>
      <c r="B25" s="92" t="str">
        <f>IFERROR(__xludf.DUMMYFUNCTION("IF(F25="""","""",COUNTA(SPLIT(F25,"" "")))"),"")</f>
        <v/>
      </c>
      <c r="C25" s="23"/>
      <c r="D25" s="96"/>
      <c r="E25" s="23"/>
      <c r="F25" s="95"/>
      <c r="G25" s="100"/>
      <c r="H25" s="23"/>
    </row>
    <row r="26">
      <c r="A26" s="96"/>
      <c r="B26" s="92" t="str">
        <f>IFERROR(__xludf.DUMMYFUNCTION("IF(F26="""","""",COUNTA(SPLIT(F26,"" "")))"),"")</f>
        <v/>
      </c>
      <c r="C26" s="23"/>
      <c r="D26" s="96"/>
      <c r="E26" s="23"/>
      <c r="F26" s="107"/>
      <c r="G26" s="23"/>
      <c r="H26" s="23"/>
    </row>
    <row r="27">
      <c r="A27" s="96"/>
      <c r="B27" s="92" t="str">
        <f>IFERROR(__xludf.DUMMYFUNCTION("IF(F27="""","""",COUNTA(SPLIT(F27,"" "")))"),"")</f>
        <v/>
      </c>
      <c r="C27" s="23"/>
      <c r="D27" s="96"/>
      <c r="E27" s="99"/>
      <c r="F27" s="107"/>
      <c r="G27" s="99"/>
      <c r="H27" s="23"/>
    </row>
    <row r="28">
      <c r="A28" s="96"/>
      <c r="B28" s="92" t="str">
        <f>IFERROR(__xludf.DUMMYFUNCTION("IF(F28="""","""",COUNTA(SPLIT(F28,"" "")))"),"")</f>
        <v/>
      </c>
      <c r="C28" s="23"/>
      <c r="D28" s="96"/>
      <c r="E28" s="23"/>
      <c r="F28" s="95"/>
      <c r="G28" s="99"/>
      <c r="H28" s="23"/>
    </row>
    <row r="29">
      <c r="A29" s="96"/>
      <c r="B29" s="92" t="str">
        <f>IFERROR(__xludf.DUMMYFUNCTION("IF(F29="""","""",COUNTA(SPLIT(F29,"" "")))"),"")</f>
        <v/>
      </c>
      <c r="C29" s="23"/>
      <c r="D29" s="96"/>
      <c r="E29" s="99"/>
      <c r="F29" s="107"/>
      <c r="G29" s="23"/>
      <c r="H29" s="23"/>
    </row>
    <row r="30">
      <c r="A30" s="75"/>
      <c r="B30" s="92" t="str">
        <f>IFERROR(__xludf.DUMMYFUNCTION("IF(F30="""","""",COUNTA(SPLIT(F30,"" "")))"),"")</f>
        <v/>
      </c>
      <c r="C30" s="23"/>
      <c r="D30" s="96"/>
      <c r="E30" s="23"/>
      <c r="F30" s="107"/>
      <c r="G30" s="99"/>
      <c r="H30" s="23"/>
    </row>
    <row r="31">
      <c r="A31" s="111"/>
      <c r="B31" s="92" t="str">
        <f>IFERROR(__xludf.DUMMYFUNCTION("IF(F31="""","""",COUNTA(SPLIT(F31,"" "")))"),"")</f>
        <v/>
      </c>
      <c r="C31" s="23"/>
      <c r="D31" s="96"/>
      <c r="E31" s="23"/>
      <c r="F31" s="95"/>
      <c r="G31" s="23"/>
      <c r="H31" s="23"/>
    </row>
    <row r="32">
      <c r="A32" s="68"/>
      <c r="B32" s="92" t="str">
        <f>IFERROR(__xludf.DUMMYFUNCTION("IF(F32="""","""",COUNTA(SPLIT(F32,"" "")))"),"")</f>
        <v/>
      </c>
      <c r="C32" s="23"/>
      <c r="D32" s="96"/>
      <c r="E32" s="23"/>
      <c r="F32" s="95"/>
      <c r="G32" s="100"/>
      <c r="H32" s="23"/>
    </row>
    <row r="33">
      <c r="A33" s="96"/>
      <c r="B33" s="92" t="str">
        <f>IFERROR(__xludf.DUMMYFUNCTION("IF(F33="""","""",COUNTA(SPLIT(F33,"" "")))"),"")</f>
        <v/>
      </c>
      <c r="C33" s="23"/>
      <c r="D33" s="96"/>
      <c r="E33" s="23"/>
      <c r="F33" s="95"/>
      <c r="G33" s="100"/>
      <c r="H33" s="23"/>
    </row>
    <row r="34">
      <c r="A34" s="110"/>
      <c r="B34" s="92" t="str">
        <f>IFERROR(__xludf.DUMMYFUNCTION("IF(F34="""","""",COUNTA(SPLIT(F34,"" "")))"),"")</f>
        <v/>
      </c>
      <c r="C34" s="68"/>
      <c r="D34" s="110"/>
      <c r="E34" s="68"/>
      <c r="F34" s="95"/>
      <c r="G34" s="99"/>
      <c r="H34" s="23"/>
    </row>
    <row r="35">
      <c r="A35" s="112"/>
      <c r="B35" s="92" t="str">
        <f>IFERROR(__xludf.DUMMYFUNCTION("IF(F35="""","""",COUNTA(SPLIT(F35,"" "")))"),"")</f>
        <v/>
      </c>
      <c r="C35" s="68"/>
      <c r="D35" s="110"/>
      <c r="E35" s="68"/>
      <c r="F35" s="107"/>
      <c r="G35" s="99"/>
      <c r="H35" s="23"/>
    </row>
    <row r="36">
      <c r="A36" s="110"/>
      <c r="B36" s="92" t="str">
        <f>IFERROR(__xludf.DUMMYFUNCTION("IF(F36="""","""",COUNTA(SPLIT(F36,"" "")))"),"")</f>
        <v/>
      </c>
      <c r="C36" s="68"/>
      <c r="D36" s="110"/>
      <c r="E36" s="68"/>
      <c r="F36" s="107"/>
      <c r="G36" s="23"/>
      <c r="H36" s="23"/>
    </row>
    <row r="37">
      <c r="A37" s="110"/>
      <c r="B37" s="92" t="str">
        <f>IFERROR(__xludf.DUMMYFUNCTION("IF(F37="""","""",COUNTA(SPLIT(F37,"" "")))"),"")</f>
        <v/>
      </c>
      <c r="C37" s="68"/>
      <c r="D37" s="110"/>
      <c r="E37" s="68"/>
      <c r="F37" s="107"/>
      <c r="G37" s="99"/>
      <c r="H37" s="23"/>
    </row>
    <row r="38">
      <c r="A38" s="110"/>
      <c r="B38" s="92" t="str">
        <f>IFERROR(__xludf.DUMMYFUNCTION("IF(F38="""","""",COUNTA(SPLIT(F38,"" "")))"),"")</f>
        <v/>
      </c>
      <c r="C38" s="68"/>
      <c r="D38" s="110"/>
      <c r="E38" s="68"/>
      <c r="F38" s="107"/>
      <c r="G38" s="99"/>
      <c r="H38" s="23"/>
    </row>
    <row r="39">
      <c r="A39" s="110"/>
      <c r="B39" s="92" t="str">
        <f>IFERROR(__xludf.DUMMYFUNCTION("IF(F39="""","""",COUNTA(SPLIT(F39,"" "")))"),"")</f>
        <v/>
      </c>
      <c r="C39" s="68"/>
      <c r="D39" s="110"/>
      <c r="E39" s="68"/>
      <c r="F39" s="95"/>
      <c r="G39" s="23"/>
      <c r="H39" s="23"/>
    </row>
    <row r="40">
      <c r="A40" s="110"/>
      <c r="B40" s="92" t="str">
        <f>IFERROR(__xludf.DUMMYFUNCTION("IF(F40="""","""",COUNTA(SPLIT(F40,"" "")))"),"")</f>
        <v/>
      </c>
      <c r="C40" s="68"/>
      <c r="D40" s="110"/>
      <c r="E40" s="68"/>
      <c r="F40" s="107"/>
      <c r="G40" s="100"/>
      <c r="H40" s="23"/>
    </row>
    <row r="41">
      <c r="A41" s="110"/>
      <c r="B41" s="92" t="str">
        <f>IFERROR(__xludf.DUMMYFUNCTION("IF(F41="""","""",COUNTA(SPLIT(F41,"" "")))"),"")</f>
        <v/>
      </c>
      <c r="C41" s="68"/>
      <c r="D41" s="110"/>
      <c r="E41" s="68"/>
      <c r="F41" s="107"/>
      <c r="G41" s="99"/>
      <c r="H41" s="23"/>
    </row>
    <row r="42">
      <c r="A42" s="110"/>
      <c r="B42" s="92" t="str">
        <f>IFERROR(__xludf.DUMMYFUNCTION("IF(F42="""","""",COUNTA(SPLIT(F42,"" "")))"),"")</f>
        <v/>
      </c>
      <c r="C42" s="68"/>
      <c r="D42" s="110"/>
      <c r="E42" s="68"/>
      <c r="F42" s="107"/>
      <c r="G42" s="100"/>
      <c r="H42" s="23"/>
    </row>
    <row r="43">
      <c r="A43" s="110"/>
      <c r="B43" s="92" t="str">
        <f>IFERROR(__xludf.DUMMYFUNCTION("IF(F43="""","""",COUNTA(SPLIT(F43,"" "")))"),"")</f>
        <v/>
      </c>
      <c r="C43" s="68"/>
      <c r="D43" s="110"/>
      <c r="E43" s="68"/>
      <c r="F43" s="113"/>
      <c r="G43" s="99"/>
      <c r="H43" s="23"/>
    </row>
    <row r="44">
      <c r="A44" s="110"/>
      <c r="B44" s="92" t="str">
        <f>IFERROR(__xludf.DUMMYFUNCTION("IF(F44="""","""",COUNTA(SPLIT(F44,"" "")))"),"")</f>
        <v/>
      </c>
      <c r="C44" s="68"/>
      <c r="D44" s="110"/>
      <c r="E44" s="68"/>
      <c r="F44" s="107"/>
      <c r="G44" s="99"/>
      <c r="H44" s="23"/>
    </row>
    <row r="45">
      <c r="A45" s="114"/>
      <c r="B45" s="92" t="str">
        <f>IFERROR(__xludf.DUMMYFUNCTION("IF(F45="""","""",COUNTA(SPLIT(F45,"" "")))"),"")</f>
        <v/>
      </c>
      <c r="C45" s="23"/>
      <c r="D45" s="75"/>
      <c r="E45" s="23"/>
      <c r="F45" s="95"/>
      <c r="G45" s="23"/>
      <c r="H45" s="23"/>
    </row>
    <row r="46">
      <c r="A46" s="110"/>
      <c r="B46" s="92" t="str">
        <f>IFERROR(__xludf.DUMMYFUNCTION("IF(F46="""","""",COUNTA(SPLIT(F46,"" "")))"),"")</f>
        <v/>
      </c>
      <c r="C46" s="68"/>
      <c r="D46" s="110"/>
      <c r="E46" s="68"/>
      <c r="F46" s="107"/>
      <c r="G46" s="99"/>
      <c r="H46" s="23"/>
    </row>
    <row r="47">
      <c r="A47" s="110"/>
      <c r="B47" s="92" t="str">
        <f>IFERROR(__xludf.DUMMYFUNCTION("IF(F47="""","""",COUNTA(SPLIT(F47,"" "")))"),"")</f>
        <v/>
      </c>
      <c r="C47" s="68"/>
      <c r="D47" s="110"/>
      <c r="E47" s="68"/>
      <c r="F47" s="95"/>
      <c r="G47" s="99"/>
      <c r="H47" s="23"/>
    </row>
    <row r="48">
      <c r="A48" s="110"/>
      <c r="B48" s="92" t="str">
        <f>IFERROR(__xludf.DUMMYFUNCTION("IF(F48="""","""",COUNTA(SPLIT(F48,"" "")))"),"")</f>
        <v/>
      </c>
      <c r="C48" s="68"/>
      <c r="D48" s="110"/>
      <c r="E48" s="68"/>
      <c r="F48" s="107"/>
      <c r="G48" s="23"/>
      <c r="H48" s="23"/>
    </row>
    <row r="49">
      <c r="A49" s="110"/>
      <c r="B49" s="92" t="str">
        <f>IFERROR(__xludf.DUMMYFUNCTION("IF(F49="""","""",COUNTA(SPLIT(F49,"" "")))"),"")</f>
        <v/>
      </c>
      <c r="C49" s="68"/>
      <c r="D49" s="110"/>
      <c r="E49" s="68"/>
      <c r="F49" s="75"/>
      <c r="G49" s="99"/>
      <c r="H49" s="23"/>
    </row>
    <row r="50">
      <c r="A50" s="95"/>
      <c r="B50" s="92" t="str">
        <f>IFERROR(__xludf.DUMMYFUNCTION("IF(F50="""","""",COUNTA(SPLIT(F50,"" "")))"),"")</f>
        <v/>
      </c>
      <c r="C50" s="68"/>
      <c r="D50" s="110"/>
      <c r="E50" s="68"/>
      <c r="F50" s="107"/>
      <c r="G50" s="99"/>
      <c r="H50" s="23"/>
    </row>
    <row r="51">
      <c r="A51" s="115"/>
      <c r="B51" s="92" t="str">
        <f>IFERROR(__xludf.DUMMYFUNCTION("IF(F51="""","""",COUNTA(SPLIT(F51,"" "")))"),"")</f>
        <v/>
      </c>
      <c r="C51" s="116"/>
      <c r="D51" s="117"/>
      <c r="E51" s="115"/>
      <c r="F51" s="101"/>
      <c r="G51" s="118"/>
      <c r="H51" s="23"/>
    </row>
    <row r="52">
      <c r="A52" s="110"/>
      <c r="B52" s="92" t="str">
        <f>IFERROR(__xludf.DUMMYFUNCTION("IF(F52="""","""",COUNTA(SPLIT(F52,"" "")))"),"")</f>
        <v/>
      </c>
      <c r="C52" s="68"/>
      <c r="D52" s="110"/>
      <c r="E52" s="68"/>
      <c r="F52" s="107"/>
      <c r="G52" s="99"/>
      <c r="H52" s="23"/>
    </row>
    <row r="53">
      <c r="A53" s="110"/>
      <c r="B53" s="92" t="str">
        <f>IFERROR(__xludf.DUMMYFUNCTION("IF(F53="""","""",COUNTA(SPLIT(F53,"" "")))"),"")</f>
        <v/>
      </c>
      <c r="C53" s="68"/>
      <c r="D53" s="110"/>
      <c r="E53" s="68"/>
      <c r="F53" s="95"/>
      <c r="G53" s="99"/>
      <c r="H53" s="23"/>
    </row>
    <row r="54">
      <c r="A54" s="110"/>
      <c r="B54" s="92" t="str">
        <f>IFERROR(__xludf.DUMMYFUNCTION("IF(F54="""","""",COUNTA(SPLIT(F54,"" "")))"),"")</f>
        <v/>
      </c>
      <c r="C54" s="68"/>
      <c r="D54" s="110"/>
      <c r="E54" s="68"/>
      <c r="F54" s="75"/>
      <c r="G54" s="23"/>
      <c r="H54" s="23"/>
    </row>
    <row r="55">
      <c r="A55" s="110"/>
      <c r="B55" s="92" t="str">
        <f>IFERROR(__xludf.DUMMYFUNCTION("IF(F55="""","""",COUNTA(SPLIT(F55,"" "")))"),"")</f>
        <v/>
      </c>
      <c r="C55" s="68"/>
      <c r="D55" s="110"/>
      <c r="E55" s="68"/>
      <c r="F55" s="75"/>
      <c r="G55" s="99"/>
      <c r="H55" s="23"/>
    </row>
    <row r="56">
      <c r="A56" s="110"/>
      <c r="B56" s="92" t="str">
        <f>IFERROR(__xludf.DUMMYFUNCTION("IF(F56="""","""",COUNTA(SPLIT(F56,"" "")))"),"")</f>
        <v/>
      </c>
      <c r="C56" s="68"/>
      <c r="D56" s="110"/>
      <c r="E56" s="68"/>
      <c r="F56" s="107"/>
      <c r="G56" s="99"/>
      <c r="H56" s="23"/>
    </row>
    <row r="57">
      <c r="A57" s="110"/>
      <c r="B57" s="92" t="str">
        <f>IFERROR(__xludf.DUMMYFUNCTION("IF(F57="""","""",COUNTA(SPLIT(F57,"" "")))"),"")</f>
        <v/>
      </c>
      <c r="C57" s="68"/>
      <c r="D57" s="110"/>
      <c r="E57" s="68"/>
      <c r="F57" s="107"/>
      <c r="G57" s="102"/>
      <c r="H57" s="23"/>
    </row>
    <row r="58">
      <c r="A58" s="110"/>
      <c r="B58" s="92" t="str">
        <f>IFERROR(__xludf.DUMMYFUNCTION("IF(F58="""","""",COUNTA(SPLIT(F58,"" "")))"),"")</f>
        <v/>
      </c>
      <c r="C58" s="68"/>
      <c r="D58" s="110"/>
      <c r="E58" s="68"/>
      <c r="F58" s="107"/>
      <c r="G58" s="99"/>
      <c r="H58" s="23"/>
    </row>
    <row r="59">
      <c r="A59" s="110"/>
      <c r="B59" s="92" t="str">
        <f>IFERROR(__xludf.DUMMYFUNCTION("IF(F59="""","""",COUNTA(SPLIT(F59,"" "")))"),"")</f>
        <v/>
      </c>
      <c r="C59" s="68"/>
      <c r="D59" s="110"/>
      <c r="E59" s="68"/>
      <c r="F59" s="107"/>
      <c r="G59" s="100"/>
      <c r="H59" s="23"/>
    </row>
    <row r="60">
      <c r="A60" s="110"/>
      <c r="B60" s="92" t="str">
        <f>IFERROR(__xludf.DUMMYFUNCTION("IF(F60="""","""",COUNTA(SPLIT(F60,"" "")))"),"")</f>
        <v/>
      </c>
      <c r="C60" s="119"/>
      <c r="D60" s="110"/>
      <c r="E60" s="68"/>
      <c r="F60" s="107"/>
      <c r="G60" s="99"/>
      <c r="H60" s="23"/>
    </row>
    <row r="61">
      <c r="A61" s="110"/>
      <c r="B61" s="92" t="str">
        <f>IFERROR(__xludf.DUMMYFUNCTION("IF(F61="""","""",COUNTA(SPLIT(F61,"" "")))"),"")</f>
        <v/>
      </c>
      <c r="C61" s="68"/>
      <c r="D61" s="110"/>
      <c r="E61" s="119"/>
      <c r="F61" s="107"/>
      <c r="G61" s="99"/>
      <c r="H61" s="23"/>
    </row>
    <row r="62">
      <c r="A62" s="110"/>
      <c r="B62" s="92" t="str">
        <f>IFERROR(__xludf.DUMMYFUNCTION("IF(F62="""","""",COUNTA(SPLIT(F62,"" "")))"),"")</f>
        <v/>
      </c>
      <c r="C62" s="68"/>
      <c r="D62" s="110"/>
      <c r="E62" s="68"/>
      <c r="F62" s="107"/>
      <c r="G62" s="99"/>
      <c r="H62" s="23"/>
    </row>
    <row r="63">
      <c r="A63" s="110"/>
      <c r="B63" s="92" t="str">
        <f>IFERROR(__xludf.DUMMYFUNCTION("IF(F63="""","""",COUNTA(SPLIT(F63,"" "")))"),"")</f>
        <v/>
      </c>
      <c r="C63" s="68"/>
      <c r="D63" s="110"/>
      <c r="E63" s="68"/>
      <c r="F63" s="107"/>
      <c r="G63" s="23"/>
      <c r="H63" s="23"/>
    </row>
    <row r="64">
      <c r="A64" s="110"/>
      <c r="B64" s="92" t="str">
        <f>IFERROR(__xludf.DUMMYFUNCTION("IF(F64="""","""",COUNTA(SPLIT(F64,"" "")))"),"")</f>
        <v/>
      </c>
      <c r="C64" s="68"/>
      <c r="D64" s="110"/>
      <c r="E64" s="119"/>
      <c r="F64" s="107"/>
      <c r="G64" s="99"/>
      <c r="H64" s="23"/>
    </row>
    <row r="65">
      <c r="A65" s="110"/>
      <c r="B65" s="92" t="str">
        <f>IFERROR(__xludf.DUMMYFUNCTION("IF(F65="""","""",COUNTA(SPLIT(F65,"" "")))"),"")</f>
        <v/>
      </c>
      <c r="C65" s="68"/>
      <c r="D65" s="110"/>
      <c r="E65" s="68"/>
      <c r="F65" s="107"/>
      <c r="G65" s="23"/>
      <c r="H65" s="23"/>
    </row>
    <row r="66">
      <c r="A66" s="110"/>
      <c r="B66" s="92" t="str">
        <f>IFERROR(__xludf.DUMMYFUNCTION("IF(F66="""","""",COUNTA(SPLIT(F66,"" "")))"),"")</f>
        <v/>
      </c>
      <c r="C66" s="68"/>
      <c r="D66" s="68"/>
      <c r="E66" s="68"/>
      <c r="F66" s="107"/>
      <c r="G66" s="99"/>
      <c r="H66" s="23"/>
    </row>
    <row r="67">
      <c r="A67" s="110"/>
      <c r="B67" s="92" t="str">
        <f>IFERROR(__xludf.DUMMYFUNCTION("IF(F67="""","""",COUNTA(SPLIT(F67,"" "")))"),"")</f>
        <v/>
      </c>
      <c r="C67" s="68"/>
      <c r="D67" s="68"/>
      <c r="E67" s="68"/>
      <c r="F67" s="107"/>
      <c r="G67" s="99"/>
      <c r="H67" s="23"/>
    </row>
    <row r="68">
      <c r="A68" s="110"/>
      <c r="B68" s="92" t="str">
        <f>IFERROR(__xludf.DUMMYFUNCTION("IF(F68="""","""",COUNTA(SPLIT(F68,"" "")))"),"")</f>
        <v/>
      </c>
      <c r="C68" s="119"/>
      <c r="D68" s="68"/>
      <c r="E68" s="68"/>
      <c r="F68" s="107"/>
      <c r="G68" s="99"/>
      <c r="H68" s="23"/>
    </row>
    <row r="69">
      <c r="A69" s="110"/>
      <c r="B69" s="92" t="str">
        <f>IFERROR(__xludf.DUMMYFUNCTION("IF(F69="""","""",COUNTA(SPLIT(F69,"" "")))"),"")</f>
        <v/>
      </c>
      <c r="C69" s="68"/>
      <c r="D69" s="68"/>
      <c r="E69" s="68"/>
      <c r="F69" s="95"/>
      <c r="G69" s="99"/>
      <c r="H69" s="23"/>
    </row>
    <row r="70">
      <c r="A70" s="110"/>
      <c r="B70" s="92" t="str">
        <f>IFERROR(__xludf.DUMMYFUNCTION("IF(F70="""","""",COUNTA(SPLIT(F70,"" "")))"),"")</f>
        <v/>
      </c>
      <c r="C70" s="68"/>
      <c r="D70" s="68"/>
      <c r="E70" s="68"/>
      <c r="F70" s="107"/>
      <c r="G70" s="99"/>
      <c r="H70" s="23"/>
    </row>
    <row r="71">
      <c r="A71" s="110"/>
      <c r="B71" s="92" t="str">
        <f>IFERROR(__xludf.DUMMYFUNCTION("IF(F71="""","""",COUNTA(SPLIT(F71,"" "")))"),"")</f>
        <v/>
      </c>
      <c r="C71" s="68"/>
      <c r="D71" s="68"/>
      <c r="E71" s="68"/>
      <c r="F71" s="107"/>
      <c r="G71" s="23"/>
      <c r="H71" s="23"/>
    </row>
    <row r="72">
      <c r="A72" s="110"/>
      <c r="B72" s="92" t="str">
        <f>IFERROR(__xludf.DUMMYFUNCTION("IF(F72="""","""",COUNTA(SPLIT(F72,"" "")))"),"")</f>
        <v/>
      </c>
      <c r="C72" s="68"/>
      <c r="D72" s="119"/>
      <c r="E72" s="119"/>
      <c r="F72" s="107"/>
      <c r="G72" s="23"/>
      <c r="H72" s="23"/>
    </row>
    <row r="73">
      <c r="A73" s="110"/>
      <c r="B73" s="92" t="str">
        <f>IFERROR(__xludf.DUMMYFUNCTION("IF(F73="""","""",COUNTA(SPLIT(F73,"" "")))"),"")</f>
        <v/>
      </c>
      <c r="C73" s="68"/>
      <c r="D73" s="68"/>
      <c r="E73" s="68"/>
      <c r="F73" s="107"/>
      <c r="G73" s="99"/>
      <c r="H73" s="23"/>
    </row>
  </sheetData>
  <conditionalFormatting sqref="E2:E35 E45">
    <cfRule type="notContainsText" dxfId="0" priority="1" operator="notContains" text="y">
      <formula>ISERROR(SEARCH(("y"),(E2)))</formula>
    </cfRule>
  </conditionalFormatting>
  <conditionalFormatting sqref="E36:E42 E44 E46:E48 E50:E73">
    <cfRule type="notContainsText" dxfId="0" priority="2" operator="notContains" text="y">
      <formula>ISERROR(SEARCH(("y"),(E36)))</formula>
    </cfRule>
  </conditionalFormatting>
  <conditionalFormatting sqref="E20:E22">
    <cfRule type="notContainsText" dxfId="0" priority="3" operator="notContains" text="y">
      <formula>ISERROR(SEARCH(("y"),(E20)))</formula>
    </cfRule>
  </conditionalFormatting>
  <conditionalFormatting sqref="E43 E49">
    <cfRule type="notContainsText" dxfId="0" priority="4" operator="notContains" text="y">
      <formula>ISERROR(SEARCH(("y"),(E43)))</formula>
    </cfRule>
  </conditionalFormatting>
  <conditionalFormatting sqref="B2:B73">
    <cfRule type="cellIs" dxfId="1" priority="5" operator="lessThan">
      <formula>440</formula>
    </cfRule>
  </conditionalFormatting>
  <conditionalFormatting sqref="B2:B73">
    <cfRule type="cellIs" dxfId="2" priority="6" operator="greaterThan">
      <formula>460</formula>
    </cfRule>
  </conditionalFormatting>
  <conditionalFormatting sqref="E2:E35 E45">
    <cfRule type="containsText" dxfId="3" priority="7" operator="containsText" text="y">
      <formula>NOT(ISERROR(SEARCH(("y"),(E2))))</formula>
    </cfRule>
  </conditionalFormatting>
  <conditionalFormatting sqref="E36:E42 E44 E46:E48 E50:E73">
    <cfRule type="containsText" dxfId="3" priority="8" operator="containsText" text="y">
      <formula>NOT(ISERROR(SEARCH(("y"),(E36))))</formula>
    </cfRule>
  </conditionalFormatting>
  <conditionalFormatting sqref="E20:E22">
    <cfRule type="containsText" dxfId="3" priority="9" operator="containsText" text="y">
      <formula>NOT(ISERROR(SEARCH(("y"),(E20))))</formula>
    </cfRule>
  </conditionalFormatting>
  <conditionalFormatting sqref="E43 E49">
    <cfRule type="containsText" dxfId="3" priority="10" operator="containsText" text="y">
      <formula>NOT(ISERROR(SEARCH(("y"),(E43))))</formula>
    </cfRule>
  </conditionalFormatting>
  <conditionalFormatting sqref="B2:B73">
    <cfRule type="cellIs" dxfId="3" priority="11" operator="between">
      <formula>440</formula>
      <formula>460</formula>
    </cfRule>
  </conditionalFormatting>
  <drawing r:id="rId1"/>
</worksheet>
</file>