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cukkorkmaz/Documents/GitHub/Covid2019Turkey/www/data/"/>
    </mc:Choice>
  </mc:AlternateContent>
  <xr:revisionPtr revIDLastSave="0" documentId="13_ncr:1_{B7B1FDE8-C50A-9B44-8F52-92883A69A2B2}" xr6:coauthVersionLast="36" xr6:coauthVersionMax="36" xr10:uidLastSave="{00000000-0000-0000-0000-000000000000}"/>
  <bookViews>
    <workbookView xWindow="2300" yWindow="1460" windowWidth="30940" windowHeight="17560" xr2:uid="{25D0A33A-B1BF-C34E-B1E2-5CD2504B6A8B}"/>
  </bookViews>
  <sheets>
    <sheet name="Tüm" sheetId="5" r:id="rId1"/>
    <sheet name="Özet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6" l="1"/>
  <c r="H2" i="6"/>
  <c r="G2" i="6"/>
  <c r="F2" i="6"/>
  <c r="C2" i="6"/>
  <c r="B2" i="6"/>
  <c r="A2" i="6"/>
  <c r="R31" i="5"/>
  <c r="P31" i="5"/>
  <c r="O31" i="5"/>
  <c r="N31" i="5"/>
  <c r="M31" i="5"/>
  <c r="L31" i="5"/>
  <c r="J31" i="5"/>
  <c r="G31" i="5"/>
  <c r="D31" i="5"/>
  <c r="B31" i="5"/>
  <c r="L30" i="5"/>
  <c r="P30" i="5"/>
  <c r="G30" i="5"/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" i="5"/>
  <c r="M29" i="5"/>
  <c r="R29" i="5"/>
  <c r="P29" i="5"/>
  <c r="O29" i="5"/>
  <c r="J29" i="5"/>
  <c r="J30" i="5" s="1"/>
  <c r="G29" i="5"/>
  <c r="D29" i="5"/>
  <c r="D30" i="5" s="1"/>
  <c r="B29" i="5"/>
  <c r="B30" i="5" s="1"/>
  <c r="K2" i="6" l="1"/>
  <c r="R30" i="5"/>
  <c r="N29" i="5"/>
  <c r="O30" i="5"/>
  <c r="N30" i="5"/>
  <c r="L29" i="5"/>
  <c r="M30" i="5"/>
  <c r="D2" i="6"/>
  <c r="E2" i="6" l="1"/>
</calcChain>
</file>

<file path=xl/sharedStrings.xml><?xml version="1.0" encoding="utf-8"?>
<sst xmlns="http://schemas.openxmlformats.org/spreadsheetml/2006/main" count="30" uniqueCount="23">
  <si>
    <t>Tarih</t>
  </si>
  <si>
    <t>Toplam Vaka</t>
  </si>
  <si>
    <t>Time</t>
  </si>
  <si>
    <t>Yeni Vaka</t>
  </si>
  <si>
    <t>Toplam Ölüm</t>
  </si>
  <si>
    <t>Yeni Ölüm</t>
  </si>
  <si>
    <t>Ölüm Oranı (%)</t>
  </si>
  <si>
    <t>Nüfus</t>
  </si>
  <si>
    <t>Nüfus Oranı</t>
  </si>
  <si>
    <t>Yeni Test</t>
  </si>
  <si>
    <t>Toplam Test</t>
  </si>
  <si>
    <t>Vaka Tespit Etme Oranı (%)</t>
  </si>
  <si>
    <t>Vaka Değişim Oranı (%)</t>
  </si>
  <si>
    <t>Yeni İyileşme</t>
  </si>
  <si>
    <t>Toplam İyileşme</t>
  </si>
  <si>
    <t>Toplam Yoğun Bakım Hasta Sayısı</t>
  </si>
  <si>
    <t>Toplam Entübe Hasta Sayısı</t>
  </si>
  <si>
    <t>Test Sayısı (Milyonda)</t>
  </si>
  <si>
    <t>Vaka Sayısı (Bin Test)</t>
  </si>
  <si>
    <t>Toplam İyileşen Vaka</t>
  </si>
  <si>
    <t>Toplam Aktif Vaka</t>
  </si>
  <si>
    <t>Toplam Vaka (Milyonda)</t>
  </si>
  <si>
    <t>Nüfusa 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</si>
</sst>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BED-D2FE-2A49-978F-915E70CFF528}">
  <dimension ref="A1:S31"/>
  <sheetViews>
    <sheetView tabSelected="1" zoomScale="131" workbookViewId="0">
      <pane xSplit="7" ySplit="15" topLeftCell="H19" activePane="bottomRight" state="frozen"/>
      <selection pane="topRight" activeCell="H1" sqref="H1"/>
      <selection pane="bottomLeft" activeCell="A16" sqref="A16"/>
      <selection pane="bottomRight" activeCell="C31" sqref="C31"/>
    </sheetView>
  </sheetViews>
  <sheetFormatPr baseColWidth="10" defaultRowHeight="16" x14ac:dyDescent="0.2"/>
  <cols>
    <col min="1" max="1" width="11.5" style="3" bestFit="1" customWidth="1"/>
    <col min="2" max="2" width="13.83203125" customWidth="1"/>
    <col min="3" max="3" width="13.33203125" customWidth="1"/>
    <col min="4" max="4" width="14.83203125" customWidth="1"/>
    <col min="5" max="5" width="20.1640625" customWidth="1"/>
    <col min="6" max="6" width="14" style="1" customWidth="1"/>
    <col min="7" max="8" width="10.83203125" style="1"/>
    <col min="10" max="10" width="10.83203125" style="1"/>
    <col min="12" max="12" width="11.1640625" style="1" bestFit="1" customWidth="1"/>
    <col min="13" max="14" width="10.83203125" style="1"/>
    <col min="15" max="15" width="19.6640625" style="2" customWidth="1"/>
    <col min="16" max="16" width="10.83203125" style="2"/>
  </cols>
  <sheetData>
    <row r="1" spans="1:19" x14ac:dyDescent="0.2">
      <c r="A1" s="3" t="s">
        <v>0</v>
      </c>
      <c r="B1" t="s">
        <v>1</v>
      </c>
      <c r="C1" t="s">
        <v>3</v>
      </c>
      <c r="D1" t="s">
        <v>4</v>
      </c>
      <c r="E1" t="s">
        <v>5</v>
      </c>
      <c r="F1" s="1" t="s">
        <v>14</v>
      </c>
      <c r="G1" s="1" t="s">
        <v>13</v>
      </c>
      <c r="H1" s="1" t="s">
        <v>15</v>
      </c>
      <c r="I1" t="s">
        <v>16</v>
      </c>
      <c r="J1" s="1" t="s">
        <v>10</v>
      </c>
      <c r="K1" t="s">
        <v>9</v>
      </c>
      <c r="L1" s="1" t="s">
        <v>17</v>
      </c>
      <c r="M1" s="1" t="s">
        <v>18</v>
      </c>
      <c r="N1" s="1" t="s">
        <v>21</v>
      </c>
      <c r="O1" s="2" t="s">
        <v>12</v>
      </c>
      <c r="P1" s="2" t="s">
        <v>11</v>
      </c>
      <c r="Q1" t="s">
        <v>2</v>
      </c>
      <c r="R1" s="2" t="s">
        <v>22</v>
      </c>
      <c r="S1" t="s">
        <v>7</v>
      </c>
    </row>
    <row r="2" spans="1:19" x14ac:dyDescent="0.2">
      <c r="A2" s="3">
        <v>43900</v>
      </c>
      <c r="B2">
        <v>1</v>
      </c>
      <c r="C2">
        <v>1</v>
      </c>
      <c r="D2">
        <v>0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 s="1">
        <v>940</v>
      </c>
      <c r="K2">
        <v>940</v>
      </c>
      <c r="L2" s="1">
        <v>11</v>
      </c>
      <c r="M2" s="1">
        <v>1</v>
      </c>
      <c r="N2" s="1">
        <f>1000000/($S$2/B2)</f>
        <v>1.1856901381183171E-2</v>
      </c>
      <c r="P2" s="2">
        <v>0.11</v>
      </c>
      <c r="Q2">
        <v>1</v>
      </c>
      <c r="R2">
        <v>84339067</v>
      </c>
      <c r="S2">
        <v>84339067</v>
      </c>
    </row>
    <row r="3" spans="1:19" x14ac:dyDescent="0.2">
      <c r="A3" s="3">
        <v>43901</v>
      </c>
      <c r="B3">
        <v>1</v>
      </c>
      <c r="C3">
        <v>0</v>
      </c>
      <c r="D3">
        <v>0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 s="1">
        <v>940</v>
      </c>
      <c r="L3" s="1">
        <v>11</v>
      </c>
      <c r="M3" s="1">
        <v>1</v>
      </c>
      <c r="N3" s="1">
        <f t="shared" ref="N3:N31" si="0">1000000/($S$2/B3)</f>
        <v>1.1856901381183171E-2</v>
      </c>
      <c r="O3" s="2">
        <v>0</v>
      </c>
      <c r="Q3">
        <v>2</v>
      </c>
      <c r="R3">
        <v>84339067</v>
      </c>
    </row>
    <row r="4" spans="1:19" x14ac:dyDescent="0.2">
      <c r="A4" s="3">
        <v>43902</v>
      </c>
      <c r="B4">
        <v>1</v>
      </c>
      <c r="C4">
        <v>0</v>
      </c>
      <c r="D4">
        <v>0</v>
      </c>
      <c r="E4">
        <v>0</v>
      </c>
      <c r="F4" s="1">
        <v>0</v>
      </c>
      <c r="G4" s="1">
        <v>0</v>
      </c>
      <c r="H4" s="1">
        <v>0</v>
      </c>
      <c r="I4" s="1">
        <v>0</v>
      </c>
      <c r="J4" s="1">
        <v>940</v>
      </c>
      <c r="L4" s="1">
        <v>11</v>
      </c>
      <c r="M4" s="1">
        <v>1</v>
      </c>
      <c r="N4" s="1">
        <f t="shared" si="0"/>
        <v>1.1856901381183171E-2</v>
      </c>
      <c r="O4" s="2">
        <v>0</v>
      </c>
      <c r="Q4">
        <v>3</v>
      </c>
      <c r="R4">
        <v>84339067</v>
      </c>
    </row>
    <row r="5" spans="1:19" x14ac:dyDescent="0.2">
      <c r="A5" s="3">
        <v>43903</v>
      </c>
      <c r="B5">
        <v>5</v>
      </c>
      <c r="C5">
        <v>4</v>
      </c>
      <c r="D5">
        <v>0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 s="1">
        <v>4000</v>
      </c>
      <c r="K5">
        <v>3060</v>
      </c>
      <c r="L5" s="1">
        <v>47</v>
      </c>
      <c r="M5" s="1">
        <v>1</v>
      </c>
      <c r="N5" s="1">
        <f t="shared" si="0"/>
        <v>5.9284506905915857E-2</v>
      </c>
      <c r="O5" s="2">
        <v>400</v>
      </c>
      <c r="P5" s="2">
        <v>0</v>
      </c>
      <c r="Q5">
        <v>4</v>
      </c>
      <c r="R5">
        <v>16867813.399999999</v>
      </c>
    </row>
    <row r="6" spans="1:19" ht="17" customHeight="1" x14ac:dyDescent="0.2">
      <c r="A6" s="3">
        <v>43904</v>
      </c>
      <c r="B6">
        <v>6</v>
      </c>
      <c r="C6">
        <v>1</v>
      </c>
      <c r="D6">
        <v>0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 s="1">
        <v>4000</v>
      </c>
      <c r="L6" s="1">
        <v>47</v>
      </c>
      <c r="M6" s="1">
        <v>2</v>
      </c>
      <c r="N6" s="1">
        <f t="shared" si="0"/>
        <v>7.1141408287099028E-2</v>
      </c>
      <c r="O6" s="2">
        <v>20</v>
      </c>
      <c r="Q6">
        <v>5</v>
      </c>
      <c r="R6">
        <v>14056511.17</v>
      </c>
    </row>
    <row r="7" spans="1:19" x14ac:dyDescent="0.2">
      <c r="A7" s="3">
        <v>43905</v>
      </c>
      <c r="B7">
        <v>18</v>
      </c>
      <c r="C7">
        <v>12</v>
      </c>
      <c r="D7">
        <v>0</v>
      </c>
      <c r="E7">
        <v>0</v>
      </c>
      <c r="F7" s="1">
        <v>0</v>
      </c>
      <c r="G7" s="1">
        <v>0</v>
      </c>
      <c r="H7" s="1">
        <v>0</v>
      </c>
      <c r="I7" s="1">
        <v>0</v>
      </c>
      <c r="J7" s="1">
        <v>4000</v>
      </c>
      <c r="L7" s="1">
        <v>47</v>
      </c>
      <c r="M7" s="1">
        <v>5</v>
      </c>
      <c r="N7" s="1">
        <f t="shared" si="0"/>
        <v>0.21342422486129708</v>
      </c>
      <c r="O7" s="2">
        <v>200</v>
      </c>
      <c r="Q7">
        <v>6</v>
      </c>
      <c r="R7">
        <v>4685503.7220000001</v>
      </c>
    </row>
    <row r="8" spans="1:19" x14ac:dyDescent="0.2">
      <c r="A8" s="3">
        <v>43906</v>
      </c>
      <c r="B8">
        <v>47</v>
      </c>
      <c r="C8">
        <v>29</v>
      </c>
      <c r="D8">
        <v>0</v>
      </c>
      <c r="E8">
        <v>0</v>
      </c>
      <c r="F8" s="1">
        <v>0</v>
      </c>
      <c r="G8" s="1">
        <v>0</v>
      </c>
      <c r="H8" s="1">
        <v>0</v>
      </c>
      <c r="I8" s="1">
        <v>0</v>
      </c>
      <c r="J8" s="1">
        <v>4000</v>
      </c>
      <c r="L8" s="1">
        <v>47</v>
      </c>
      <c r="M8" s="1">
        <v>12</v>
      </c>
      <c r="N8" s="1">
        <f t="shared" si="0"/>
        <v>0.557274364915609</v>
      </c>
      <c r="O8" s="2">
        <v>161.11000000000001</v>
      </c>
      <c r="Q8">
        <v>7</v>
      </c>
      <c r="R8">
        <v>1794448.2339999999</v>
      </c>
    </row>
    <row r="9" spans="1:19" x14ac:dyDescent="0.2">
      <c r="A9" s="3">
        <v>43907</v>
      </c>
      <c r="B9">
        <v>98</v>
      </c>
      <c r="C9">
        <v>51</v>
      </c>
      <c r="D9">
        <v>1</v>
      </c>
      <c r="E9">
        <v>1</v>
      </c>
      <c r="F9" s="1">
        <v>0</v>
      </c>
      <c r="G9" s="1">
        <v>0</v>
      </c>
      <c r="H9" s="1">
        <v>0</v>
      </c>
      <c r="I9" s="1">
        <v>0</v>
      </c>
      <c r="J9" s="1">
        <v>8002</v>
      </c>
      <c r="K9">
        <v>4002</v>
      </c>
      <c r="L9" s="1">
        <v>95</v>
      </c>
      <c r="M9" s="1">
        <v>12</v>
      </c>
      <c r="N9" s="1">
        <f t="shared" si="0"/>
        <v>1.1619763353559507</v>
      </c>
      <c r="O9" s="2">
        <v>108.51</v>
      </c>
      <c r="P9" s="2">
        <v>1.27</v>
      </c>
      <c r="Q9">
        <v>8</v>
      </c>
      <c r="R9">
        <v>860602.72450000001</v>
      </c>
    </row>
    <row r="10" spans="1:19" x14ac:dyDescent="0.2">
      <c r="A10" s="3">
        <v>43908</v>
      </c>
      <c r="B10">
        <v>191</v>
      </c>
      <c r="C10">
        <v>93</v>
      </c>
      <c r="D10">
        <v>2</v>
      </c>
      <c r="E10">
        <v>1</v>
      </c>
      <c r="F10" s="1">
        <v>0</v>
      </c>
      <c r="G10" s="1">
        <v>0</v>
      </c>
      <c r="H10" s="1">
        <v>0</v>
      </c>
      <c r="I10" s="1">
        <v>0</v>
      </c>
      <c r="J10" s="1">
        <v>10000</v>
      </c>
      <c r="K10">
        <v>1998</v>
      </c>
      <c r="L10" s="1">
        <v>119</v>
      </c>
      <c r="M10" s="1">
        <v>19</v>
      </c>
      <c r="N10" s="1">
        <f t="shared" si="0"/>
        <v>2.2646681638059856</v>
      </c>
      <c r="O10" s="2">
        <v>94.9</v>
      </c>
      <c r="P10" s="2">
        <v>4.6500000000000004</v>
      </c>
      <c r="Q10">
        <v>9</v>
      </c>
      <c r="R10">
        <v>441565.79580000002</v>
      </c>
    </row>
    <row r="11" spans="1:19" x14ac:dyDescent="0.2">
      <c r="A11" s="3">
        <v>43909</v>
      </c>
      <c r="B11">
        <v>359</v>
      </c>
      <c r="C11">
        <v>168</v>
      </c>
      <c r="D11">
        <v>4</v>
      </c>
      <c r="E11">
        <v>2</v>
      </c>
      <c r="F11" s="1">
        <v>0</v>
      </c>
      <c r="G11" s="1">
        <v>0</v>
      </c>
      <c r="H11" s="1">
        <v>0</v>
      </c>
      <c r="I11" s="1">
        <v>0</v>
      </c>
      <c r="J11" s="1">
        <v>11981</v>
      </c>
      <c r="K11">
        <v>1981</v>
      </c>
      <c r="L11" s="1">
        <v>142</v>
      </c>
      <c r="M11" s="1">
        <v>30</v>
      </c>
      <c r="N11" s="1">
        <f t="shared" si="0"/>
        <v>4.2566275958447584</v>
      </c>
      <c r="O11" s="2">
        <v>87.96</v>
      </c>
      <c r="P11" s="2">
        <v>8.48</v>
      </c>
      <c r="Q11">
        <v>10</v>
      </c>
      <c r="R11">
        <v>234927.76319999999</v>
      </c>
    </row>
    <row r="12" spans="1:19" x14ac:dyDescent="0.2">
      <c r="A12" s="3">
        <v>43910</v>
      </c>
      <c r="B12">
        <v>670</v>
      </c>
      <c r="C12">
        <v>311</v>
      </c>
      <c r="D12">
        <v>9</v>
      </c>
      <c r="E12">
        <v>5</v>
      </c>
      <c r="F12" s="1">
        <v>0</v>
      </c>
      <c r="G12" s="1">
        <v>0</v>
      </c>
      <c r="H12" s="1">
        <v>0</v>
      </c>
      <c r="I12" s="1">
        <v>0</v>
      </c>
      <c r="J12" s="1">
        <v>15637</v>
      </c>
      <c r="K12">
        <v>3656</v>
      </c>
      <c r="L12" s="1">
        <v>185</v>
      </c>
      <c r="M12" s="1">
        <v>43</v>
      </c>
      <c r="N12" s="1">
        <f t="shared" si="0"/>
        <v>7.9441239253927245</v>
      </c>
      <c r="O12" s="2">
        <v>86.63</v>
      </c>
      <c r="P12" s="2">
        <v>8.51</v>
      </c>
      <c r="Q12">
        <v>11</v>
      </c>
      <c r="R12">
        <v>125879.20450000001</v>
      </c>
    </row>
    <row r="13" spans="1:19" x14ac:dyDescent="0.2">
      <c r="A13" s="3">
        <v>43911</v>
      </c>
      <c r="B13">
        <v>947</v>
      </c>
      <c r="C13">
        <v>277</v>
      </c>
      <c r="D13">
        <v>21</v>
      </c>
      <c r="E13">
        <v>12</v>
      </c>
      <c r="F13" s="1">
        <v>0</v>
      </c>
      <c r="G13" s="1">
        <v>0</v>
      </c>
      <c r="H13" s="1">
        <v>0</v>
      </c>
      <c r="I13" s="1">
        <v>0</v>
      </c>
      <c r="J13" s="1">
        <v>18607</v>
      </c>
      <c r="K13">
        <v>2970</v>
      </c>
      <c r="L13" s="1">
        <v>221</v>
      </c>
      <c r="M13" s="1">
        <v>51</v>
      </c>
      <c r="N13" s="1">
        <f t="shared" si="0"/>
        <v>11.228485607980463</v>
      </c>
      <c r="O13" s="2">
        <v>41.34</v>
      </c>
      <c r="P13" s="2">
        <v>9.33</v>
      </c>
      <c r="Q13">
        <v>12</v>
      </c>
      <c r="R13">
        <v>89059.204859999998</v>
      </c>
    </row>
    <row r="14" spans="1:19" x14ac:dyDescent="0.2">
      <c r="A14" s="3">
        <v>43912</v>
      </c>
      <c r="B14">
        <v>1236</v>
      </c>
      <c r="C14">
        <v>289</v>
      </c>
      <c r="D14">
        <v>30</v>
      </c>
      <c r="E14">
        <v>9</v>
      </c>
      <c r="F14" s="1">
        <v>0</v>
      </c>
      <c r="G14" s="1">
        <v>0</v>
      </c>
      <c r="H14" s="1">
        <v>0</v>
      </c>
      <c r="I14" s="1">
        <v>0</v>
      </c>
      <c r="J14" s="1">
        <v>20345</v>
      </c>
      <c r="K14">
        <v>1738</v>
      </c>
      <c r="L14" s="1">
        <v>241</v>
      </c>
      <c r="M14" s="1">
        <v>61</v>
      </c>
      <c r="N14" s="1">
        <f t="shared" si="0"/>
        <v>14.655130107142401</v>
      </c>
      <c r="O14" s="2">
        <v>30.52</v>
      </c>
      <c r="P14" s="2">
        <v>16.63</v>
      </c>
      <c r="Q14">
        <v>13</v>
      </c>
      <c r="R14">
        <v>68235.491099999999</v>
      </c>
    </row>
    <row r="15" spans="1:19" x14ac:dyDescent="0.2">
      <c r="A15" s="3">
        <v>43913</v>
      </c>
      <c r="B15">
        <v>1529</v>
      </c>
      <c r="C15">
        <v>293</v>
      </c>
      <c r="D15">
        <v>37</v>
      </c>
      <c r="E15">
        <v>7</v>
      </c>
      <c r="F15" s="1">
        <v>0</v>
      </c>
      <c r="G15" s="1">
        <v>0</v>
      </c>
      <c r="H15" s="1">
        <v>0</v>
      </c>
      <c r="I15" s="1">
        <v>0</v>
      </c>
      <c r="J15" s="1">
        <v>24017</v>
      </c>
      <c r="K15">
        <v>3672</v>
      </c>
      <c r="L15" s="1">
        <v>285</v>
      </c>
      <c r="M15" s="1">
        <v>64</v>
      </c>
      <c r="N15" s="1">
        <f t="shared" si="0"/>
        <v>18.129202211829071</v>
      </c>
      <c r="O15" s="2">
        <v>23.71</v>
      </c>
      <c r="P15" s="2">
        <v>7.98</v>
      </c>
      <c r="Q15">
        <v>14</v>
      </c>
      <c r="R15">
        <v>55159.625249999997</v>
      </c>
    </row>
    <row r="16" spans="1:19" x14ac:dyDescent="0.2">
      <c r="A16" s="3">
        <v>43914</v>
      </c>
      <c r="B16">
        <v>1872</v>
      </c>
      <c r="C16">
        <v>343</v>
      </c>
      <c r="D16">
        <v>44</v>
      </c>
      <c r="E16">
        <v>7</v>
      </c>
      <c r="F16" s="1">
        <v>0</v>
      </c>
      <c r="G16" s="1">
        <v>0</v>
      </c>
      <c r="H16" s="1">
        <v>0</v>
      </c>
      <c r="I16" s="1">
        <v>0</v>
      </c>
      <c r="J16" s="1">
        <v>27969</v>
      </c>
      <c r="K16">
        <v>3952</v>
      </c>
      <c r="L16" s="1">
        <v>332</v>
      </c>
      <c r="M16" s="1">
        <v>67</v>
      </c>
      <c r="N16" s="1">
        <f t="shared" si="0"/>
        <v>22.196119385574896</v>
      </c>
      <c r="O16" s="2">
        <v>22.43</v>
      </c>
      <c r="P16" s="2">
        <v>8.68</v>
      </c>
      <c r="Q16">
        <v>15</v>
      </c>
      <c r="R16">
        <v>45052.920409999999</v>
      </c>
    </row>
    <row r="17" spans="1:18" x14ac:dyDescent="0.2">
      <c r="A17" s="3">
        <v>43915</v>
      </c>
      <c r="B17">
        <v>2433</v>
      </c>
      <c r="C17">
        <v>561</v>
      </c>
      <c r="D17">
        <v>59</v>
      </c>
      <c r="E17">
        <v>15</v>
      </c>
      <c r="F17" s="1">
        <v>26</v>
      </c>
      <c r="G17" s="1">
        <v>26</v>
      </c>
      <c r="H17" s="1">
        <v>0</v>
      </c>
      <c r="I17" s="1">
        <v>0</v>
      </c>
      <c r="J17" s="1">
        <v>33004</v>
      </c>
      <c r="K17">
        <v>5035</v>
      </c>
      <c r="L17" s="1">
        <v>391</v>
      </c>
      <c r="M17" s="1">
        <v>74</v>
      </c>
      <c r="N17" s="1">
        <f t="shared" si="0"/>
        <v>28.847841060418656</v>
      </c>
      <c r="O17" s="2">
        <v>29.97</v>
      </c>
      <c r="P17" s="2">
        <v>11.14</v>
      </c>
      <c r="Q17">
        <v>16</v>
      </c>
      <c r="R17">
        <v>34664.639130000003</v>
      </c>
    </row>
    <row r="18" spans="1:18" x14ac:dyDescent="0.2">
      <c r="A18" s="3">
        <v>43916</v>
      </c>
      <c r="B18">
        <v>3629</v>
      </c>
      <c r="C18">
        <v>1196</v>
      </c>
      <c r="D18">
        <v>75</v>
      </c>
      <c r="E18">
        <v>16</v>
      </c>
      <c r="F18" s="1">
        <v>26</v>
      </c>
      <c r="G18" s="1">
        <v>0</v>
      </c>
      <c r="H18" s="1">
        <v>0</v>
      </c>
      <c r="I18" s="1">
        <v>0</v>
      </c>
      <c r="J18" s="1">
        <v>40290</v>
      </c>
      <c r="K18">
        <v>7286</v>
      </c>
      <c r="L18" s="1">
        <v>478</v>
      </c>
      <c r="M18" s="1">
        <v>90</v>
      </c>
      <c r="N18" s="1">
        <f t="shared" si="0"/>
        <v>43.028695112313727</v>
      </c>
      <c r="O18" s="2">
        <v>49.16</v>
      </c>
      <c r="P18" s="2">
        <v>16.420000000000002</v>
      </c>
      <c r="Q18">
        <v>17</v>
      </c>
      <c r="R18">
        <v>23240.305039999999</v>
      </c>
    </row>
    <row r="19" spans="1:18" x14ac:dyDescent="0.2">
      <c r="A19" s="3">
        <v>43917</v>
      </c>
      <c r="B19">
        <v>5698</v>
      </c>
      <c r="C19">
        <v>2069</v>
      </c>
      <c r="D19">
        <v>92</v>
      </c>
      <c r="E19">
        <v>17</v>
      </c>
      <c r="F19" s="1">
        <v>42</v>
      </c>
      <c r="G19" s="1">
        <v>16</v>
      </c>
      <c r="H19" s="1">
        <v>344</v>
      </c>
      <c r="I19" s="1">
        <v>241</v>
      </c>
      <c r="J19" s="1">
        <v>47823</v>
      </c>
      <c r="K19">
        <v>7533</v>
      </c>
      <c r="L19" s="1">
        <v>567</v>
      </c>
      <c r="M19" s="1">
        <v>119</v>
      </c>
      <c r="N19" s="1">
        <f t="shared" si="0"/>
        <v>67.560624069981714</v>
      </c>
      <c r="O19" s="2">
        <v>57.01</v>
      </c>
      <c r="P19" s="2">
        <v>27.47</v>
      </c>
      <c r="Q19">
        <v>18</v>
      </c>
      <c r="R19">
        <v>14801.521059999999</v>
      </c>
    </row>
    <row r="20" spans="1:18" x14ac:dyDescent="0.2">
      <c r="A20" s="3">
        <v>43918</v>
      </c>
      <c r="B20">
        <v>7402</v>
      </c>
      <c r="C20">
        <v>1704</v>
      </c>
      <c r="D20">
        <v>108</v>
      </c>
      <c r="E20">
        <v>16</v>
      </c>
      <c r="F20" s="1">
        <v>70</v>
      </c>
      <c r="G20" s="1">
        <v>28</v>
      </c>
      <c r="H20" s="1">
        <v>445</v>
      </c>
      <c r="I20" s="1">
        <v>309</v>
      </c>
      <c r="J20" s="1">
        <v>55464</v>
      </c>
      <c r="K20">
        <v>7641</v>
      </c>
      <c r="L20" s="1">
        <v>658</v>
      </c>
      <c r="M20" s="1">
        <v>133</v>
      </c>
      <c r="N20" s="1">
        <f t="shared" si="0"/>
        <v>87.764784023517834</v>
      </c>
      <c r="O20" s="2">
        <v>29.91</v>
      </c>
      <c r="P20" s="2">
        <v>22.3</v>
      </c>
      <c r="Q20">
        <v>19</v>
      </c>
      <c r="R20">
        <v>11394.09173</v>
      </c>
    </row>
    <row r="21" spans="1:18" x14ac:dyDescent="0.2">
      <c r="A21" s="3">
        <v>43919</v>
      </c>
      <c r="B21">
        <v>9217</v>
      </c>
      <c r="C21">
        <v>1815</v>
      </c>
      <c r="D21">
        <v>131</v>
      </c>
      <c r="E21">
        <v>23</v>
      </c>
      <c r="F21" s="1">
        <v>105</v>
      </c>
      <c r="G21" s="1">
        <v>35</v>
      </c>
      <c r="H21" s="1">
        <v>568</v>
      </c>
      <c r="I21" s="1">
        <v>394</v>
      </c>
      <c r="J21" s="1">
        <v>65446</v>
      </c>
      <c r="K21">
        <v>9982</v>
      </c>
      <c r="L21" s="1">
        <v>776</v>
      </c>
      <c r="M21" s="1">
        <v>141</v>
      </c>
      <c r="N21" s="1">
        <f t="shared" si="0"/>
        <v>109.28506003036529</v>
      </c>
      <c r="O21" s="2">
        <v>24.52</v>
      </c>
      <c r="P21" s="2">
        <v>18.18</v>
      </c>
      <c r="Q21">
        <v>20</v>
      </c>
      <c r="R21">
        <v>9150.3815780000004</v>
      </c>
    </row>
    <row r="22" spans="1:18" x14ac:dyDescent="0.2">
      <c r="A22" s="3">
        <v>43920</v>
      </c>
      <c r="B22">
        <v>10827</v>
      </c>
      <c r="C22">
        <v>1610</v>
      </c>
      <c r="D22">
        <v>168</v>
      </c>
      <c r="E22">
        <v>37</v>
      </c>
      <c r="F22" s="1">
        <v>162</v>
      </c>
      <c r="G22" s="1">
        <v>57</v>
      </c>
      <c r="H22" s="1">
        <v>725</v>
      </c>
      <c r="I22" s="1">
        <v>523</v>
      </c>
      <c r="J22" s="1">
        <v>76981</v>
      </c>
      <c r="K22" s="1">
        <v>11535</v>
      </c>
      <c r="L22" s="1">
        <v>913</v>
      </c>
      <c r="M22" s="1">
        <v>141</v>
      </c>
      <c r="N22" s="1">
        <f t="shared" si="0"/>
        <v>128.37467125407019</v>
      </c>
      <c r="O22" s="2">
        <v>17.47</v>
      </c>
      <c r="P22" s="2">
        <v>13.96</v>
      </c>
      <c r="Q22">
        <v>21</v>
      </c>
      <c r="R22">
        <v>7789.6986239999997</v>
      </c>
    </row>
    <row r="23" spans="1:18" s="6" customFormat="1" x14ac:dyDescent="0.2">
      <c r="A23" s="5">
        <v>43921</v>
      </c>
      <c r="B23" s="6">
        <v>13531</v>
      </c>
      <c r="C23" s="6">
        <v>2704</v>
      </c>
      <c r="D23" s="6">
        <v>214</v>
      </c>
      <c r="E23" s="6">
        <v>46</v>
      </c>
      <c r="F23" s="7">
        <v>243</v>
      </c>
      <c r="G23" s="7">
        <v>81</v>
      </c>
      <c r="H23" s="7">
        <v>847</v>
      </c>
      <c r="I23" s="7">
        <v>622</v>
      </c>
      <c r="J23" s="7">
        <v>92403</v>
      </c>
      <c r="K23" s="7">
        <v>15422</v>
      </c>
      <c r="L23" s="7">
        <v>1096</v>
      </c>
      <c r="M23" s="7">
        <v>146</v>
      </c>
      <c r="N23" s="1">
        <f t="shared" si="0"/>
        <v>160.43573258878948</v>
      </c>
      <c r="O23" s="8">
        <v>24.97</v>
      </c>
      <c r="P23" s="2">
        <v>17.53</v>
      </c>
      <c r="Q23" s="6">
        <v>22</v>
      </c>
      <c r="R23">
        <v>6233.025423</v>
      </c>
    </row>
    <row r="24" spans="1:18" x14ac:dyDescent="0.2">
      <c r="A24" s="3">
        <v>43922</v>
      </c>
      <c r="B24">
        <v>15679</v>
      </c>
      <c r="C24">
        <v>2148</v>
      </c>
      <c r="D24">
        <v>277</v>
      </c>
      <c r="E24">
        <v>63</v>
      </c>
      <c r="F24" s="1">
        <v>333</v>
      </c>
      <c r="G24" s="1">
        <v>90</v>
      </c>
      <c r="H24" s="1">
        <v>979</v>
      </c>
      <c r="I24" s="1">
        <v>692</v>
      </c>
      <c r="J24" s="1">
        <v>106799</v>
      </c>
      <c r="K24" s="1">
        <v>14396</v>
      </c>
      <c r="L24" s="1">
        <v>1266</v>
      </c>
      <c r="M24" s="1">
        <v>147</v>
      </c>
      <c r="N24" s="1">
        <f t="shared" si="0"/>
        <v>185.90435675557094</v>
      </c>
      <c r="O24" s="2">
        <v>15.87</v>
      </c>
      <c r="P24" s="2">
        <v>14.92</v>
      </c>
      <c r="Q24">
        <v>23</v>
      </c>
      <c r="R24">
        <v>5379.1100839999999</v>
      </c>
    </row>
    <row r="25" spans="1:18" x14ac:dyDescent="0.2">
      <c r="A25" s="3">
        <v>43923</v>
      </c>
      <c r="B25">
        <v>18135</v>
      </c>
      <c r="C25">
        <v>2456</v>
      </c>
      <c r="D25">
        <v>356</v>
      </c>
      <c r="E25">
        <v>79</v>
      </c>
      <c r="F25" s="1">
        <v>415</v>
      </c>
      <c r="G25" s="1">
        <v>82</v>
      </c>
      <c r="H25" s="1">
        <v>1101</v>
      </c>
      <c r="I25" s="1">
        <v>783</v>
      </c>
      <c r="J25" s="1">
        <v>125556</v>
      </c>
      <c r="K25" s="1">
        <v>18757</v>
      </c>
      <c r="L25" s="1">
        <v>1489</v>
      </c>
      <c r="M25" s="1">
        <v>144</v>
      </c>
      <c r="N25" s="1">
        <f t="shared" si="0"/>
        <v>215.02490654775679</v>
      </c>
      <c r="O25" s="2">
        <v>15.66</v>
      </c>
      <c r="P25" s="2">
        <v>13.09</v>
      </c>
      <c r="Q25">
        <v>24</v>
      </c>
      <c r="R25">
        <v>4650.6240420000004</v>
      </c>
    </row>
    <row r="26" spans="1:18" x14ac:dyDescent="0.2">
      <c r="A26" s="3">
        <v>43924</v>
      </c>
      <c r="B26">
        <v>20921</v>
      </c>
      <c r="C26">
        <v>2786</v>
      </c>
      <c r="D26">
        <v>425</v>
      </c>
      <c r="E26">
        <v>69</v>
      </c>
      <c r="F26" s="1">
        <v>484</v>
      </c>
      <c r="G26" s="1">
        <v>69</v>
      </c>
      <c r="H26" s="1">
        <v>1251</v>
      </c>
      <c r="I26" s="1">
        <v>867</v>
      </c>
      <c r="J26" s="1">
        <v>141716</v>
      </c>
      <c r="K26" s="1">
        <v>16160</v>
      </c>
      <c r="L26" s="1">
        <v>1680</v>
      </c>
      <c r="M26" s="1">
        <v>148</v>
      </c>
      <c r="N26" s="1">
        <f t="shared" si="0"/>
        <v>248.05823379573314</v>
      </c>
      <c r="O26" s="2">
        <v>15.36</v>
      </c>
      <c r="P26" s="2">
        <v>17.239999999999998</v>
      </c>
      <c r="Q26">
        <v>25</v>
      </c>
      <c r="R26">
        <v>4031.3114569999998</v>
      </c>
    </row>
    <row r="27" spans="1:18" x14ac:dyDescent="0.2">
      <c r="A27" s="3">
        <v>43925</v>
      </c>
      <c r="B27">
        <v>23934</v>
      </c>
      <c r="C27">
        <v>3013</v>
      </c>
      <c r="D27">
        <v>501</v>
      </c>
      <c r="E27">
        <v>76</v>
      </c>
      <c r="F27" s="1">
        <v>786</v>
      </c>
      <c r="G27" s="1">
        <v>302</v>
      </c>
      <c r="H27" s="1">
        <v>1311</v>
      </c>
      <c r="I27" s="1">
        <v>909</v>
      </c>
      <c r="J27" s="1">
        <v>161380</v>
      </c>
      <c r="K27" s="1">
        <v>19664</v>
      </c>
      <c r="L27" s="1">
        <v>1913</v>
      </c>
      <c r="M27" s="1">
        <v>148</v>
      </c>
      <c r="N27" s="1">
        <f t="shared" si="0"/>
        <v>283.78307765723798</v>
      </c>
      <c r="O27" s="2">
        <v>14.4</v>
      </c>
      <c r="P27" s="2">
        <v>15.32</v>
      </c>
      <c r="Q27">
        <v>25</v>
      </c>
      <c r="R27">
        <v>3523.8182919999999</v>
      </c>
    </row>
    <row r="28" spans="1:18" x14ac:dyDescent="0.2">
      <c r="A28" s="3">
        <v>43926</v>
      </c>
      <c r="B28">
        <v>27069</v>
      </c>
      <c r="C28">
        <v>3135</v>
      </c>
      <c r="D28">
        <v>574</v>
      </c>
      <c r="E28">
        <v>73</v>
      </c>
      <c r="F28" s="1">
        <v>1042</v>
      </c>
      <c r="G28" s="1">
        <v>256</v>
      </c>
      <c r="H28" s="1">
        <v>1381</v>
      </c>
      <c r="I28">
        <v>935</v>
      </c>
      <c r="J28" s="1">
        <v>181445</v>
      </c>
      <c r="K28">
        <v>20065</v>
      </c>
      <c r="L28" s="1">
        <v>2151</v>
      </c>
      <c r="M28" s="1">
        <v>149</v>
      </c>
      <c r="N28" s="1">
        <f t="shared" si="0"/>
        <v>320.95446348724727</v>
      </c>
      <c r="O28" s="2">
        <v>13.1</v>
      </c>
      <c r="P28" s="2">
        <v>15.62</v>
      </c>
      <c r="Q28">
        <v>26</v>
      </c>
      <c r="R28">
        <v>3115.7067860000002</v>
      </c>
    </row>
    <row r="29" spans="1:18" x14ac:dyDescent="0.2">
      <c r="A29" s="3">
        <v>43927</v>
      </c>
      <c r="B29">
        <f>B28+C29</f>
        <v>30217</v>
      </c>
      <c r="C29">
        <v>3148</v>
      </c>
      <c r="D29">
        <f>D28+E29</f>
        <v>649</v>
      </c>
      <c r="E29">
        <v>75</v>
      </c>
      <c r="F29" s="1">
        <v>1326</v>
      </c>
      <c r="G29" s="1">
        <f>F29-F28</f>
        <v>284</v>
      </c>
      <c r="H29" s="1">
        <v>1415</v>
      </c>
      <c r="I29" s="1">
        <v>966</v>
      </c>
      <c r="J29" s="1">
        <f>J28+K29</f>
        <v>202845</v>
      </c>
      <c r="K29" s="1">
        <v>21400</v>
      </c>
      <c r="L29" s="1">
        <f>1000000/($S$2/J29)</f>
        <v>2405.1131606661002</v>
      </c>
      <c r="M29" s="1">
        <f>1000/(J29/B29)</f>
        <v>148.96595922995391</v>
      </c>
      <c r="N29" s="1">
        <f t="shared" si="0"/>
        <v>358.27998903521188</v>
      </c>
      <c r="O29" s="2">
        <f>((B29-B28)/B28)*100</f>
        <v>11.629539325427611</v>
      </c>
      <c r="P29" s="2">
        <f>(C29/K29)*100</f>
        <v>14.710280373831775</v>
      </c>
      <c r="Q29">
        <v>27</v>
      </c>
      <c r="R29">
        <f>$S$2/B29</f>
        <v>2791.1131813217726</v>
      </c>
    </row>
    <row r="30" spans="1:18" x14ac:dyDescent="0.2">
      <c r="A30" s="3">
        <v>43928</v>
      </c>
      <c r="B30">
        <f>B29+C30</f>
        <v>34109</v>
      </c>
      <c r="C30">
        <v>3892</v>
      </c>
      <c r="D30">
        <f>D29+E30</f>
        <v>725</v>
      </c>
      <c r="E30">
        <v>76</v>
      </c>
      <c r="F30" s="1">
        <v>1582</v>
      </c>
      <c r="G30" s="1">
        <f>F30-F29</f>
        <v>256</v>
      </c>
      <c r="H30" s="1">
        <v>1474</v>
      </c>
      <c r="I30" s="1">
        <v>987</v>
      </c>
      <c r="J30" s="1">
        <f>J29+K30</f>
        <v>222868</v>
      </c>
      <c r="K30" s="1">
        <v>20023</v>
      </c>
      <c r="L30" s="1">
        <f>1000000/($S$2/J30)</f>
        <v>2642.523897021531</v>
      </c>
      <c r="M30" s="1">
        <f>1000/(J30/B30)</f>
        <v>153.04574905325126</v>
      </c>
      <c r="N30" s="1">
        <f t="shared" si="0"/>
        <v>404.42704921077677</v>
      </c>
      <c r="O30" s="2">
        <f>((B30-B29)/B29)*100</f>
        <v>12.880166793526824</v>
      </c>
      <c r="P30" s="2">
        <f>(C30/K30)*100</f>
        <v>19.437646706287769</v>
      </c>
      <c r="Q30">
        <v>28</v>
      </c>
      <c r="R30">
        <f>$S$2/B30</f>
        <v>2472.6338209856635</v>
      </c>
    </row>
    <row r="31" spans="1:18" x14ac:dyDescent="0.2">
      <c r="A31" s="3">
        <v>43929</v>
      </c>
      <c r="B31">
        <f>B30+C31</f>
        <v>38226</v>
      </c>
      <c r="C31">
        <v>4117</v>
      </c>
      <c r="D31">
        <f>D30+E31</f>
        <v>812</v>
      </c>
      <c r="E31">
        <v>87</v>
      </c>
      <c r="F31" s="1">
        <v>1846</v>
      </c>
      <c r="G31" s="1">
        <f>F31-F30</f>
        <v>264</v>
      </c>
      <c r="H31" s="1">
        <v>1492</v>
      </c>
      <c r="I31" s="1">
        <v>995</v>
      </c>
      <c r="J31" s="1">
        <f>J30+K31</f>
        <v>247768</v>
      </c>
      <c r="K31" s="1">
        <v>24900</v>
      </c>
      <c r="L31" s="1">
        <f>1000000/($S$2/J31)</f>
        <v>2937.760741412992</v>
      </c>
      <c r="M31" s="1">
        <f>1000/(J31/B31)</f>
        <v>154.2814245584579</v>
      </c>
      <c r="N31" s="1">
        <f t="shared" si="0"/>
        <v>453.24191219710787</v>
      </c>
      <c r="O31" s="2">
        <f>((B31-B30)/B30)*100</f>
        <v>12.070128118678355</v>
      </c>
      <c r="P31" s="2">
        <f>(C31/K31)*100</f>
        <v>16.534136546184737</v>
      </c>
      <c r="Q31">
        <v>29</v>
      </c>
      <c r="R31">
        <f>$S$2/B31</f>
        <v>2206.3272903259563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868D-6071-BD41-BDEC-20BB822B1411}">
  <dimension ref="A1:N7"/>
  <sheetViews>
    <sheetView workbookViewId="0">
      <selection activeCell="I2" sqref="A1:I2"/>
    </sheetView>
  </sheetViews>
  <sheetFormatPr baseColWidth="10" defaultRowHeight="16" x14ac:dyDescent="0.2"/>
  <cols>
    <col min="11" max="11" width="12.1640625" bestFit="1" customWidth="1"/>
    <col min="14" max="14" width="30.5" customWidth="1"/>
    <col min="15" max="15" width="11.1640625" bestFit="1" customWidth="1"/>
  </cols>
  <sheetData>
    <row r="1" spans="1:14" x14ac:dyDescent="0.2">
      <c r="A1" t="s">
        <v>1</v>
      </c>
      <c r="B1" t="s">
        <v>4</v>
      </c>
      <c r="C1" t="s">
        <v>19</v>
      </c>
      <c r="D1" t="s">
        <v>20</v>
      </c>
      <c r="E1" t="s">
        <v>6</v>
      </c>
      <c r="F1" t="s">
        <v>10</v>
      </c>
      <c r="G1" t="s">
        <v>21</v>
      </c>
      <c r="H1" s="1" t="s">
        <v>17</v>
      </c>
      <c r="I1" s="2" t="s">
        <v>18</v>
      </c>
      <c r="J1" t="s">
        <v>7</v>
      </c>
      <c r="K1" t="s">
        <v>8</v>
      </c>
    </row>
    <row r="2" spans="1:14" x14ac:dyDescent="0.2">
      <c r="A2">
        <f>Tüm!B31</f>
        <v>38226</v>
      </c>
      <c r="B2">
        <f>Tüm!D31</f>
        <v>812</v>
      </c>
      <c r="C2" s="1">
        <f>Tüm!F31</f>
        <v>1846</v>
      </c>
      <c r="D2" s="1">
        <f>A2-B2-C2</f>
        <v>35568</v>
      </c>
      <c r="E2" s="2">
        <f>(B2/A2)*100</f>
        <v>2.1242086537958458</v>
      </c>
      <c r="F2" s="1">
        <f>Tüm!J31</f>
        <v>247768</v>
      </c>
      <c r="G2" s="1">
        <f>Tüm!N31</f>
        <v>453.24191219710787</v>
      </c>
      <c r="H2" s="1">
        <f>Tüm!L31</f>
        <v>2937.760741412992</v>
      </c>
      <c r="I2" s="1">
        <f>Tüm!M31</f>
        <v>154.2814245584579</v>
      </c>
      <c r="J2">
        <v>84339067</v>
      </c>
      <c r="K2">
        <f>J2/A2</f>
        <v>2206.3272903259563</v>
      </c>
    </row>
    <row r="7" spans="1:14" x14ac:dyDescent="0.2">
      <c r="N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Tüm</vt:lpstr>
      <vt:lpstr>Özet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Korkmaz</dc:creator>
  <cp:lastModifiedBy>Selçuk Korkmaz</cp:lastModifiedBy>
  <dcterms:created xsi:type="dcterms:W3CDTF">2020-03-17T10:27:01Z</dcterms:created>
  <dcterms:modified xsi:type="dcterms:W3CDTF">2020-04-08T18:58:27Z</dcterms:modified>
</cp:coreProperties>
</file>