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selin.bayatli\Desktop\"/>
    </mc:Choice>
  </mc:AlternateContent>
  <xr:revisionPtr revIDLastSave="0" documentId="13_ncr:1_{00B4032C-C41B-43C9-AA61-29DEF16F669C}" xr6:coauthVersionLast="47" xr6:coauthVersionMax="47" xr10:uidLastSave="{00000000-0000-0000-0000-000000000000}"/>
  <bookViews>
    <workbookView xWindow="-108" yWindow="-108" windowWidth="23256" windowHeight="12456" activeTab="2" xr2:uid="{0F52023A-95D2-4DED-882B-4A52F7151476}"/>
  </bookViews>
  <sheets>
    <sheet name="DATA" sheetId="1" r:id="rId1"/>
    <sheet name="parametreler" sheetId="4" r:id="rId2"/>
    <sheet name="Dashbord" sheetId="5" r:id="rId3"/>
    <sheet name="Sellers" sheetId="2" r:id="rId4"/>
    <sheet name="images" sheetId="3" r:id="rId5"/>
  </sheets>
  <externalReferences>
    <externalReference r:id="rId6"/>
  </externalReferences>
  <definedNames>
    <definedName name="_xlnm._FilterDatabase" localSheetId="0" hidden="1">DATA!$A$1:$H$886</definedName>
    <definedName name="_xlnm._FilterDatabase" localSheetId="3" hidden="1">Sellers!#REF!</definedName>
    <definedName name="_xlchart.v5.0" hidden="1">parametreler!$A$1:$A$50</definedName>
    <definedName name="_xlchart.v5.1" hidden="1">parametreler!$B$1:$B$50</definedName>
    <definedName name="bolgeler">parametreler!$A$1:$A$50</definedName>
    <definedName name="dinamik_satici">OFFSET(parametreler!$R$3,0,0,COUNTIF(parametreler!$R:$R,"&lt;&gt;")-1,1)</definedName>
    <definedName name="dönemler">parametreler!$D$1:$D$3</definedName>
    <definedName name="foto">_xlfn.XLOOKUP(Dashbord!$V$4,Sellers!$C:$C,Sellers!$D:$D)</definedName>
    <definedName name="photo">INDEX(#REF!,MATCH([1]Sheet1!$A$1,#REF!,0),0)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0" i="4" l="1" a="1"/>
  <c r="I30" i="4" s="1"/>
  <c r="L18" i="4"/>
  <c r="L19" i="4"/>
  <c r="J27" i="4" s="1"/>
  <c r="J30" i="4" s="1"/>
  <c r="K21" i="4" a="1"/>
  <c r="K21" i="4" s="1"/>
  <c r="R1" i="4"/>
  <c r="L11" i="4"/>
  <c r="L10" i="4"/>
  <c r="K13" i="4" a="1"/>
  <c r="K13" i="4" s="1"/>
  <c r="O3" i="4"/>
  <c r="O4" i="4"/>
  <c r="O5" i="4"/>
  <c r="O6" i="4"/>
  <c r="O2" i="4"/>
  <c r="L1" i="4" a="1"/>
  <c r="L1" i="4" s="1"/>
  <c r="K2" i="4" a="1"/>
  <c r="K2" i="4" s="1"/>
  <c r="M2" i="4" s="1"/>
  <c r="G1" i="4" a="1"/>
  <c r="G1" i="4" s="1"/>
  <c r="C1" i="4"/>
  <c r="D1" i="4" a="1"/>
  <c r="D1" i="4" s="1"/>
  <c r="A1" i="4" a="1"/>
  <c r="A1" i="4" s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N34" i="4" l="1"/>
  <c r="N33" i="4"/>
  <c r="N32" i="4"/>
  <c r="N31" i="4"/>
  <c r="N30" i="4"/>
  <c r="M30" i="4"/>
  <c r="L34" i="4"/>
  <c r="L33" i="4"/>
  <c r="L32" i="4"/>
  <c r="L31" i="4"/>
  <c r="L30" i="4"/>
  <c r="K30" i="4"/>
  <c r="M33" i="4"/>
  <c r="M31" i="4"/>
  <c r="K33" i="4"/>
  <c r="O34" i="4"/>
  <c r="O32" i="4"/>
  <c r="M34" i="4"/>
  <c r="M32" i="4"/>
  <c r="K34" i="4"/>
  <c r="K32" i="4"/>
  <c r="J34" i="4"/>
  <c r="J32" i="4"/>
  <c r="O33" i="4"/>
  <c r="O31" i="4"/>
  <c r="K31" i="4"/>
  <c r="J33" i="4"/>
  <c r="J31" i="4"/>
  <c r="O30" i="4"/>
  <c r="M14" i="4"/>
  <c r="L21" i="4"/>
  <c r="M25" i="4"/>
  <c r="M23" i="4"/>
  <c r="M22" i="4"/>
  <c r="L25" i="4"/>
  <c r="L24" i="4"/>
  <c r="L23" i="4"/>
  <c r="L22" i="4"/>
  <c r="M24" i="4"/>
  <c r="M21" i="4"/>
  <c r="M17" i="4"/>
  <c r="M16" i="4"/>
  <c r="R3" i="4" a="1"/>
  <c r="R3" i="4" s="1"/>
  <c r="M15" i="4"/>
  <c r="L15" i="4"/>
  <c r="L14" i="4"/>
  <c r="M13" i="4"/>
  <c r="L17" i="4"/>
  <c r="L16" i="4"/>
  <c r="L13" i="4"/>
  <c r="N3" i="4"/>
  <c r="N6" i="4"/>
  <c r="M6" i="4"/>
  <c r="N5" i="4"/>
  <c r="M5" i="4"/>
  <c r="M3" i="4"/>
  <c r="N2" i="4"/>
  <c r="B2" i="4"/>
  <c r="N4" i="4"/>
  <c r="M4" i="4"/>
  <c r="H14" i="4"/>
  <c r="H13" i="4"/>
  <c r="H1" i="4"/>
  <c r="H2" i="4"/>
  <c r="H5" i="4"/>
  <c r="H4" i="4"/>
  <c r="H3" i="4"/>
  <c r="L3" i="4"/>
  <c r="L4" i="4"/>
  <c r="L5" i="4"/>
  <c r="L6" i="4"/>
  <c r="L2" i="4"/>
  <c r="B44" i="4"/>
  <c r="B43" i="4"/>
  <c r="B21" i="4"/>
  <c r="B11" i="4"/>
  <c r="B10" i="4"/>
  <c r="B42" i="4"/>
  <c r="B9" i="4"/>
  <c r="B41" i="4"/>
  <c r="B8" i="4"/>
  <c r="B37" i="4"/>
  <c r="B7" i="4"/>
  <c r="B36" i="4"/>
  <c r="B6" i="4"/>
  <c r="B29" i="4"/>
  <c r="B25" i="4"/>
  <c r="B24" i="4"/>
  <c r="B23" i="4"/>
  <c r="B22" i="4"/>
  <c r="B35" i="4"/>
  <c r="B20" i="4"/>
  <c r="B5" i="4"/>
  <c r="B49" i="4"/>
  <c r="B34" i="4"/>
  <c r="B19" i="4"/>
  <c r="B48" i="4"/>
  <c r="B33" i="4"/>
  <c r="B18" i="4"/>
  <c r="B47" i="4"/>
  <c r="B32" i="4"/>
  <c r="B17" i="4"/>
  <c r="B46" i="4"/>
  <c r="B31" i="4"/>
  <c r="B13" i="4"/>
  <c r="B45" i="4"/>
  <c r="B30" i="4"/>
  <c r="B12" i="4"/>
  <c r="B40" i="4"/>
  <c r="B28" i="4"/>
  <c r="B16" i="4"/>
  <c r="B4" i="4"/>
  <c r="B1" i="4"/>
  <c r="B39" i="4"/>
  <c r="B27" i="4"/>
  <c r="B15" i="4"/>
  <c r="B3" i="4"/>
  <c r="B50" i="4"/>
  <c r="B38" i="4"/>
  <c r="B26" i="4"/>
  <c r="B14" i="4"/>
  <c r="N14" i="4" l="1"/>
  <c r="N15" i="4"/>
  <c r="N21" i="4"/>
  <c r="O21" i="4" s="1"/>
  <c r="N13" i="4"/>
  <c r="N16" i="4"/>
  <c r="N17" i="4"/>
  <c r="N22" i="4"/>
  <c r="O22" i="4" s="1"/>
  <c r="N23" i="4"/>
  <c r="O23" i="4" s="1"/>
  <c r="N25" i="4"/>
  <c r="O25" i="4" s="1"/>
  <c r="N24" i="4"/>
  <c r="O24" i="4" s="1"/>
  <c r="H15" i="4"/>
  <c r="Q20" i="5" l="1"/>
  <c r="H17" i="4"/>
  <c r="Q21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<sst xmlns="http://schemas.openxmlformats.org/spreadsheetml/2006/main" count="3747" uniqueCount="180">
  <si>
    <t>CODE</t>
  </si>
  <si>
    <t>STATE</t>
  </si>
  <si>
    <t>SALERS</t>
  </si>
  <si>
    <t>PRODUCTS</t>
  </si>
  <si>
    <t>NET SALE AMOUNT</t>
  </si>
  <si>
    <t>TARGET SALE AMOUNT</t>
  </si>
  <si>
    <t>TARGET REALIZATION</t>
  </si>
  <si>
    <t>YEAR</t>
  </si>
  <si>
    <t>AK</t>
  </si>
  <si>
    <t>Alaska</t>
  </si>
  <si>
    <t>Jenny Hhapman</t>
  </si>
  <si>
    <t>MERCEDES</t>
  </si>
  <si>
    <t>AL</t>
  </si>
  <si>
    <t>Alabama</t>
  </si>
  <si>
    <t>Graham Grady</t>
  </si>
  <si>
    <t>AR</t>
  </si>
  <si>
    <t>Arkansas</t>
  </si>
  <si>
    <t>Alex Funning</t>
  </si>
  <si>
    <t>AZ</t>
  </si>
  <si>
    <t>Arizona</t>
  </si>
  <si>
    <t>Julie El</t>
  </si>
  <si>
    <t>CA</t>
  </si>
  <si>
    <t>California</t>
  </si>
  <si>
    <t>David Craus</t>
  </si>
  <si>
    <t>Simon Dan</t>
  </si>
  <si>
    <t>Peter Do</t>
  </si>
  <si>
    <t>Graham Eva</t>
  </si>
  <si>
    <t>CO</t>
  </si>
  <si>
    <t>Colorado</t>
  </si>
  <si>
    <t>Jim Farron</t>
  </si>
  <si>
    <t>CT</t>
  </si>
  <si>
    <t>Connecticut</t>
  </si>
  <si>
    <t>Krank Field</t>
  </si>
  <si>
    <t>DE</t>
  </si>
  <si>
    <t>Delaware</t>
  </si>
  <si>
    <t>Andrew Gwy</t>
  </si>
  <si>
    <t>FL</t>
  </si>
  <si>
    <t>Florida</t>
  </si>
  <si>
    <t>Mark Hen</t>
  </si>
  <si>
    <t>Pat Gla</t>
  </si>
  <si>
    <t>GA</t>
  </si>
  <si>
    <t>Georgia</t>
  </si>
  <si>
    <t>George How</t>
  </si>
  <si>
    <t>HI</t>
  </si>
  <si>
    <t>Hawaii</t>
  </si>
  <si>
    <t>Gra Jones</t>
  </si>
  <si>
    <t>IA</t>
  </si>
  <si>
    <t>Iowa</t>
  </si>
  <si>
    <t>Mike Ka</t>
  </si>
  <si>
    <t>ID</t>
  </si>
  <si>
    <t>Idaho</t>
  </si>
  <si>
    <t>Justin Mad</t>
  </si>
  <si>
    <t>IL</t>
  </si>
  <si>
    <t>Illinois</t>
  </si>
  <si>
    <t>Anna Tu</t>
  </si>
  <si>
    <t>Chi Onw</t>
  </si>
  <si>
    <t>IN</t>
  </si>
  <si>
    <t>Indiana</t>
  </si>
  <si>
    <t>Raul May</t>
  </si>
  <si>
    <t>KS</t>
  </si>
  <si>
    <t>Kansas</t>
  </si>
  <si>
    <t>Conor Mcman</t>
  </si>
  <si>
    <t>KY</t>
  </si>
  <si>
    <t>Kentucky</t>
  </si>
  <si>
    <t>Bridget Phillip</t>
  </si>
  <si>
    <t>LA</t>
  </si>
  <si>
    <t>Louisiana</t>
  </si>
  <si>
    <t>Mark Men</t>
  </si>
  <si>
    <t>MA</t>
  </si>
  <si>
    <t>Massachusetts</t>
  </si>
  <si>
    <t>David Mor</t>
  </si>
  <si>
    <t>MD</t>
  </si>
  <si>
    <t>Maryland</t>
  </si>
  <si>
    <t>Anne Trevel</t>
  </si>
  <si>
    <t>David Nut</t>
  </si>
  <si>
    <t>ME</t>
  </si>
  <si>
    <t>Maine</t>
  </si>
  <si>
    <t>George Os</t>
  </si>
  <si>
    <t>MI</t>
  </si>
  <si>
    <t>Michigan</t>
  </si>
  <si>
    <t>John Pu</t>
  </si>
  <si>
    <t>MN</t>
  </si>
  <si>
    <t>Minnesota</t>
  </si>
  <si>
    <t>Mary Glin</t>
  </si>
  <si>
    <t>MO</t>
  </si>
  <si>
    <t>Missouri</t>
  </si>
  <si>
    <t>Helen Goo</t>
  </si>
  <si>
    <t>MS</t>
  </si>
  <si>
    <t>Mississippi</t>
  </si>
  <si>
    <t>Sharon Ho</t>
  </si>
  <si>
    <t>MT</t>
  </si>
  <si>
    <t>Montana</t>
  </si>
  <si>
    <t>Nigel Eva</t>
  </si>
  <si>
    <t>NC</t>
  </si>
  <si>
    <t>North Carolina</t>
  </si>
  <si>
    <t>John Steven</t>
  </si>
  <si>
    <t>ND</t>
  </si>
  <si>
    <t>North Dakota</t>
  </si>
  <si>
    <t>Emma Buckel</t>
  </si>
  <si>
    <t>NE</t>
  </si>
  <si>
    <t>Nebraska</t>
  </si>
  <si>
    <t>Cathe McKin</t>
  </si>
  <si>
    <t>NH</t>
  </si>
  <si>
    <t>New Hampshire</t>
  </si>
  <si>
    <t>Marianne Eagle</t>
  </si>
  <si>
    <t>NJ</t>
  </si>
  <si>
    <t>New Jersey</t>
  </si>
  <si>
    <t>Will Woodcock</t>
  </si>
  <si>
    <t>NM</t>
  </si>
  <si>
    <t>New Mexico</t>
  </si>
  <si>
    <t>Bill Wraggen</t>
  </si>
  <si>
    <t>NV</t>
  </si>
  <si>
    <t>Nevada</t>
  </si>
  <si>
    <t>Tom Ble</t>
  </si>
  <si>
    <t>NY</t>
  </si>
  <si>
    <t>New York</t>
  </si>
  <si>
    <t>Nickister Brown</t>
  </si>
  <si>
    <t>Alanovic Camp</t>
  </si>
  <si>
    <t>Stepy Hep</t>
  </si>
  <si>
    <t>OH</t>
  </si>
  <si>
    <t>Ohio</t>
  </si>
  <si>
    <t>Andy Garci</t>
  </si>
  <si>
    <t>OK</t>
  </si>
  <si>
    <t>Oklahoma</t>
  </si>
  <si>
    <t>Lucia Berg</t>
  </si>
  <si>
    <t>OR</t>
  </si>
  <si>
    <t>Oregon</t>
  </si>
  <si>
    <t>Bill Est</t>
  </si>
  <si>
    <t>PA</t>
  </si>
  <si>
    <t>Pennsylvania</t>
  </si>
  <si>
    <t>Fionalla Bru</t>
  </si>
  <si>
    <t>RI</t>
  </si>
  <si>
    <t>Rhode Island</t>
  </si>
  <si>
    <t>Julietta Co</t>
  </si>
  <si>
    <t>SC</t>
  </si>
  <si>
    <t>South Carolina</t>
  </si>
  <si>
    <t>Jimmy Mahon</t>
  </si>
  <si>
    <t>SD</t>
  </si>
  <si>
    <t>South Dakota</t>
  </si>
  <si>
    <t>David Month</t>
  </si>
  <si>
    <t>TN</t>
  </si>
  <si>
    <t>Tennessee</t>
  </si>
  <si>
    <t>Jonat Rey</t>
  </si>
  <si>
    <t>TX</t>
  </si>
  <si>
    <t>Texas</t>
  </si>
  <si>
    <t>Stevy Rot</t>
  </si>
  <si>
    <t>Rosy Coop</t>
  </si>
  <si>
    <t>UT</t>
  </si>
  <si>
    <t>Utah</t>
  </si>
  <si>
    <t>Angela Falcon</t>
  </si>
  <si>
    <t>VA</t>
  </si>
  <si>
    <t>Virginia</t>
  </si>
  <si>
    <t>Ed Simpson</t>
  </si>
  <si>
    <t>VT</t>
  </si>
  <si>
    <t>Vermont</t>
  </si>
  <si>
    <t>Derek Crag</t>
  </si>
  <si>
    <t>WA</t>
  </si>
  <si>
    <t>Washington</t>
  </si>
  <si>
    <t>William Wallace</t>
  </si>
  <si>
    <t>WI</t>
  </si>
  <si>
    <t>Wisconsin</t>
  </si>
  <si>
    <t>Andrey Sheva</t>
  </si>
  <si>
    <t>WV</t>
  </si>
  <si>
    <t>West Virginia</t>
  </si>
  <si>
    <t>Ivan Dragon</t>
  </si>
  <si>
    <t>WY</t>
  </si>
  <si>
    <t>Wyoming</t>
  </si>
  <si>
    <t>Gordon Kayis</t>
  </si>
  <si>
    <t>BMW</t>
  </si>
  <si>
    <t>FORD</t>
  </si>
  <si>
    <t>MAZDA</t>
  </si>
  <si>
    <t>CHEVROLET</t>
  </si>
  <si>
    <t>Toplam Satış</t>
  </si>
  <si>
    <t>Toplam Hedef</t>
  </si>
  <si>
    <t>H.G Oranı</t>
  </si>
  <si>
    <t>Gerçekleşme</t>
  </si>
  <si>
    <t>Hedef</t>
  </si>
  <si>
    <t>2019</t>
  </si>
  <si>
    <t>H/G Oranı</t>
  </si>
  <si>
    <t>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</si>
</sst>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_-* #,##0_-;\-* #,##0_-;_-* &quot;-&quot;??_-;_-@_-"/>
  </numFmts>
  <fonts count="4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2" fillId="0" borderId="0" xfId="3"/>
    <xf numFmtId="0" fontId="2" fillId="0" borderId="0" xfId="3" applyAlignment="1">
      <alignment horizontal="center" vertical="center"/>
    </xf>
    <xf numFmtId="0" fontId="2" fillId="0" borderId="0" xfId="3" applyAlignment="1">
      <alignment horizontal="left" vertical="center"/>
    </xf>
    <xf numFmtId="165" fontId="0" fillId="0" borderId="0" xfId="4" applyNumberFormat="1" applyFont="1"/>
    <xf numFmtId="164" fontId="0" fillId="0" borderId="0" xfId="4" applyFont="1"/>
    <xf numFmtId="9" fontId="0" fillId="0" borderId="0" xfId="5" applyFont="1"/>
    <xf numFmtId="166" fontId="0" fillId="0" borderId="0" xfId="1" applyNumberFormat="1" applyFont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9" fontId="0" fillId="0" borderId="0" xfId="2" applyFont="1"/>
    <xf numFmtId="9" fontId="0" fillId="2" borderId="0" xfId="0" applyNumberFormat="1" applyFill="1"/>
    <xf numFmtId="166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9" xfId="0" applyBorder="1"/>
    <xf numFmtId="166" fontId="0" fillId="0" borderId="9" xfId="1" applyNumberFormat="1" applyFont="1" applyBorder="1"/>
    <xf numFmtId="0" fontId="0" fillId="3" borderId="9" xfId="0" applyFill="1" applyBorder="1"/>
    <xf numFmtId="0" fontId="0" fillId="4" borderId="9" xfId="0" applyFill="1" applyBorder="1"/>
    <xf numFmtId="166" fontId="0" fillId="4" borderId="9" xfId="1" applyNumberFormat="1" applyFont="1" applyFill="1" applyBorder="1"/>
    <xf numFmtId="0" fontId="3" fillId="3" borderId="9" xfId="0" applyFont="1" applyFill="1" applyBorder="1"/>
    <xf numFmtId="9" fontId="0" fillId="0" borderId="9" xfId="2" applyFont="1" applyBorder="1"/>
    <xf numFmtId="9" fontId="0" fillId="4" borderId="9" xfId="2" applyFont="1" applyFill="1" applyBorder="1"/>
    <xf numFmtId="166" fontId="1" fillId="0" borderId="9" xfId="1" applyNumberFormat="1" applyFont="1" applyBorder="1"/>
    <xf numFmtId="0" fontId="0" fillId="0" borderId="13" xfId="0" applyBorder="1"/>
    <xf numFmtId="166" fontId="1" fillId="0" borderId="14" xfId="1" applyNumberFormat="1" applyFont="1" applyBorder="1"/>
    <xf numFmtId="0" fontId="0" fillId="0" borderId="15" xfId="0" applyBorder="1"/>
    <xf numFmtId="166" fontId="1" fillId="0" borderId="16" xfId="1" applyNumberFormat="1" applyFont="1" applyBorder="1"/>
    <xf numFmtId="166" fontId="1" fillId="0" borderId="17" xfId="1" applyNumberFormat="1" applyFont="1" applyBorder="1"/>
    <xf numFmtId="0" fontId="0" fillId="3" borderId="10" xfId="0" applyFill="1" applyBorder="1"/>
    <xf numFmtId="0" fontId="0" fillId="3" borderId="13" xfId="0" applyFill="1" applyBorder="1"/>
    <xf numFmtId="0" fontId="0" fillId="4" borderId="13" xfId="0" applyFill="1" applyBorder="1"/>
    <xf numFmtId="166" fontId="1" fillId="4" borderId="9" xfId="1" applyNumberFormat="1" applyFont="1" applyFill="1" applyBorder="1"/>
    <xf numFmtId="166" fontId="1" fillId="4" borderId="14" xfId="1" applyNumberFormat="1" applyFont="1" applyFill="1" applyBorder="1"/>
    <xf numFmtId="0" fontId="3" fillId="3" borderId="14" xfId="0" applyFont="1" applyFill="1" applyBorder="1"/>
    <xf numFmtId="0" fontId="3" fillId="3" borderId="11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</cellXfs>
  <cellStyles count="6">
    <cellStyle name="Normal" xfId="0" builtinId="0"/>
    <cellStyle name="Normal 2" xfId="3" xr:uid="{EC560D4F-3D1D-44F7-8DE1-62199E188FFE}"/>
    <cellStyle name="ParaBirimi 2" xfId="4" xr:uid="{2D8A21A1-6236-44C1-99F6-FD2077FF2D70}"/>
    <cellStyle name="Virgül" xfId="1" builtinId="3"/>
    <cellStyle name="Yüzde" xfId="2" builtinId="5"/>
    <cellStyle name="Yüzde 2" xfId="5" xr:uid="{3A3F877A-8E59-4F26-81CE-561B3038231F}"/>
  </cellStyles>
  <dxfs count="9">
    <dxf>
      <fill>
        <patternFill>
          <bgColor rgb="FFFF7171"/>
        </patternFill>
      </fill>
    </dxf>
    <dxf>
      <fill>
        <patternFill>
          <bgColor theme="9" tint="0.39994506668294322"/>
        </patternFill>
      </fill>
    </dxf>
    <dxf>
      <fill>
        <patternFill>
          <bgColor rgb="FFFF6D6D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  <numFmt numFmtId="165" formatCode="_(&quot;$&quot;* #,##0_);_(&quot;$&quot;* \(#,##0\);_(&quot;$&quot;* &quot;-&quot;??_);_(@_)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4472C4"/>
      <color rgb="FFFF7171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306930693069313E-2"/>
          <c:y val="0.19097222222222221"/>
          <c:w val="0.9273927392739274"/>
          <c:h val="0.4062800743657042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parametreler!$G$1:$G$5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parametreler!$H$1:$H$5</c:f>
              <c:numCache>
                <c:formatCode>_-* #,##0_-;\-* #,##0_-;_-* "-"??_-;_-@_-</c:formatCode>
                <c:ptCount val="5"/>
                <c:pt idx="0">
                  <c:v>11651494.895999998</c:v>
                </c:pt>
                <c:pt idx="1">
                  <c:v>7830346.9702500002</c:v>
                </c:pt>
                <c:pt idx="2">
                  <c:v>16905078.695250001</c:v>
                </c:pt>
                <c:pt idx="3">
                  <c:v>10361173.481999997</c:v>
                </c:pt>
                <c:pt idx="4">
                  <c:v>15846811.008750001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24-4629-8B8A-3BF66973B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4021727"/>
        <c:axId val="1818304943"/>
      </c:barChart>
      <c:catAx>
        <c:axId val="172402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818304943"/>
        <c:crosses val="autoZero"/>
        <c:auto val="1"/>
        <c:lblAlgn val="ctr"/>
        <c:lblOffset val="100"/>
        <c:noMultiLvlLbl val="0"/>
      </c:catAx>
      <c:valAx>
        <c:axId val="1818304943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72402172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333333333333333E-2"/>
          <c:y val="6.9444444444444448E-2"/>
          <c:w val="0.93888888888888888"/>
          <c:h val="0.73577136191309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parametreler!$L$1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parametreler!$L$2:$L$6</c:f>
              <c:numCache>
                <c:formatCode>_-* #,##0_-;\-* #,##0_-;_-* "-"??_-;_-@_-</c:formatCode>
                <c:ptCount val="5"/>
                <c:pt idx="0">
                  <c:v>11651494.895999998</c:v>
                </c:pt>
                <c:pt idx="1">
                  <c:v>7830346.9702500002</c:v>
                </c:pt>
                <c:pt idx="2">
                  <c:v>16905078.695250001</c:v>
                </c:pt>
                <c:pt idx="3">
                  <c:v>10361173.481999997</c:v>
                </c:pt>
                <c:pt idx="4">
                  <c:v>15846811.008750001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1A-4F1C-A650-E5730E07CAE5}"/>
            </c:ext>
          </c:extLst>
        </c:ser>
        <c:ser>
          <c:idx val="1"/>
          <c:order val="1"/>
          <c:tx>
            <c:strRef>
              <c:f>parametreler!$M$1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parametreler!$M$2:$M$6</c:f>
              <c:numCache>
                <c:formatCode>_-* #,##0_-;\-* #,##0_-;_-* "-"??_-;_-@_-</c:formatCode>
                <c:ptCount val="5"/>
                <c:pt idx="0">
                  <c:v>17119042.839000005</c:v>
                </c:pt>
                <c:pt idx="1">
                  <c:v>9696997.8989999983</c:v>
                </c:pt>
                <c:pt idx="2">
                  <c:v>21034718.774999991</c:v>
                </c:pt>
                <c:pt idx="3">
                  <c:v>12920499.387000004</c:v>
                </c:pt>
                <c:pt idx="4">
                  <c:v>20032255.052999999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A-4F1C-A650-E5730E07CAE5}"/>
            </c:ext>
          </c:extLst>
        </c:ser>
        <c:ser>
          <c:idx val="2"/>
          <c:order val="2"/>
          <c:tx>
            <c:strRef>
              <c:f>parametreler!$N$1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parametreler!$N$2:$N$6</c:f>
              <c:numCache>
                <c:formatCode>_-* #,##0_-;\-* #,##0_-;_-* "-"??_-;_-@_-</c:formatCode>
                <c:ptCount val="5"/>
                <c:pt idx="0">
                  <c:v>30171771</c:v>
                </c:pt>
                <c:pt idx="1">
                  <c:v>17788458</c:v>
                </c:pt>
                <c:pt idx="2">
                  <c:v>38563077</c:v>
                </c:pt>
                <c:pt idx="3">
                  <c:v>22939296</c:v>
                </c:pt>
                <c:pt idx="4">
                  <c:v>35219513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A-4F1C-A650-E5730E07C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5342591"/>
        <c:axId val="1822314015"/>
      </c:barChart>
      <c:lineChart>
        <c:grouping val="standard"/>
        <c:varyColors val="0"/>
        <c:ser>
          <c:idx val="3"/>
          <c:order val="3"/>
          <c:tx>
            <c:strRef>
              <c:f>parametreler!$O$1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parametreler!$O$2:$O$6</c:f>
              <c:numCache>
                <c:formatCode>_-* #,##0_-;\-* #,##0_-;_-* "-"??_-;_-@_-</c:formatCode>
                <c:ptCount val="5"/>
                <c:pt idx="0">
                  <c:v>58942308.734999999</c:v>
                </c:pt>
                <c:pt idx="1">
                  <c:v>35315802.86925</c:v>
                </c:pt>
                <c:pt idx="2">
                  <c:v>76502874.470249996</c:v>
                </c:pt>
                <c:pt idx="3">
                  <c:v>46220968.869000003</c:v>
                </c:pt>
                <c:pt idx="4">
                  <c:v>71098579.061749995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1A-4F1C-A650-E5730E07C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5342591"/>
        <c:axId val="1822314015"/>
      </c:lineChart>
      <c:catAx>
        <c:axId val="1765342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822314015"/>
        <c:crosses val="autoZero"/>
        <c:auto val="1"/>
        <c:lblAlgn val="ctr"/>
        <c:lblOffset val="100"/>
        <c:noMultiLvlLbl val="0"/>
      </c:catAx>
      <c:valAx>
        <c:axId val="1822314015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765342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</c:legendEntry>
      <c:layout>
        <c:manualLayout>
          <c:xMode val="edge"/>
          <c:yMode val="edge"/>
          <c:x val="0.4191903438290418"/>
          <c:y val="0.90516655848126504"/>
          <c:w val="0.16634878642439846"/>
          <c:h val="5.89911476119248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E5C-4552-8812-88334A52D29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E5C-4552-8812-88334A52D29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E5C-4552-8812-88334A52D29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E5C-4552-8812-88334A52D29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E5C-4552-8812-88334A52D293}"/>
              </c:ext>
            </c:extLst>
          </c:dPt>
          <c:cat>
            <c:strRef>
              <c:f>parametreler!$K$13:$K$17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parametreler!$L$13:$L$17</c:f>
              <c:numCache>
                <c:formatCode>_-* #,##0_-;\-* #,##0_-;_-* "-"??_-;_-@_-</c:formatCode>
                <c:ptCount val="5"/>
                <c:pt idx="0">
                  <c:v>119773.43775000001</c:v>
                </c:pt>
                <c:pt idx="1">
                  <c:v>66365.891999999993</c:v>
                </c:pt>
                <c:pt idx="2">
                  <c:v>363711.40425000002</c:v>
                </c:pt>
                <c:pt idx="3">
                  <c:v>325102.26825000002</c:v>
                </c:pt>
                <c:pt idx="4">
                  <c:v>684427.8330000001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5C-4552-8812-88334A52D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813922356091031E-2"/>
          <c:y val="7.0555555555555552E-2"/>
          <c:w val="0.92637215528781791"/>
          <c:h val="0.66442962962962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parametreler!$L$12</c:f>
              <c:strCache>
                <c:ptCount val="1"/>
                <c:pt idx="0">
                  <c:v>Gerçekleşme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parametreler!$K$13:$K$17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parametreler!$L$13:$L$17</c:f>
              <c:numCache>
                <c:formatCode>_-* #,##0_-;\-* #,##0_-;_-* "-"??_-;_-@_-</c:formatCode>
                <c:ptCount val="5"/>
                <c:pt idx="0">
                  <c:v>119773.43775000001</c:v>
                </c:pt>
                <c:pt idx="1">
                  <c:v>66365.891999999993</c:v>
                </c:pt>
                <c:pt idx="2">
                  <c:v>363711.40425000002</c:v>
                </c:pt>
                <c:pt idx="3">
                  <c:v>325102.26825000002</c:v>
                </c:pt>
                <c:pt idx="4">
                  <c:v>684427.8330000001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E-486B-BFBE-77CCA4E09F9F}"/>
            </c:ext>
          </c:extLst>
        </c:ser>
        <c:ser>
          <c:idx val="1"/>
          <c:order val="1"/>
          <c:tx>
            <c:strRef>
              <c:f>parametreler!$M$12</c:f>
              <c:strCache>
                <c:ptCount val="1"/>
                <c:pt idx="0">
                  <c:v>Hedef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parametreler!$K$13:$K$17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parametreler!$M$13:$M$17</c:f>
              <c:numCache>
                <c:formatCode>_-* #,##0_-;\-* #,##0_-;_-* "-"??_-;_-@_-</c:formatCode>
                <c:ptCount val="5"/>
                <c:pt idx="0">
                  <c:v>317912.61375000002</c:v>
                </c:pt>
                <c:pt idx="1">
                  <c:v>68066.257499999992</c:v>
                </c:pt>
                <c:pt idx="2">
                  <c:v>349858.90575000003</c:v>
                </c:pt>
                <c:pt idx="3">
                  <c:v>556401.77100000007</c:v>
                </c:pt>
                <c:pt idx="4">
                  <c:v>677063.00249999994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AE-486B-BFBE-77CCA4E09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7045615"/>
        <c:axId val="59676704"/>
      </c:barChart>
      <c:catAx>
        <c:axId val="1107045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59676704"/>
        <c:crosses val="autoZero"/>
        <c:auto val="1"/>
        <c:lblAlgn val="ctr"/>
        <c:lblOffset val="100"/>
        <c:noMultiLvlLbl val="0"/>
      </c:catAx>
      <c:valAx>
        <c:axId val="59676704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107045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colorVal">
        <cx:f>_xlchart.v5.1</cx:f>
      </cx:numDim>
    </cx:data>
  </cx:chartData>
  <cx:chart>
    <cx:title pos="t" align="ctr" overlay="0">
      <cx:tx>
        <cx:txData>
          <cx:v>Satış Yoğunluğu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>
              <a:solidFill>
                <a:schemeClr val="bg1"/>
              </a:solidFill>
            </a:defRPr>
          </a:pPr>
          <a:r>
            <a:rPr lang="tr-TR" sz="1400" b="1" i="0" u="none" strike="noStrike" baseline="0">
              <a:solidFill>
                <a:schemeClr val="bg1"/>
              </a:solidFill>
              <a:latin typeface="Calibri" panose="020F0502020204030204"/>
            </a:rPr>
            <a:t>Satış Yoğunluğu</a:t>
          </a:r>
        </a:p>
      </cx:txPr>
    </cx:title>
    <cx:plotArea>
      <cx:plotAreaRegion>
        <cx:plotSurface>
          <cx:spPr>
            <a:noFill/>
          </cx:spPr>
        </cx:plotSurface>
        <cx:series layoutId="regionMap" uniqueId="{1030BFE7-43EE-4C48-892C-8403665F54D9}">
          <cx:dataLabels>
            <cx:visibility seriesName="0" categoryName="1" value="1"/>
            <cx:separator>
</cx:separator>
          </cx:dataLabels>
          <cx:dataId val="0"/>
          <cx:layoutPr>
            <cx:geography cultureLanguage="tr-TR" cultureRegion="TR" attribution="Bing ile güçlendirilmiştir">
              <cx:geoCache provider="{E9337A44-BEBE-4D9F-B70C-5C5E7DAFC167}">
                <cx:binary>1H3ZctxIsuWvyPQ8YCEWIBBtXdesAkBuZCYXUaSkF1iKygICWwT25WfmG+Z93ube/xpPLhKJSrVY
07xjlui2bHaCkfSMA3c/fsIj9M+7/h936W5bvuuzNK/+cdf//j6qa/2P336r7qJdtq1OMnlXqkr9
WZ/cqew39eef8m7327dy28k8/A2biP52F23Lete//49/wqeFO3Wm7ra1VPllsyuHq13VpHX1L+4d
vPVu+y2TuSerupR3Nfr9/Xor8937d7u8lvVwPejd7+9f/Mr7d79NP+gvf/RdCnbVzTcYS60TQm2b
WsTi9xd7/y5Vefh427D5CUY2oiajD/fp09/ebDMY/0tz7o3ZfvtW7qoKvsz9/34f9sJyeNd//+5O
NXm9n64QZu7390KW6e6//qdM3nm7Nt3V6a58/05Wyn34NVftv8THD/ff+reX0/4f/5y8AfMweecZ
MtNJ+9WtvwCzVN32aW7eABd8AlNuW4xS8/4iL3Hh5MSC921kPt63n/72Ay6/suYwLA+jJqgs/zhi
VNxtKv9UZS7fEBvCTrAFTsMRf8AGvcQGIX5iI4YZoujBaV5ic/pk0/AvjToM0YvBE6TcY0bqj3Rb
Jf9yQv5eZLPpCaLUQhDXHlDCE5QsfIIZd4jJwbce4umD7/zaksPQPI2boPLH6RH7z2bXvVvtymo3
PM3RG8Q28wQRbnKLoIPIMHpiM8eCnPrgPXySc15n02GMno+d4LRZHTFO3i7ddtvyDZkB4Sem6TAb
PzED/tJ/mHVCbcemBDkPMFlPT8iDF73GosMY/Rg5Qcg7Zn4A0eHrNnvDAEfwCQPmhm3zMcBNKIJj
nzjUJASb+NGPXgL0CoMO4/N94ASeP86O2IFudmWm8vppit4gylFgcBaG/0xwYfjEtrHNbYccdJxX
WHIYl+8DJ7jcXB8xLn+UyTavttXbAUPoCUQsxyR7arC/nJeBjeMTSjiyLMt5SE+TwPYaiw4D9GPk
BKE/ro4aITmq/C0DGz3BnGDsoMeac1KTIoTAg6jFbcu+Rwg9PRyP/K38pUE/w+dx4BSeL0cMzyxV
pfz2hvBg58TiloUwmTACBxzHYYRi4NT314RXv8KSw7h8HzjBZXbMCcdVAMz2m3p6dv/9jEOcEwhm
lmVS/DD/4BfPtRxkWicWZQ6xJ8C8xpTDyPwYOYHGPT9il3FVnu/uannXvCUfQCcWg3KUkL1wA9cE
HaAFjDgQ9PAk37zSmp8B9OyrTDE6Zl4w36kyfFNVB2gZhfl32CNdnmQdh5xQSgmj5iMtmDjRKww6
DNH3gRN45n8csQvdDgp06/DtghvFENw48OafsDZkshNISqD4mOY9q4Pk9FzUeYVBh+H5PnACz+3n
I4ZnAWKBlE8z9O+nnnvFE9QCk4AO/SLnWJBzMNtnpAehGqLec1h+bchhVJ7GTUBZLI8YlOW3bfSG
dIDSE+Jwk+EnFXpS5yAEOpvFCQO+8BKUXxpyGJPHYRNIlt4RQ7LZtdu35M4gqhHLppSjR4o8IQEI
2YCJRfb8+okkPHeXX9tzGJqncRNsNjdHjM0yTWWu5BsqAxSEafAWChT6IYVMPMbhsKTg2MRyHpWD
SY55jUWH8fkxcoLQ8phLnLW8i2S4zZ+iy7+fZyCmOYwyzpzHtYEpQhaQaJMzDmtz99dkWfQ1Fh1G
6MfICULro045+Te5fVPthp/sp57B8s7j9ZIPgCgNJY5j2vyxCqJPD8fjuvWvDTqMz/Jp4ASe5eaI
Q9zpW0ufDig0FAocxu6zy7QG5Q5QBhPgeVrzgRroefr5tT2HwXkaN8Hm9MMxYwMT09wlw9MM/fvB
DfoKgCoTDMtqE6exwGkAMkrtB6eaOM3pK0z5CTDfR06h+XzE0Ky35ZBu829vCA1Ia3tsLMj4z8sb
Zp8wE4FazR+l6oko8BpLDiPzY+QEmfUx8+n1tqq2d1FT7er6LYkbPoF+G9BmIPk/0eYXMMGCgWnB
WqgzCWivtudnIL34OlOkjlnAOVONrN6YG5gn3IGyxpmuiHIEK3LIgRWfR9YwiW+vsuUwQs+GTtA5
O2Z01hJk3UrV27cLcdSGTlCOYOnzUd+clKYc+qn23VKwMPf0Rx8o26tsOYzOs6ETdNbHTNvWsqpU
U8qneXoDagDEzGawIE0Pt0zt16wZg4Ud67EZ5y91z68t+hlETyOnCB3zCs8eof1/tX5LkGAFB4MI
+l0dmJAFkA9gxRqD3Pa4PncApFcY9XOcvg+eQnXMPHvfsfdZlcnbOdN+KYFwDI1rkyUeaGkDeEzq
WI/qwYQtvMaUw+j8GDmBZvP5mHk2NEy9qXpA2QmQNJh9WGW7v4BOP+dxyAQXgp5ebJMJRVj/2pTD
yHwfOAFmfX3EwGxUWUfv3G2pQCJ9Q45AYDGHwIqBBRrb/TV1IBBIHYsiBhLC/TWhCqfNuBvenb7C
rsNgTcdPMNu4R4zZebkL1VtKpQSinAMduuRRNJhkI4RNWDB1ECJA9J6LPL825DA4T+MmoJwfc2/b
gyN52+RtqTaDVgKbmA60wT9c0zBnQm/1vgXuMQ8BdM8RenCDX1t1GKeXoydobY5ZXdjsvpZvu4mE
QtMO7OMhjD10GpoQ0J4nJM5PoKLdd4wc7hV9jUWHUfoxcorQMTfBX0WwYe/dsnpbdQ5QsrGD+VPx
M+3oZYAicmDRAXpG7y+gFc/96bVWHUbq5egJWlfLI05Je9a62Ga6iuRb7iyh5MR2LBvxp064Ccvb
wwUOh2EN6SCLeLVZh/GaDJ8AtlkcMWAf62309Gi/gegAzQogqkJke3SbCdu778NmINthe1LJ/sqO
w8A8jJrg8fGoeTg40HrXy7s3bOuB7QsUQ0ZC9DElTbwHmfYJMmFvCdCLp2fhQajbP/i/tuYwNs/H
ThDarI/YY84j+YbYQAMJhY0joKM+rq9OsIEOeQbbTS3nJ8TuV9YcxuZh1ASV82OOY+dJCq1wb7pZ
DipXhwDrfmw7+MvKN6y9gtOYJoPekfvrpe+8xqKfoPP9u0wROuZ9wRe7PK+GtN2+6c568B+Hw8b6
RzL91x55duIQx9m3LzyABAvlz4kcWFXJvVH/LzvrXwyeYHXxxxHHuFtZ3SmYmLcUF6B1FGpXi8Dm
0yd3eV4XgdQNjQzQxcgPbwV6lUmH/enZ0AlIt8fMtT+o5r9HsgMZyIT2BIweV46mKWnvcrCnAcjc
A5ATKjf/P/87/7c0u798wAS1D+4Ru9YDar9WYv7e0RXQ5UgJHLoDVdADJlPibZonmJiwWmtPZPDH
yf61QYd9azJ8itQxa0PXkLDgCKLd7iljvEF9ZMEGe5B+oF/rASbIRi+C4H5FncBRMT+pY19l0mGg
ng2dgHR9zAvnt1uQGvKwflMdHMRWELkt5vzEme51cNj69bS2PqmaXmfTYZiej53gdPvGjOLl2VfP
Tvja7wo1oTkAziI4GEwYrLkhkM8c9ljlT7YfPv8OD1zrkOf87e/vHXPYv971b3oiAQK5nzgUkvCD
4AWP4PNAAiozgXM8gPY+Qjihvde75BcnJByG52nc5NG8/nTEGflGwrbQNy1K9m250OJp7mnS/TVh
UMw5sTnIlUCxvqP3vCh5jUWH8fkxcoLQzRsHj8mxeP+9B+Xd7qr63Y+v9vOY8vdIE8Q5OAwHwjxg
dX9NSJNjwqFshIEu9oMIP4dJbOv//F+vsuswWNPxE8hub47Iqe5ecQjjc9xe/P7fPIEStsRBZ67F
TAsqj0nUg60IwJ+eukLB714AduhoyJ9b9RPUDn3Ii6/z//UMyokjPjuE8vshnt623vr3p3+++u79
V4cDSSdDH2fzUDp/vLX89vt7Ai1RkG++nyq6/5CXOBx0nGdDd9uq/v29AUSDwWFIcFyY6cDZidQE
vDuIBXALdFEbVFMEXfQUqAjf38r3PSxwQCm4LQGX3dM3yJE2gxXYal8rg2Vs35EKKjizgeFgbvPv
R69eqHSAborvk/b4/9/lTXahZF5Xv7/HFoIIoR9+cW+tReFkDOhc2ZddsDeWEwRW6LvtFTBS+H30
P8KBdmkeh9GyM6x45mC1y9qicnEnzytWl6cdIamfamWKomm2deNky8E4SzrUbNrZEFF72TVtLPJw
LpsxdvM8CTyLZoaounCmbbaVcXDe9GbuK7sPRBWG3E0KHczTOBpEFwZraZ/qYbS9wVxhMnC3DLnh
NrhM/KAbb7strHBqf2wK5jXjwml057FQLzqzxW6pkmIG+678tibeWBTL0unVklIj89rBqAXOuy0L
o+yMOt0stvPQRUF/2obpeNaNgxhZwr0wKs6zdjQE4oWbIkdESSS6FKMlj6pongf52lCo8Gjc2j7C
H5ookx5JmnZm0nadmmS86G1l+NlgU7+oWiWqOi4FGhLu6lpzvye8dC0UZXPqqEKo0DD9VCaN0Lj/
kDSWM7OkV7Z9JIa8kC5u9js9qKBwFu55zE3ppZiFno7F0PSdbw96XXZ9I5hkhmcXCRPI6GMRpnXh
hUXRAk5y1skmnkWRjj2sw1k0Dv01aZ2rzKncCs5oWfZWnXnYqtYOygRaZBpf67rtzszIuEYY+UNd
3dhRd2nR0m07e1bYSNjlIPKy8JS8HbEUkg9+YRqnnebnthrXbcM/mkxvaR6IVg+NSEg5q5Oh9Iza
We7vkjTMRR0xEebVly7myrXyMHTrjLcCzhre1LLshGnX1Uyn6pT0PXIlyjthRGiR1PaqC+tUDKRd
hcpKTx2zXePW/CRVlZyNA3Y83CM1i4gt8sJshcRG4KVK14InFM3jdtQecazGC5Bdz2NazVQbJSKr
cOsreMBFbWWVaxbMOm1kWnwaiVvW+WnNWAkPXKi8wjFrT6OxcwucuWrA4TzNQuk6/V2dhdcmzvQM
0bLxujBZ4zKKRWCSK43wWRJYlzjl5yqJQrfovtAwZX6J4k+FjsrzMjVFL8duYZDAEUnDhCV7x2+y
svKNis9kiWzRG0l0VlmtyFIZzboczRMTjzCTxapq9Shox+dkaAavSOzID4nRzZsw8LOmucVpmi3D
QMV+E5UeRAJws167psEqocvgLCiNyxZbhceK8jwi3Tqoyjmq2s5TlFhCZcpPM+b4SEYfkoqa7jDy
1q0rJArNNjXNijWT7ayt6+5jdE2xvpLllZNhY65obglTj9/iOstFrvA3yyk2QTDMeG6CL9Iqmzdp
mbqs1Y0YxrLzlVNHnzrrIkjtesF7aXjtWBG/Dtgial1wm09xfFVYqRRNp72WYenDmWcbVsbFTIaR
Ww63Oep3g9GyedRam8Lulw0q8YyhwlWWM8zGBCkv6tuLYYhSr1FW7rYOrkXZGF7cNQuU8mJuB+El
hOoZN4PLqj0PcDX6JY/gE9INy5UFAcAmLtZYC9igU7jtaPVeqEjmcqvhIpLmwqy2fBgtF1Xbvm8y
j5nMG0Jza457gMIxcmFf9owFzZy1EYSyuAoXhpO3rhWWdw02Uy/LKJ2n5bgsMMdnadcOwiTBVV/w
4GOUpasi/ZBFhfJr6Iccmoh6ikThqspt+DIq2mlt+oh35Fx2VShSws5JGLSrPupuGCfZKqI3gR0X
wu5T0XbOUiaRc9mSXiS6zdy+HTPX4WXo8VBpP40iy+90fZY51s6O/5SGfZOOtRTZwGvPSvCua3LR
ZWYnBnsYhGGZ1yzLKr+r7kJJug2xVAInK5mmaDM1I3DmicfZVye3QzcbnMjjBAJWTVwSO6XnaIhM
hRrnvWpD0aQ0vLTniDXlujaGzNVSA7qlzOaBNXh2XVaiNbghaGGeJawTeUJOe91YpxGXbhnRj5k2
Y0EiXXhVvBzGVK6CXApHpdgnRq1XITJEJpE5i3AIc8yadZGFHwtzUTnFedd2815rxzXiPPRayJJB
GeDLjJtuQnUOXpB1q8oyWg9ZPpyw51UGx6LFvR92rQNz02u/SDJT2Mj2nCH/UKbl4KY8jOdjwr9A
ndUusj95Wn+KHZq4LC0uq0H3S7ToxyAXTjKcp+aGprYNEQ7CS60bL6I4EGVNHE+aZSrMsJwTW2du
wIvIk2l4WliBeZE23I8tAs+OvIFcULhBYiZzZoRo00Zk2ZaQ1rqsuCBJ5VwoRN3MyIVNWf6pxzQ6
tSOjgBwpl02day8ta3Umbb2uFjmxjXNahyKO7HbDaAMZsjVPQRP8ICuDrFRrJBdGY8JL2mVLI7YX
ka4WVsx8VDcfRlZ8tCi/TgJ4UMLkNlK5I3qnu4UTJLIV6otZp5thqVjRu4VN5llojF5H+LKQely0
1RLiajEbjGolx+Lc6aL2MnFOdee4pGDlhncDFmp0tICD24pZOfLZ0PLLkRjDZdAU5YoO47dmCFIh
+8KZgat90WV31dSDsaxCeP550bqZhgcTOEe3kAGu3XEgqwgLDCTNh+f33OosT6lEe03OI091Wguq
d8qizazo1a5oBtu1i8HxkMxE2dJyJq0OzVTnrKpkyFdtFX3OenJdNk4yaym9CoGAyDRuRcN540fB
IHijHNfMzGUw1GdVmWUugXQkS2PwWjNxISm0a9Z+klgugrF3vKwYhJ2FC6vPsnOzdPxI4vBLwVg1
k8hIFmZbRDAt0cdWBZY7ZPhLFMh5N3JI8LHLedXf2mWifVxk1yhht1bTz+CDXXulOjNYEI0iv6hz
vLB53czGEABVCLWzXm4tY+w+lWZ4pyKUz0snmUOPzalddBU4EMyYaRAkQOv52OaNx6Rjn2Eoa2c8
7JBnMw5pzMI3WQq8y7bTbVybtUjrTLAibIRVKNs1jPYqG+qbtGlHTxVR6Kk68NhYLIeQ12dhn6bw
oLYfC05CMcYQuarOSNYqJvApbNRr1dNKNMLB+qsZFGRDckNYzK69XvbxahzqZSajS4m0dZpoa6tb
WfqoHC+loYW0Qtcew0+D5hARiy92aVwncU09EgWBoCFWIuiNajGwaF3RpBJROl6m0mpEQWLrMnDQ
n1kWhYLarQD64CxLoE9u2bF4CV1ofurEvaeC22T/oJY4njHAeQlsJT1zUA8UCWKd7IJyllVF6NdV
p30ntJQrk3aYFUMPz1e5DgOWzkb2NU50J/ou1fMuFWmCvxpG37ot1p1rYPNrFeIvFCt7WRnyPIUs
eooyTr1s1IUwznMTQnTejdo3hvwqKIpzxColrCa+isdNoaLLgCaZX9sSKGVKtci5I100lpnQKrtm
XShURS+HvMSe2ZTuUJhkVlbmlerbfFMD92ERUHTuQB7rdCQsvA/uMS3m475qaK4ss0Nur8pL2JR8
5mT1OkhGKlTbN4vUsCG9BEUsqFFVkGVH4vV9aywgIjX+WI3l54wWt0B5gdtVbeOSViE319VFkw+Z
6JDBXaqipaakuE7q2hF5GzdrlLatqIjhgHfDfDMWCQ1jQt73c9o2H3uGWqDlZS6k0wezsc6G09aI
pUcJEUlPwmU99p0XxLhZpcafEGNi4ORN9sVql6xAq4A0N6VZzYyYAUmleNOGDnEpfGfRjQoLpMvl
0JLW6znrRWWVgXAgrjLEgZsZozOrBoeI2mDJeRyYIxDrpvhS6N4SOdHNYgxGyGtGGPl2VlC3Dbob
Ktl8ZPl6YHEsVJ11nwId37UOsNE46c+rqN01pCJuTO3QKzLrwoRi48xqIKLI2Ouz0BEksNEy3N+C
508FtFranfxakfbUdOAZTcABvCjFX6P0zMgs+FOGkrOoK24Ha9jhIrmqYlPvGWsumh6fVWtqWPO8
yNc5omBTVVHPistEVIYjmBl9DZNmFMBEvmRVuXTsAfLeRRnLVdXoLVRRl3Y73HRGOTONfPQwPs3S
4kttdPU8zFEh5MivsjacWwENRVSLyIypN4Zp645XtuZXVh9uHSeEGS790ipFik3lleE2MJolL5EL
WztmIZQ3jHZrnKRYBKjxeKtWKnVWZsqWMoukwK09t2jk2ZW9sIPoK0cf+3H0R6je2l5/1lXsIpt/
pKyXovJ5z6+Dgd8B+/zMWoghNDBdQ3/GaM1p4pV2KmJILY6ZQm2QX4w1hD8WXIwhPs0jfSON1tdG
J0anuqA8bEWdsisrHr00GisolfJYRHFSiD52nRrqzbBd7T8qTrNLTWuvtckKZcngZQHOBDb6c8uO
znRXXsQj/pSXahF3nWu19SoPIEIbgZ9a6tTMw42yqkigHhcC4kIPswmPo13M+hBfKhPdkKJcpBSl
kLStr0nrBUqtR8MxhSySa07JOtbl+cCMCxykfmV/brTyjUSdhU7gssrwdEn9EbYnnn0qZR7P4Lyo
6yg3F00MURktA4VtCN70vC/pl0Lpa7PC67AINk3iY8MAUsj8sE++wEGtwPcK62uT8TPgv9hNot4R
iDZ3fWHPBqA4SRC5GqVeUvSQCoAI2L0ogNrZcb5huPGzKrrjVn+ZBj0oAjGUfZhdWI7tEd1eS4nd
IgPRYA9NLnPX4tksKxc8guI9g3IUFx9iFSYe6hLBesYFdjpXG9mqV3hVc7KIiHbhrP9bZ2w6N4bY
3kFG2s+50TnXpaJzHkbXgV63nd4ycy5zPIigtW2hLOaNA79ocHcTttrVVevzINYQglyQQT4CrbgB
9SIFGgXVsxEFF4ndzsJY5oK21Ppwpe2oPM0N1Ph9nWjRZMlF0htySTrgU6C4rI3ENM+kVc1NNVbL
uoWgoSNgACPUUSrDwgGYUtNehi0XsV1pKJSNwiVOO4fc36xCUq9laJ73DSgAkLhiUelsbXfGB6nw
zICe6oUR0AsQo0oPKkAtVFr3fjIEp3nYn40Jg7jLM79UxU7ZYEAwtC60Ds7GnqXnVcFueda2CwVV
RGR3o+ibqoZHgjdiNMZNGgciMYIFbjSUryb8y0RA62TbiSBVmQ+66hkJ9RyUK6BxIdlYUdzM2MZ2
1mUBtCCOMBTz0Rq441fWkq9Gt6xKoHFxB9nCrnnswtOzGQbSiB5KNNGncjFq9VXL1llmVLcuCHyd
i7JuFvHqQodF5NaGurXt+LRn2hFBZX4tjW64NuV54QSh4EGu3KC2rmnorCH1XbQkNoRtsjkbjGu7
Nc4b0t3gCiQYVYFaZWo+MyQ+Z1YKeVGNX1BSFIKQiM5qZwBvaxbwXM5waRauzngoujxZS9NxNjJE
p0mAo5mjI78cZbQyknTWBol2VdGB3ATPnYWqZh5p/IUoBSRa39G2Dty+tL1YpdaSmMyPoQHDVYna
qkCnoqu9dGRnCcdqY8I/nnSdy2QZ8NiPorI+TUHx9CwzWoXj3OwiR8jWHgWrSCrsJPRSok9zFPB5
H1Ko21H3LYsr7abMyEQ0lotKQ9iA9hzHz5LujHQt8nuGT7EFJYfqP8RR6wHdCtwsr7/AKQqxqIHY
dGnpddQYlhbSyg2t+nSIQGCrm+BTSG1RlIZ0u8Sc5byqvLEkaIHKbqMkklCPgjgJJ2FrqCj+zFpw
0IYVUEla7Se7TqBe6D6kqZG5YVk2QqoYojiHqqRLGTnl5WjPsDYumxTnHvx24kcYCr/MYvOe1MkC
4wCqu9FaQE5lInUwCAJtBVUCkDMeQ7LtWJ0uE8taDL29KqO0FEXGfEoDA3QUkDcyNLRXffNNka73
ukqVkLk7UKvIumios0Sh2XmcVr7CDfCCrD+rNQiVqa42XVxesF7NEUixouvb3i+MWYKKOysAKTC2
429jbzM3gYLOBSZ6xwJrlzGUz7o0METjsPi01eaHklcL09CVR5vwojbDSyKNTeC08FRzlrl0KIDi
dRq4YN+4+6OuRBLGFzqld7LisefE7ZlU4XpEwSzB5d5FSeaVrIhdpZXhhomxzPF1MOb+2DL44LRy
+yHdpCbIl3lcX6aKXDeGAnFgML7kBiZexsxV3TIC1ZgduaFprAMCzMTQM2nahWtL4G0mSeZW1pou
m5dBfaOqEPTY0PY1jzOfJq1LMancPANlNA/xqqn8qCv5N8PEH+0RFCk7DhM3s9pxDoLqImizRcCg
7jBkOghW9vkqrOVch7ECQpYVfs6A/PaN40Ytd0e8LIKzFFWiLou70qDYD+BR3pdMlzwd8IrtX8JK
41UUp9bMRtUF6Wu0kDFyjSQGbqFstuqi6vGnMixHv+vyfdwwjBU4ClSEUOt4lgPa5/1LFqX2aoB/
HWOFhwIewPs3ay4HFxNw9Qpi5qoJZTMjIFgtY4KLVdigDQgy1kwVWbXSuRl5IM1gYUutVnT/QsIw
SkXdhmo15D38SEIuBagwUGzEaEEHOcxBTi5WemwXXZYNc5LnekVaCi/7n7oaSI0zLFMNCSy1o2Wj
LjNUyNivkvI06DiUIvd/PUK8XGkaeHaueOqBJu+493/33pj7n0ASVwA72PLjPWChXh9rvKgsALHN
CiU6zgKvK0fHxRHoPiBD41Vu48eXKIeyFVZWbgnK8lVvWaB1ZYoP7v2PzJEsEQW0jq4cGWQrWUP+
ybF1VkgTblTUOm2VjOfgeXpVy6hYRboNBJINdVEOk3j/0oDX+B02tz/egkW9FbBcPS9wA5Lajxt6
II+j7t+Lhwx5Qw2h/ceNTsECBimAzCkN4S0sqzmUkmr144WXJEzBOnhTytovSqzcmIMXOBWvRYYb
Y84aY5VXYe3VIU48Jys+sDTI1ioEPtwakE07ELCLLDjNWG4uHSpFarajjxqEPLPNiFfWpZs2meNF
yVKhGOhDU8FJ3VCsxNwwIPAkxhwywWWWQ+Lvhsa8SoNyIzVwpBhyqejxiCGfdvKMxeEoshFEXhsn
gR+19m7ERr3QebuEmsA6awY5L2sn8zWoUkb/AYdF7WbAbkGFtEVInesO3NBDBqiKg8w+DnHVzenQ
CQYP5WlMyZ3EkFh6CxSIZIivUZDqM0MnINCzyIcYvRrCfp8EQgl1Zod9FTQXNOXVqTlGPlJDOdN5
PhudIoB8Q+JFDdKQq1m4Ggm3XQhzyh3bBoMMY/ZulpiL3ByalQraz4WRfTT7Cvsx6EG2WjVddgl1
InEjS7NlGjRQLpXMhSBJYD1obsQNvCggcTj8CrVveqENJGd2kHJYtHGbnHZemetvBVbnlbkJKV4U
BEoVMsxTBrpnZt38X8rOrLlxHMvCvwgRBAmCYMTEPHDRLtvykunyC8K5kQS4k+CCXz9Hyp52VnZ1
9UxkJEO0KIkrcO853wU0HadI9973ivCnHkl12bXHslzLvbc2kD6ZjFmpzsBpXnQXrpHvR5UWe85M
D/Ok8KNsWp6HNTgo/Ty5NfQWb76Xhj2GfbufQ3XnFGvSds0niPHI9+t1QSpZv6wMLa5tbDyZ6S2v
wofrz7aCwiqphijgrZPkhfqG8UqjCQo+jLj1VXZOWkkvj4hTPWFg/s+MwMGZIMqWufNaG7Ssje2/
zb33OuIIfQVhZDRodIw7/JGv0LAb96kfr0Mc8QhCZRCxdfh8PbqYQW44a87tNrTjezBlDyFBcN74
2MsczRDiiXG6U5lA5saiyvGfW4n4x+LxKNuy3srWeenGZTu5FlliYb4N84jwCnkuFHD0le6+dRg5
DuOzqxaZ+k41oj0Te7crtoXbp2gb0ct3VR/NRfVdM1bCMZmapF4jVTR9nGc9ekt/iVbZ28ij63Pr
hl955tvj0EKDomauY70O4z1Z+RyFc4e4b/SR3ec9FIetbyDTCxL4safFtOvygj/UUDEb31aRAy8D
IEGdVv1o4triEGo4e9dTB6PIe+/0mk4eeburGmSproQJERj/lfA5yUb+RI3awqVkZxcWnJpGEksX
mrekEHxld+65V0TX69HDSN70eR9GpBnOdBWfp955R1vpJXXj/TE1vUAui2Pu+ikqp/Wr7tc2ImWa
uX22Hedyxtv9M2caAsLKEdh491ndtpt57voN9BodFco/UYh1Ox40zqEc1Ze1FvBChkvBhx+BhhBq
rY7WqpmgC5I5LkJbxhpGhIOrmHhLFtW592ZbgcsTirhj4cmG3aM03re5mvpokNBcm6GO2rEuI4YX
17eKIugirYdv7uBEjWCfeIGHVBYTHsfmUx/Q+3Cd5o2vpzntGdmW3SckWWEMVEDEWcl4zOZe7UOZ
xYNGSllV/jMcdYabFOJvOAfI3DwCtbFLPaVVVAwTQueiSLo/HGO7xK8ketUCl0T0Rz9oPjvEv2NF
VSaQEVRuPw9Tt3fZfD/SbFOMHL/sChbrwuzJ7NPdxPNnlfvdRvD+GqbCvBOEbbNsRWxMOjSc6hq7
I9sK3e06cAgjrkH6voOa/UpyL9tIgc78qAN66nv+1iEEG/zaQ1+qE9mKxy7kX0QA5wa3Te2Z725j
L233ELhNujLIgIvEvXh9Q/kaRnAnX683fJ/b1BRhSli29xg5LEMDccKwi9ZBQlb1PkzZLuTNBrtm
E8OhxYWz87BKKDEIFtzEX5eXvGn7WGnyWOny1E5fSCb7SEzj3vrOfu0Ui3mfeRGjMA99kXqDia1v
stRtRRl1QZhIj+w0X++gU114wB+8crzUhkR1zZOm9O5vv7uOpYocrXNke+WmD5rHfHCayAWVQC1C
buYUuDt5ICMESIiI9LoxrHwJ8iWE65oNoAnW7yQct41wc/Q81xzRh8jmu12qzOMQ4FmanKCJRV+f
w1o+cqoTb537bcXeQ+i4EUbB/tqi3ZpXuLZ996I6tR36/OjX5M4Lp0ORo1VcwgcBNckbIRRlY44W
jHnvQ7keyBq8jUL8EOUXp5E6gnf2XIN9GJRKnDqgkW7guvfODo3rDFEYCuvi7Ozcv0HGRbIoFNLI
cVujoSV1966y6hEwxX0f+nHZMrsbJ1kmUxXYFDHIKXeygxOyZ8y88rltcM4qHABiy32xBmUSYl8A
o3TRCuW9BUrRwoaJCORTxOQp3NeD8nkKO/DdMZCMTdm+qGk5TMWj449fnQwxjqvjcR62JZ4TdLTb
cpzuHXQGNIdlw9Z920Ampha6pGhpFXcUbntPkMav8MRa5W57x0JibtyzKIp0ddhrZ52reyWPjRyT
GnSCCdYSWSK8FMePg679Q5np86BHJ3aL4t7L+zYaVXGZx/qbEFCQNDOvouzSYRy+dCt7q7r6U10i
LDDFS8enP1igdTTVywWxRr1B/higAyiWuJz1ez56mxDuRAS5NDJ1/8XH9ZRicfEwBNHS0FSUVO/E
+pQpMl5U45zaJXGdrovh9Xn3paRljJ6mTpC32djHo9R4SRHgirZmWdJ6LnAn+H0Hn7J9haCfAAh1
YHiN8CWpfh87EAESHQVsMW/Dx+7sVPCLGU4McAKVw+GFf+tmfwyEb5y1O9YjIh8m0FMCITlCeX3w
iZNHQb5XC3ufJ81wqp/FSt8hmpUxnactCcE0eFWNsS7ZRTZZFw8jjyGxtXHljjZeGH/GpMr7KZ/Q
+nC4cLO3nvwATpvoeRVxN1jRlJpdFoz+/WA0ElCXfG06fItPPtVoNZ2hMxGvELf4PfsMNGDHat6n
mBN43eeQjG/hfjB+czn0qTEjfRQSeu2a7+tJIlDp0GTa+kD1+JUw7MVA6Jehz2JL5sSGFW6fOuUA
eWK390NgHXSv8bkdOXS0eNFubTZZo30kVg+OVsXRwCnxqqttZuHINDBIG/kcFvzVyeELZHI5r1p+
Gp3pyAehU9oNR2nyAb/Sfl+7Gk2Gay+1stug0FU0VPrYIB2CqgArZBRdFHgKVFPw7g2FjXTgJ8Gi
KIQklXK97OqKpgwOf0ybjMc5ZJAI7sG8bYj/ubPFvO+GCiodhT8ZFJ87194bBJFbKVwnCl19QQgE
RmENXgHe7HrbhzHCrT6Wzooj8uBxmzWlTt2lpblbIa5OplvQZPC3BXJFahu0K7i4bFOT/LHrsi6l
spHRrDa8ye6bfHh1raLpvHg2IQCThtCDEhpkW+rVEc6+OYTZOB7g3sQBHFeYQcd2QFbRDP4dlVOw
9cTygluhR2fy4PrzvAf2cyGBepmdsoZuja62qNGRdXJM1TI3CfCwLkGwRhE148jRRO1rsENyhe4z
DCUeFTwr0dppBHkBATDFQ7OZVd3t2mxv7VxEGRJCp/Ngz8+wS+nIZugE/CFcAYY0fnEuoVtt4Tk7
24nqR7/1vrSZVifH34f6rkeSfTHUHpc88/awzEbH4pKMFSIbdFiVmnTkZ8LuWWvnqHX8yLYKrBTU
vNZUiCNzJ+rD5WWELDS79ePYzKducnkMD//TODRV4vmvYfuVj8GQkKGQkeMWj1VhH2sPMl0Pz3Id
svlR6otosqOFJhIQyGIN1HtuynlTWvKjtxaWUjFzNMtLGDfutPd988MNK56Uct0y5bww8lZq/t1h
Np5rtz56NcgZbypOlmY2DTPXR/jupcVc37m2/MR83NZ12MLBAE9gh6QSZb0hPOcb02a7eRjvJro4
CVtdiIPjuJE5LVLo0SJydWcj6zloE9c6yT30IbhqiG3UfjDr1Q/M47WUsW3CLV+Y2DV1sBXLJ8gz
0Ag5CTZinL7ULmyZqpVP8xK8Unf5BDnixdQuOrgu7Lek4ndLbaBFr99oD0W2NAhperg2WcmLuDKy
QzOxt61jtlqYOaJz5ifoQ3GblsOD4iyPcsynnQR62oy1v+9CaPWZUO+2RNZmqte5BP4kzduQhxvM
5A5fvpUdAqr5DEP8vC5wDpwu4xd4s4FXf+f1JGIt4XoYs6hkRvqZ2Wo32OBeFALMmZ1ovKLL3nHr
3vsZQ6AFqdP3NvlQbKfZ1VG70C/zWo+xLmlSZWqHvi/bNvTFhKyKYRMDPimreuORPBJl9aD8PEd0
Nl3C2n2agm+DqhIM4JPHiNa/tKN55SqWbV+dS18htsF/C2QpCoOy3EppT55jkOa6wxDVLjvA7t7p
gqdjaKGlD84OWR+B7pfOSMT6JeVN9VIUJsorz0Yt670kdOySjHksTf2jq3WThiajiSj4F7YubaQr
xdOpoI85c8b9Mtdomlf+ar6Ixs13uoObBInRBNSJ/LWE3DMi5arbTS6R0ur5RfjdOXd5sRWCR6Ot
18TvXgo5dNuwsk/cJfpQ4PlFwFeqdHRblpglHzZ9adwUlMzWHUc4a/WOeuMcw996spl08bDe+z2U
dSqLdy7cYj+50/1AfLjzi5mScqlUnBfLmljmb8N6Ch6Jv8acOydFvDnNIa8Ap6xj0/QmLhYGXLHc
wcyRabPO084nO7edzEVn2DNXTSD0Jni4WZt6zvLthh//g43+E9r7FeFXD5Zt/En6/nP1v59hsjfV
f10/8/HH//rTGmZ06Juh+TH+7VaYnes6esbw+0Z/+uaPgokrHf3ft23/lbd+/D6Ycvw3MPbfvvl/
JLV9wVA59O9J7X8t5bpR2j8/9g9Km1KOGRwwSQ3HaEqeD1nin5Q2GDxUdXPkWrc56v4X0L7OE+1i
4kf0uZj1HuMs/RPQZhh0gfkY5MyjmAIKE6vQ/w+gfcOvP/BsjMqJKXPpDRzHGCcuZmL5M54N9aUz
ZDD8oh1QwnWv1/0wgjqAIxBnpoIe4PkxpniDihJSveVzc6wdB+nWTKsDTJZuE/bhTpXGOZNS//jl
TP4VPo5qhF/g8dveXWcdwcAfYNhxgsCp/wke9xdWBvnILhyiUIcA6VyGMHBGQfx9UdJLw+SjTxsQ
uY0yydoQoJ6c0p3JBhYHlShSnUFBl7aPcuGrk7TQLRyANJBP5vzeyGJTQadvLIdN2Mgv/2H3ryfv
t5MbhtdifbQaAcYR/o1977NRzz24t4sN4eH3iHjuOgtMTgcwGFvgGklG8/AB3TaMuj8Ab44PIwV/
wIP8BFeuOLkZKMxRwFRuylgQnSLBoi8hoI6iISKpK1ltCrfr97CDHt3ART+a0aiRlYLT7ASnipSX
/3BM11P+52MKblVZIkSBLtDX347J9YqsDlXpXXCjg8UanCCe+iDbOHO2NwhwEeFT/6Rxf2xaLcRO
Nh05gE5fTwuT87YQ3YtYkB8EFRIa1dE7SLFIl0zsKs0e+VUgBHYRLYjtMGjbP5/Lv7ibrg/Nv+46
np3rWJp4qrzf7qa6raXJ2tC9UMCWDifqcaVb8IlgNqoCBEE25cfagmIrVg3cvFze2iEeQfb7gC93
qqBhivqKApajXTaeaRBl6RmIG8DhDodwJMo9kwnE9hoMMO37Or8XBGwx+LZjzsIhASu3xqrQ4UE2
4KlwbyAZYTnEPOFCZKTDko6VG6ZdATNRz3kOLr4ptmRum13goSNvnLhkTXblcvJLK2WC0BUuPAnp
vluzuyLn4fm20CoJJl5tISKYuNcOYoiu2PsFGTcU2ipwEbh5WbO+hQ1oXjEXnyfSmLMirLwmQ8t2
cGCHCUXVBh3qdH97NevpAWCaTh2PDI8YaRG+bSeh5Idb0bkJghoezVw/cwuqv180TQllY7Sqvtsv
gwNvlbTfVr6EgOEQ3NcZCJRFsEtO2x3Y+H7399f7Oob6v1xvjoFVfY66FMdjDt7/pfQE9o9nliB3
L8Q1pykwcDRF32/lUIKCL9kes1bezR78z2YdXiBje6muhEUBRYOEzpX0DN1oa1AsQsHOnUpDLzNJ
Mt0vkQfyGtp/eIbsEn7+D7t93a3fnzBM5RNyjBKGPQ9/e8I4cQK1+D29WJ/EqPjJHzPN771Ao6KC
V2LT1S4SJ5mF4E9FfWY5OFWin4bwHTXz7pE7xQ+RNf1uFszbXzM4wvIq9TrATWtuiu3f7y79i7OM
+iPMAoFhSyjmIfjtqZrCsNbIiOilkqID7TXEYtVvxVyectOYWIi6S1QtDqJm0GVrfaKZeim0GDHy
yN893tfRin8/bx7F3HyoOsfe+LfH/5fLLddgRNeEq2Tq6anTlJ36z2Wu+KkpPGQFxHyqpj807Kan
wupz5iJ7GWfXvb+dSsjmm2Kdy7u+BnlpVxNnMXGumj0ct6gfqJ8UipxwcYCO1PVuWqpg7xbTI4SM
5q7u1sMsabjJJB1i+NLOiZAakpoqX5XOCeq2/+5Q3b+4RTyMVYGQggY+6i9/O+cuI03YOdK5DBgn
jZlZHWcB0xVIQpCUyn9cB/2DN+JCSKfSVi7lm+Ie5HZUGLmFZzetGs12Fcjk8isUMVaoZ7Fk2dqw
JklH4BH//Q5fJ0P+/doECC7QZ+Afquav1+6Xa0Nb5RTEm9xLP4wopKmKCbg9BUhovrbriLTFhxfU
ofQEMbr2oaw5zbHqFYM84iZG+w80txArmuWrD2jgRHOtE180b8yhE1AdXBTADHqfu+p+vsrk0G88
OJCf+ZiJnZN7/UE3OeRl/MLODGCtQw4sFXjsBnZXF000qE6mWqsTwEIPBQnHwF0eUQEjTqOewlSo
nu7IElQRMrjaiumuE8h7ySTu1WJHyKPuA5xR/wfMuLguWnohJjh4ymSHRtEnGmbeS7VATaJuww4+
1G6vrpaz5B45VHmfsutBub03bf7+vLNrW/FbW4Lh8zHyNwY+8TDD229NoCozacQa0ksYtqWNAzs9
rrltjjbo+x0nfHkk4QQLBPHFaV0tMi6AXLxZUfFGkCFXDpMbM7CDFXTLoCIb440QD5cuVk427RXw
gUw067HNXsw0xBKTZ27azrQJ90wRyRGxYb2ypww68mZS6l4TiMpCkLis3aOFKXcWTYvSv1Ve4Ui2
sbNGLtiUT1OH+qhwZJsqN/UG5BRMeRW0aeXrcO8iH/oPdyjFiAz/cqY8hpm8MKdqwDCi2Z/vULK4
ZuKS0cvS1p9ZB1tXmPxVl7gRh46yRHACiG7uYScXVXX0V3h8BrSeZkt7BOw/RF67nmsvWDHiy989
7NeJqv60Z5hlB20aEgeHYjg1FFr/ec8quO3Kga+H7N9rjmrWwwMGiapRdvYiOyJOfUBOC2EQG9qi
Tyi/WpGd9QEltsB/rrdv62lki2sPL9Al3rkXrIkKMzmnVYZn614BGsnLLQODtGGjLjZ6sDoZTb6m
tbfLDHMeZ+/zDFkOhKGlkJ042+lgfCd1Oe+pjGpii21V+l2KkqwsXsCHr52FgtaB82KDE/vD9eb3
eB07U+vF0JiTReYmGosw39AA7mbNtA+LM2w3XuUAUvLBK1C63mn9rvRqToVJ2xJNM2KPBrG6+0lX
lG4m4fWAltvqCvvDIg0Z7LPMHWDbMpt6YIaSoC7K/9T+hgyjRf/5ouA64IG6DhnpsoCL3xo0K3QI
bX7NLkTPzV1F7LRhpAyA0+dB3JCT73ffCrmMm8CuYg8b4BB6df48WtLvZ1+XcY7ipKXXd/5qYPK5
gbUJazuEjdTZoyQQyso8ruMG4s0QK/6lHODlB2qS6Qp/664Zio0ZtQZC/ccIbf5RS+h+E3fOpnlQ
ob53JoKaznJ0trnqvxaGbytIr0uEqe7zxxmi4FM1koP2UAHhKlQo1ixdpmLZCDzSkdcU5lyvOKSJ
gTFvFEpVwsxJ0OOoo1EKsHP5GBQlvMUcUdLEwx0XWQympz20OQQojjKkrdPDwK8W5sZDHYDBg+R8
+vnKNRfovodALl6aFVKeaDGkjl70vd/NaYWiW0DnPTBG+LFtZqDl+KjvbcVCd5l2H0M7y8sK59Sc
aj7LZOzUZzoH/U65zWHpwya1WrKoR1FNXJV22OZ1FZVdUNxnuQijTrXTNlBDsMXXelE2qCEZZ4lk
zIBE0T4UNaeBWrQg6L3ryte1p3RvgJzGdnCylC+AhDqynkL4RilqKAHy1btezvBtRIuqQ2XU3Spg
Uy4y5Km3VF/hMq27us9xnD67W5g5ER97U0I6zPp7DwxQ7OiBJpM3e9ESoBKhcsYmXai40mPflTuX
R2ce7qqpdLZcyCXpIW5yS8yFzbh7cHnLbVsF36gictvnKznbuYtRogVeYQq9h2lUb4Nn32tR5xul
S44iCsjTyJX2k+APrJevPTzih6KZNwyTkCc9xQ0BNHcDZq/Zoeaz3PjN8I2VrrtfAhQF9JNwnlGx
tW8Gxx5x2YqYCMBe4Up3nu9lcTnou4Is8J7bK16gSxAlK39o8ajsljYczy0Aq0ZC9spPojHfgX0I
aAmDOpd0tejAvQHq3DDcybUY7so+TCxsmz3mwayOLsw3yBkop5bob8MrkmKHuTpLlPWZInAih4nl
EgzcJK1L4qnGYfFrubMogZ5XIgfkV+Q1FPkG9ZVzBeJiNTyZJLKwzO4xO52+m8sfTYkHbCmDcEed
7i7EPkuEXE02wJbxZJYYn/EEMiK83Q4ROBrkXiTE48eRw3AECQj9U/eoebXZcM9QzQil2sVpzZ3y
2JdtlqKeq0WpHapvhbN8Qv0ObgzHqSENEPF5ITj+ye7aK3+FOhWU240jnG27zg9q79cVGIARJ2lQ
IPVMBc+hClsAIJg99g5A2WFsmH+qcv5upC5SP7C7Ylz4PSpSum15xRekT3yo0LaNeeChLqsPvwLy
jMvJe4MXT7aTGuScLFcEJMCdny6LtgfPZmhr8/E7OKnlLrwugha+KIqXmw1yu+Aoc6m301J+W6ss
Q+nBPO6JKx8aqNWks+wZIwyc+15mqMv3KMrR+mlH8/5T1Wn3iaNAIServSucbQDtIZo8aNUEt+2X
wtpvqyTBtrGVhrMSwtZtaYRgDIWutF+Orf+St8iFtM0BXTIasdAGD7dYBgD7/QBM/U6ifC/LZb7L
2kpuMx0AVik9xHcTqlvQEPA0H1CZAdgCGK8MHkyzvHV8PJTdkj8xzVLp8wEcjH3187XbVGADImo6
nXRT0DzP7L5VQYTmi96jncoT06rd4Pqot8kHuYH6n3i8quIRo3VGdFp6lByT7/lIvb3p5QO46RxU
sGEvlLovJLdLugjZAE/zUYJpkNIdfnmJ7B3r28WF44RstoP3DYYSaVH7c9UdluaW53YHocJ7tMp2
w8KiPfi1sE5qF7TVP9cdAHGyGEQctqDNuisheVvkCzm7wRBsFoLTajq//2XRhwenaP19UDPcHwta
2RSjWn+TDhBM5iEuAucwJtoP1kNxXQSZXQ+yDSLCXbBHtIg7dHeHfJ6mretWe5WRFUMcTO8//5wX
pxxk3xaIjTmgTN4cKk+OB1NUQEuZr5LyiptWYD0DpPS7YgHtC2vaDIfbIqcgImExDYexzL/yau43
vARJIMNhTd3GWTdzXb5kLHvpuem3YkIpUVhXZaqEVx8AvqEDyvMw8SZaHIMaD4vtJ+cKIjy5ORrq
yq1KhEKH2iz+fhpGMJP+FZy8Ln5btfAHE0s6PwpC+K4za5doGupPLplrBAeyOdwWAJban69uq/1K
2G4CphEqAKLkukBf3B5uq7dX2eyBPrqtq6XZ9JQMsRfU9/1CnxQKmvcYFQEuMID4LXyeNXExGkaf
uyEYGW234AqfKYMOOmVmSCa9PjiFwkgKYjz2HQabCOh3p+XneQZ/4mGUGeS0sJS0AFc2draLGepm
EvjxTjqC/09K+FliVs1dGT6PY19sskDqlLjl+xwOWxijsLwZamTMpHki53YTcNDheQsDK/dXWDUN
iwZMuxOBWcOJgl5xmHvnB2qu32E0JwUJ8HjmyHA1OPdegaAas90yaJZkwKkChDgnlDHXex8VeCAu
WYQqom6HsvWaYKwKgarQ0Q4wyP3MxCglPrlLecvVwR2U5In7hU5yOULOzFo/qWgwxUBqj5CGdnUp
cENUgJigCsL519cFuq99mIGhvf1Jka4+3La7vbr97WPbn5/9t29/fIOfQxwcJ5LHv/9mNaBJjT5+
pu2cYhuuy/GX79a3bdxuKre0Dg7tuuIjH1/eXqMimXffewDjNr290aB5srGeRlwRVEz8/JXbOx+f
u+3KbVVnIKQ1Bgqh2UoSv1cmKutloxSekAazU+LpQ4IkmvGbUnJLFg+MgJ1RTxfKa8mGLMzhtrCu
28dGOR5ggREN/ko37jqNcU1FFy8hdVHZpJFeYnCjo8O1SHQ4IeNgqNyIW/drrgq+L5zcP9Qo0Tro
2VcY+cEPnQ0Z86dZCDzJt7dvC4M86IBBcDTQl5bFYe0VMNGun0Yv6B9WpY69Aj5x2+72p9vitorK
Q7Yj13L765fc/u6X4h+v2tKBauCoMPn4ACJ5YAXIllHcvYqdLytQ7gSVvyDTDn6PzlMSlJzFcNFj
UaGaQ71ms3zyKyBnkJ+ag0TFiY1vL+uKDBaVZaJAs3Z977aYuQMqXKEi+NC0CMJM54FNu0Lot0XY
TP94dVvNFejzAIXwGhzm/26D8Vh+3ebjc7etP1Zvr5ZsKNNwEGh9ZsfC8wxciAju9ZHQzBP2GrM/
Z+NcbFx4AAiAqqU6fCzqjvNf/7heSfmPt39bvb0xXrH5j02yNRdr/LH+Vx9BODChfkJ3SW6gdfzc
urrx+LcPWm/BXnx8cij0uPXR5aCYHq28K3fyRuzfNv7Y7ONHyZXi/1j9q+1ubtjHZ3858Ns7v31k
DjuSWu8ceu1DD/l0ZD/P3GICj7bx7XtaaYfxybmeMZR9VNXudmZaPdXVzjoBWJ/A392u2ccVva2G
o3slAAAW49TfXt/+/LHp7dXt8hYY/MJCZLl+YJooWWNUoNitp4rd5LiI+1G836aDwdA0SMTNtZnr
19m36e0OWKyrhtfl2h6Gt8aHo0IfiNKMxAc2v1/X1V4PCJ5qd/nHoh8EwMePdelnJCZD7qNunQNt
sD4yDNxcty/Nr52p74LLw1gUR9ROAbRHkS7q0eb4dlZv16VH4Ltxu+a5RVa3l9cIxr1eYDu+lChj
uJ3A307/7W+/XKL2dpv+POsfL1HbhtumMOZNmOxrQAq4WH7RHNfGLpE1YFXDLqgvZpHHRYL+KoE7
PDZaa8A4yLgcsRFkEJtCobyeS2ni5ephMj3rNAhMnraYzHk7haaOG4SSoMNtf4YFcV46t/vsPxAu
vZOoL5L62V6H6z5zsgAYS4bKvZx+sXRgqJh3nv15KvbuiBpWpz+GFbt0ond3EFq+FJti8Nc7QIVl
ytAEo8+DSzR0Paq8On4uTP5sexIgRGDPagYpyjvxpUFjhfFQFEpu5ylPCQbAiJcifOv6mt41Zg4A
4Xly76zkWMoW0hh33sJc8M3kKhCegv7hayA+K1Ao41YkbrKxvdcWyKWpZ5BhctnUMxJ6wtb3wi4o
xZqaY6GgQDkYUiKBw+QiNgg5yvo1MnwduNHiNcs+pMtXCwN4M1ck3MpsyB4cVFsFyVCz/qKy9ZPP
m2AP5uVbLat14wwm3EkwXygADx+7Oiseg8F223ZSL1PFxhTmMKo/1jYDQduIVFWz/+5OEMw8arPt
kBX7GQ/DPYam8eIiL6dNVzTnUDmf/RWsBq1lGBfVkiU47Xf1KoBn9PX/UHcmy40j25b9IpTB0WNK
sAF79QrFBCZlRKDvG3fg62uRcW9GWtazmpbVhEZKJEWRhOP42Xuv85dW6dV5agivgDwL6YM+sCC1
R4u4575Ii0uWOdO+cPJHy9fLl3HCc2xb1pcyZv0NK6IOw+ZYw3zb+hoZcs+Yd6MD4WVYpmwfefFG
zjmnwqz1D71Jz4DP46/FNS+TD1YixW1URSonapT9Kmv6lLleOoHeV0TQW6I9hxId6FSOXvXm5ezF
zBfVd95nEafaKjZGI8QFWOxgDTVk0E65w6JApBPnXI9H1O4FTlrhn9ragyCgKersaNm09XSd5rEN
XaHmpzTpQnvUsena46MxKFoo5oxGWXr5kaRbz1ctY6PHiU7z3MtiRdjrMkRMsDciSIrdODwOY5av
x8nyTsXUEFF2xd6q032LdXg7zvQQdbvx1l2UQ8qYZvuopPYdeEMOFULl/qlIynGll8l0TMWXpmHu
1ybkBFxtWFWXwQ8ipyWK6uC2ecDguRiexnLRXHya2Juo9vofxF7TS+aLN/QbKlh26Fsh5Iaju76o
li/WLAGllF11FJ37nDTAb8rPBcn5bfC/jGZ+mtMqehSp9d1sLfUQq8g+1PN8RsIrL7ZL7pNaZdp3
tYJzVfdvnersZ5gG58LoslOvq7+qjh5VPCYO3INSrgl1zAefYNWCuP7iEYWQeoZft8y7sOrrN2l6
zZ796R5TBFFvU50ma0a/SKd9g27i1FV3nMTibwwj49XxBq+6yNLCYl5es6boXnK1yiJDPeQmmIK4
f/RK7Em1c9BSu6BVjCoqCpcSqTCCDM7brkstfYdoAztnwnmYaLF+8hKn3tUF+kFbzfERB2tQ2ZBu
DIqCLh/AWWE9OQ6L/64mOBhWv+ClNcZlrWOaA8y3FGszsswjhZciT2lkoWhJtTYEKEQ1BnaZfZsl
r5zdPlyVbvim1dKFmVBEZ80FtT9U35LG3XIXHGtGxLdbH5tjq0aYHyJ5NjqDfgI319HSmKgt2oAW
/+UXi7hUjXcZk7zfwxX40NkVX4YG7NQMMqsxnfSQF0t5Qnb9y9DrF1/1L0M8e9u4cUNyM+esbL7V
Wndx7E7t9Ait1Vcf+pCLNdN3503mdxE8O5PW908920sCip/imxFVy1lLtE3X7Rt3FC/p/D11TXNf
T9Z3aYwOxILpabCzX3aedaEq0E3smm5umeCfl91Lj0K9Qmno9uX85KVEoiblECBxquVZTnQYzYoP
wHR60F/6qnAy7ZXJlaHrnowiM14SsE4KOeBkkyRcoTy4QalhfZ89IEtzrO/rpNtO9vy+WG2/aWL8
l/ZUZZu6bv2N7z7r0upOcTXQ6E8UXrrJ22kRO8BZw5yb0Y8C+UWIJpWnSi+0sz2urWFsno3eo6Vl
NteERBvWPTGeyuWrlnP3iD3+ESbBM6Ucrn7UA1XI+ZvZ52TOilNvZsmzHzvJTiRZe2j7rsFGKJNX
gHbTowt6C0YH9p/FGR+JDBHc6740EirrBhfzLWehWLvyim20NAjQqDnopljSA8JuOw+c04gLk9e+
KyUF3YRxeZwGazzcfxKZcQcrsPqZZ34REnkDJ1Y7O11VJ6iXWrj01FAGkfh1H3HANHW2Sxv+DjjH
5hxnCoOwLTkuQCXQGs6z13lwVl1M4mH2yuxKLBB/8lKiePgdF6q6qtIuDl1adHg9zaB3jOPYc2Ig
D9evm2H+4djDZQaNtIrn9FPTO3cfV7dl+8bzmysIKB1FJaVX52+BI9C6nzE9jEO4UEM9uLAJD6Ze
23tFFGwDtGng1Gtpzxh2V55l/armUb41dnbIdSfFKFKkT30RAwFJY5gO2fKQ+Pmnmcz1uZ8qHbaN
SY4aVzUioNNa2+wWaUZ2YStvubt2BvqhLBKfA11Rw9lPtSNfaa3w9dWGZdVhIK/N2Dp4jnOrleQn
zXkddCdbeK+V/tnKfMxDuKB9latLJx/j5oM/uewl78J2Fsu3xOms1ayTY8m1iUDmbM5BZNEyjXhn
gqZyX4c6p7zQbIgRXQTNMs/fgVlGKHrGEiTSwMbpzLTmdLTdJkoqQgJJsFCpfrOI50zSooKlxepH
7bC+GZ+pB9RLblcG5jIrJ3kWQxSh+5k5vAiMm26QekVINMHb0RamuULaWHc+Ee/ERXfHHW+kWZby
w6x6sXHs+GfcoczV6EyPSmmUlUNycv0HFU8A2ariGXN+u55Sb1r3guWfEoZvxbxcxWJmB5+9ssTP
fV2E3W+cGO8yu2Y6yEv6EjnjOY6BcbX2vOzgfgReZIVm5v9IW1Xs9InDdcBAtMnc/qLlQ7dWs7nJ
elKVuvWLqq4IfUO668rGs6zG5idizpM9GvoPE7wTHEPnnbNXs8lndw371XhsCvc1WcrlM4mdCPLS
UvH9aKkZJ/hp+OC7VWO02s53BVkeW/p4fwk/m/qb3lZfbtNs/LSXhygVy2q2Fo02WzSeljjxT41T
XoXjUtfjHtmkxZiGfc5Oo6OWPrEVH/3cfdT6W+UVFeEYjTBahPe4tFUXDrd2ib6kqGxgHbYFKdOt
VM46ia2RtjAxq6SUGCAy0jdRnjkfflx895KyXNmF056kmHBYq/ioD+QaMAvr4UAKNpCx+eBVpfdg
V3JHrp+2jUyPSIIhrWz6Ktby0fplfWxZDHrkmLWAFAVCEQsy3rbo0I7mU4ZnJihsUJSt1lMtO3mx
R6zi0QrBrqDYTwpTBTp4RkwJ9Istpa+y18bVIsIBhCgGV8eI5HsPjfLnQ27oH6osYOkJTiguomql
phOlwsAraMywcdWP1hZXNW8b6bBWAwU6trn/gAv0agiaLaKt9jnYWqCp/ToFQPHQZvVHI/JjOjaE
s4lRrrSFCFuG+rbrJS+HsirDEzFM+0SUTxnZrL3vYZBXmveLgsc8al0PS9C3lr0Scu9wbrsajr/v
WklVMXnY4j316fQIMJZGEsrW82tp9QelIsomp1+2adfmm3xw6S6ZNge9NQRD4VxIaZbQC7/bzewy
wyr6tOqPFOfzk5Pp12I0P2qspVfXb94rPxeHwbBKEn39TL0pI1RAcBmaGI91jqs+SbH6JZWANdOy
A+bEgt1yKi94sQ7J7TlLeyA/BXPPFy9T0YSmFpUobYt3GBIb6Uv3nnLW32KGClnU5NyzGe8c5sJy
pzeTsRMWyFXctr/ojT8lScWbVbt8fH22chqQVEssPmoZnSmP+gNM5V1Hwp3cNG6DTj1M+cmNy4/W
kuKBiFKzEm3brO26Xq6KT2LVmF208TT6+NBlajGYO6B+D/Pgjfvcjg619ey0hXUWw2AHKhb12Uim
xyKDslE76dmPijlocE1tCwGr0hdJ4HpesrvbM+MUiKWlJcWW9TWgX9IjcthEopRNdDiZmnV3K8Zz
TV2+JhP9ZsxA5LmcRsuEqCKg6Yuc+7+EVwcWAvVp8mSoe/2yH526JnRUz0jAS8UzpzcSaEeQqF7n
cUlwPJW/sCHuEtHyWBi7OEgK9FEDuTpV1JS6dWzH4mcbk/zEhqNTHNX5wcE96kQlUYBV/JZ42gmV
pr7E6rvWYNT0aEI+YIjOYBnjjLhf5IwpOLfl/C5zdwyp/MrTUtph6bXsz6oEPEmGE6nwhiCx5jJk
e/PSe4TU8299Z2GV9EW8ipwm2lr4RjZSsge5y05kYw6ZjMBWRe3bf1oDhWbuoZUca36o8hP3g3KN
3XSxG/9UsR9ZZWyc1zknmzD3vR8o/iGLwXhs+/yxzXNxjMmTbKNsPs6myweu29rZ8uUSRK3hrIXS
nixJjJRUe6jN9pehqmKdaVUSyqQWK/ZEx8K2vyHweXsvT3wMufqPemkk3qBKAzlNFmccwZxx3ITN
VIOi6bX+Jq1Ea50gmJFZ48asLPpCNT14qyvg3sk2XxV+2e5pAYMtGbiZNMrCRwBzW3PBfdRwJTZ9
VU9BhvCxY0dMnomDK6BtUxyrWs82c7k8OEUJc5o+8tih3VRpW68ErLMN/gTcVxu4eyFChPlu1z9I
Z27cmYTTwG5sTx3+znemP/bm00BXg3iwf9EaujSDrpfbMdHVw0yeZxgSJ+BrSnQntqxH29eO9BfA
XmTVuSBiWcWlGTp6lLFGe8l2aXxKhGgsA4PO68HItDGYip56HlvXNob8su6t9L2np3i2uyqCrTsQ
nDdUCtDW9XcJsLAAH6bcaS51ZoPr98iTzRb8MHdu5xDcG263DtgqIAoZFEP/Ax5UdFZN/GDEE1Mq
I/9NDQKLcqWLI+fdYZU1Hmlsdos6xsBDZQlK0sIqQx+j4MZ0C3xy9rhB9W0vZVG3uyE3s0Cbm3Kj
mTcUJBhPbTCerDn7WUs01rivFNlOezz5Ze6HNkJZUA3ilwb/5uz2JWz0rr1KKfu1k6aHhW8pWCdv
DCsH+Ty/idtJVIiLVoZ5XwOCQ/LCCKmXECl1dahdXz4kS3Zw6M9oibzK3nltGu3smHO6tVwxrEcf
XIgS83nIfAv4Qzye3bi4am2nB85tQxK3dnYpl/F9GZOtO+XGDzm5ROTh4EbWaLxKlkQfbuTL1A0I
vyCA2t5ov/vltO2s4i/D8GP248Zza2tpmEe4KAwfIkFpjuXj6FCRgITZwv4hWOMvPZV549OsqB6w
X5r7qONoKABfUYwRvRycbOPSewhw62RrvJS3LYMc0w7JsyeOK93pbCjCr/CoN27kRGHXRBa9LIRz
2QHHGPSZ3fqtKMmEyA5xwx4B+RKlvemgMmC+XFLMjo0pX0ybkGuEzI9gEBkblZHFGPJDdMseGZG3
tojg77JRjCgYRBj6wUrR7/RPnwrKBld1dnLCvHmuHUbbyJ6EiRgC3tOCD3yPJMAtXAId9C/Ha1yt
pzj+siAUIDM+xSwXl0SrfpWzEdgmW3IPyBMMIPBq84ThsicjGXhLoQcdW70AHUXbTpCP46wHMlzJ
7OTNkCgSwPz1HK2cRCw7r38Fcuxvci/V9kjwJm6mxV0NIHAPXo1m35eWe8iHmTItH43tUKcCwcna
ckRXGCU5UG+A4ki7GpVCuoL3F2f6eNRzb2UnuJuKh3hQUDhvy6ycLSuAyNbs6ql9zgvXwwR+NpHw
Q3zecAIqa/u7v6b3T5lPRd01/nydF7YLnVZk26WK3uema4BPeOBVwWFdTfnA2Sg9ab377d6CKVxp
BXZiQJD/MOtCoOFiCKqDgcNtsRQi4qSv+zgfd1r3M+3sgnaqBGA3TT/s0jn6RSQJ2Os49QtJiFzZ
z3ZfaUFb29gmWtgLTu0/Tj7x5ByIcAg+GDBR3vzi33402/S1BDy17mmZgrnr2Ek2NsXRRBdF3iwc
SaR/HwQ5Wy/OdWy3QPlLU/HdSSrnaoz6IZ2trVo6KFSYuNfOUi1A9qI2NNya9p9LZW2aTfFkiOLV
I1zvq9jax3GqNoSfMXnqU7nV/dra1qV9Ub07MmkhqIBJ19F8sBvz54jF4iRKe61ENhAYxD1BGJWv
m+9ALiw1BeqRM1xKpbJeUhCl7SjygKwOBcaEx7Fv7HOST+Uxy6OrrPSt59b2p2zOxpKA4yvpI5UZ
6RPglT9yjSB2qROHHzrIvWOaRtTc9c+7GT5S3lfVOP37il4VBAnbi3awFDi9ccBfHUngz3i1lZIw
VmvIsjbVtGlN4SS+KLjS67DA5Dc7VZxNr36YnJRmI+SHbcbUl23O0RzQbQ5KOXZnIMwnOxbVE31b
IxAQH9ZUU69DBucFuRn3QGp7JwxHH1bTdMc2JiMxula66YrIWGV9MWzmtsfx4MGINTrn5EROMOsl
nqSsPkbTqKNs+2j7N8rjjCSBVRd/SAWPNmsde42reAx7XZxIl1pQzfL9LQ9szc9zkTR7O+niLW0l
O7i3HrOYAK02PBi5okuvzfnWGpgbwGb4lDna2xShv3h4Po9x3lz79GZe9DWC0qinlRTxQfpPjZu5
x/tFoQE2SfryqXAjE+em9TNhj4pxGPfcSmpQ5LMLVXJ9qnJHveepi+802VQiId5Q5f5LY/nPUIPl
Me79W977dlTnNONUQYsrT4YrTrj+ajTezo/0gjV+o3u0XTVCNq5f/Gr9Sd+4zcKJrG/OJkj0IyLL
sAf8T0FSJ8PBxvMvcu3UFmPxCpk5f+y+DEKeVVrnr5ydxamaifV27c7SjOxZx1l/Y+ch2QhrPvui
C7Ql73eqLzxMHN2yu/cWRMdEglYLgQ6nuyXFYZigf+hel4b6D5VoybGdWO1zU3uugPEcjdGGzyX8
81zme9i2Lpb7rj0QgPuetiNJ4LLjiPJgEUuPLm8K5EFS1LpWpUIyDvSwEsMMciiANGzScM5KJl0k
IgpxiGAXmkt6S6XnBZNTVUyoGJy1FrXPem+qnRTJdkhM96ly550JLc6sPXEpq/z7sNwcNFPTP1U3
Zp6U4L/Yqx0bhhrss4pGoUjr4dhqya5Whn5NqvqNt6DZWAsl+GyKByBJ6a5CoQwwt5fb1svgXFUu
HGsq4h0e3e7g0WFJVI1lzzFOc6F9aRLuLRCiZesSkN426dsQlypMIjmvhgr4O96Mc1TBVImLaTgV
XtwAwx7LS5d/+XW1Tj2j/MxYTVcm9hUSP/G5yQe5qQxw/7bIWI2ctF7bihCHJoX5zZ5oDufDe14X
0aHotReTGSqXPmbdci0R7dpOMLzBXx47mNIPkfpVIcpvpoTdBS2f+cFJouyqbiQJKPad3vSHmsgY
1jwdG026THhkq+E8Vo2xmWz2DwbgWDnZzLwo7LPj53+VcVvsYY9oV8T+Z79A+qBd112UXHl6tFpo
Bj1zzvHBDJTuEQpY1MPM00hphpP/RN87f9a0X8U81Ds0QxCEt62ObPKTojMCnrDAiROnfNuyNDk5
uXnNrLq++sItL0X/+vuGMfG9wJIdaCmGPceq3KNmYlgFpWVtUsviTWZz9pIaki+JiKeTOdjDahpB
MQHFc8N74MKQVFBGz44SqajeMbwEacrxIA4gWRmxVp/knL2Pkk6eLvSHGsGqT0ZnU6hWC9xGdHSi
jPC+U+RfwPWbaaHbD3y+Geu9Zw8YbB13Z6QLfAedzHOS0rxTmXqwY3accfTYJUJdeQVU6OAVCmkU
mzyq1QbP746xG+xpSRKucYe6Z2dpPxcAClvwivahjYWztbr8I76tJ64bVUE7aI9xP2X402cV4mPU
1pSRbkhsfMOm+rGoTHlGN9B2rWSSTnuTHZue07708exZDUiOW8VaURZjiclWzcjJgWaXt9LIX6yq
Iacs7aEgg0eRivNwK3o8WW61yaKeaQpMUugbbHPTRN6M/wlP4jDtvJGGXKzE21SzLWvlXzQw83C2
5mQbyRKqVdMBMEux85vGYIJgFsdGX7Ir+2RC4G5qB15io0VUDUitEmReN9jihYY+/OeCHmtou3J+
AReePcYsWTHzEiAMzc+yt7mHnnr4ygQE31t5lopNtBgnmgsEjTINiaRm/kDUjfhyiNDMIjFewGni
k87OpWUQr2FaCCtY89MxcwvIlDtdKtkENOLWuZY6300yiq4DSXE0Bxam0TuK2+IJmHMMdT43rWVq
STM7FH+AjgB2d6FRu/TvyuOEm48ULSNDFMGgFQ5q/4SIdYAZkz1M9DMCZkFhkhiy4dBgt0DTdC6N
N6TrhQ3XqXOM9wgMSewMb3xYr6n0JHoFhEHbHHEXOIp9pw4WN7GM18msvyyjlVBFd0YJ4K+w2QA1
kU/94ZRPy22Ihep2lT3C33Y1oETpc2nIaqONzvCw1OXeumFK7aQI7spcXnCoN0J64SBmPj0jjTnh
GOJiWNnRnV9GCwP6XBc+C2Qxw0FRGLQc+WF7Jv+kH62N2gw1dkqnwvrSsOPu4jFeI0q0nDZHd42C
GcO8cJLjUOusHAKCTJkMGy8hPVKJAZm4XeQm7VK6IWBtcS5Y8bqfAZNUJS3YQR5HSGUPLzFmpaMN
u6LM3iid2jVmZmhUeadvRodJWZGJVKI55t6oyles0uroW0oeZ5Qi1dsm3MK8PXcYVna+t3y5Zlwd
dcMsj/drtd1UR5mLt7jtmm1k1sshtri4X1OLSTJUm+klFT0MEhrbkLd2g41PoBMROFID25iXxjin
x/pJEh9CSeZjrqYEW2LmQ2ADQbnW80W8zIBPgxbiP4O/PGulqkSdO+T7e7ysQl59XrK/MGJdWyty
Pnr2K4kvPhrljk9mkTZHV7aE32HTNo7mHs38FipIaQb2zKQypkE+mtl3bIn2M0AtCJKMLkr1UQ/K
Y93041rUBvzw4Vedlt8SKv8d8gNdXdzrnJQXd0tte0Ayo/4q00Maq2+WXrLMJZ5a+57JJrLMmHDG
/63imfa0TNvzYjEIAac07nLJLKzW85qdl0wviZ8ZJy1hpaQN9TnyQjK8eivcFL/EYLdQGzmMO925
+VWG42RZb6VQT9jzmFGW1X9l6VLuRKStZ8MWB3uxz1bk1et+IL3rW+M6S2c2ht507JCLjn5UnpoR
SLlsiPFaNVW3OYzENfz6gGb8GpN7P1AmOesBlZvuKWeHwV1Wvy2ynQHVcza36c24XGlegxxYDDc2
aA+TPLY3+LuZTVDSPUmlqcEySdCSm5ex8NpN7LFKVHpE8Bx1KsiqGYrJCHupVzTMO1/QVpSgp6cu
BxFbjhPSXm0/pqkDENi399kZD2T0avYtYjyrfeA7OFJSt6A3Ws2fWMPbULcPsaY5Z1pZlP2Gtkl7
oL5e4f4EDxuCDlW7EuUFfimDYhyPGWoZPd3FtjkPzHWIsUqGEgtCldB4bqfQlLoeauUXQZd6B/71
mtCQXZEsgY/fO5vekbt8zNy/ZNjX3UYucnyqje7qJbJbd7ZWrOVI/xOwhAPAdDIBqPqCStsQ13Ya
zplFbLmsv5W01FbEiVzWF6CBRuMOWxmxy3MxTcw+JKbQLwZyL46rgO77CkdfWZxh2/ylMkYy5FG+
N2f3tRVIJK0LP0tZGWlxpjxshsamoYpcSSVtrB3PF2c2KI9dJGDu2t1HbOoXo+7Lh8E2tmYq43Pv
iQfGRi00aotozUI4H5KYQL1e6ehh6E/s/26eR3nRLFdnakn/dM8TDJZ4waJZ74eBusiysuesq6dw
qZy3wXILttbuTEpF+2FLzhRlkrfME/F94jaSmB6qU+AUwjxVw/AZd+1wTKf5ZiC1fwef/98QUd7T
PG1+/kg//z9AogBpN0lP/p1h/D+GV15+Tp8/Pv87WPSGQ/nPQ/7GoVj/SzdNBxSH5dID9AnP/Wdo
JTaEP1MqDSAoSB2+Zdk3ncCDw9LXv6dU2vzKdvipZxmGZ4M1+S8C5uF3/PX/NqVS3AEs/4jz2SAN
XGoN+oAm9F3D/TfVAsQI5X7XmOeEaRjZ1NkbtzOzVYyldhUnYxGk2PVpWJABSD7H2yDKIU8oJFps
KIvRvUZ1C5zRjtXWIYFVDeBcEeIbrau3gyOWgEWU4TVGh3om1KdIJrI9st+MYy8CaYGw0vt6D0M5
hDJALkm5r10ZzRufoSyBL9iI9DWuM+/Q5XF/nmYHMvBtlAPlEazWNLNW+nLzhHlhh6ka6kF76mzr
xTNjsWvHCOgD3sxAp2kKg3/a64OmH5hFVG/FqHq2XN0LhQ8WNL1+N325NSuiPV7U7/2R9cecJBKk
lrGwW+01cWlWzyRSNvQ48EX68SaK6Hyn0hXHCLZToTMvVKO/hsoLVd6grhuh2q70rHjUrBzZpOzW
laG/jxjdMmhnvl2EdYSwX9f9Q6rP56VJkrWcWnGbr3nwCHXT7o77jdKXx5xCCC851jRaSdQxPXNu
xJNPDGB1f4QTM97Gc2jbG16VrnGi+WsnKcoApY2/rZyCTuU0ManswV7Shg08M+TMraC8EGVhgDG3
eLObX+MoDl2tjwGYpBuXEpSzWUVb3/rhELMNetJMRULUS+Z+dEnrwBHHZe7tq9SHclPlV6sd7mYo
tUac+eX28kPZnFdgztGxZMfvV3KdQqdYZ+zTKG4LqCO0l/dLZMGIpe9mMxQocMHVrmxUE2wKJLOs
EeCajhBqDduqZ2rJ4E2HaSyxnLgxrboB+npGqno9aeKBdiH2mbnLNh6gCqeYb8a83NwUMUDOCXjk
A6RIiHR0UZlalwPBybQXbBENi+eK1bphRzVxHHjzuGMsLLPIcH8Dl271Y2TXw8l99ow8DmO4coEz
/rI7ZItW1F9VSh3U66iJRuY7q4JzGMEf/Z0gK742jx0mw5iAy/n1vpHgpbXYYtczmReTuUuyvLlt
TIaALiSO8wZTSOyG9E3zoxLtiiyeeczMrAyqyFowHZBitNL4lW7iRFPBvCXS9GYdlZyLEkXwszfK
TSTUdCb3AFZ5RJIBtRzACVbMUTJvnsti70hbB4rYAWWsphBbCMe8LLANTjG6Vl69g2vvCSlC4urN
F7NIxo92rJ6ZNvqq64zlq6fCDv30hgNXRzXJ+Egap9nPSYclLUXhn4Vc3tBOoE7GnfapmelZyB7P
sO7jryK6uvIiUnCatsdWr1+6dMRRsNzgdGn5brhlfS4NSrGmps/hupm9K6LEvHild2KDUoa35aqi
GIHqzdxHXGyFOA+6N/4kiF+fXD06LV4NxpwxAVSeUXKklgFtaiT1WteG+pwiX9Mqrj8Mu4mOMcjR
jVR9TGg7b2GMDubKmcElAIgorpGf96HjptE+bSyaoUUuaT2CoyMOM63tgclCdt8b62Sqxw2TFQx2
iJW70SZ1m8Fqix0zVXB8lpL+ZQTacrCyl5H+Vd16CHMG8Yy8dLxDrWuYcHvcRuZlQOjcYoadGQHC
SNI6K08JnonfF0WWnSs72vcuoNGKj1xjEAItl2G4+qb6SZzAfs5jtpxlNmzo8kzHsVJr2x6aQwuJ
ctYaa+fF5ZG1n4YXbGlopzQ4RfVfED+9rP4Ac5MhA/cf3m/fr2Gwm4iUeYTOfv9+ngm/3W/ff//n
5u973n/odrdxBfdf/ePq/VcQf+dtr8TD/Snud7n//F/POJr44s2cavTT8MjzjYLAno/fp0DEwf7+
+6p2I8ffb9+v3e90v/jzmNzlGwGHmzt6fcrD//zqz2P+/Oz+6PsvYPpZMK/tCNBRMS4kqv7+s/9+
Bdr9dd3v8PvP3Z/lH1d/v9r7X/l91fTJ5BCQZ5QMz/rvp77fvj/Hv//SP27/6/+8P0Z1UR0obAnB
n+f9c7++m55nO662/3gf7w/7/Q/e7/jnT/95T/599/sd//Hf3R/zP76y34/8x9Pfn9SlNYPg/Pd/
3mAdWdt9Ua86Q+Odvj///cJyWiK59+f/x4v41wttfAspzAZ5JNRHbE/G7wf8vhfpvVUeMfB3MPO1
kw8ok+jQ9jmrcYyTM7DoHTHqo1XNY6kJYoozWUXUenJJqrrlku4//fOroTMKkg4ATW73/vPz+zX7
9uD7M/z57e9n6WOsjuzK/35GUmpI3Mj/qs3bI8OFMj3rDunkgZK4X0UWa/9ze041vvVVSuz6zw+r
KJ/2ef3++yH3X9wfFyU0DZTOZII89VkHNIfxJaUPOrmaF5b+JF8Xno8fSm+IW7ExvV/rLBK15sic
Fwu+NxoaJBnyyX6kdn8OUZzCLAWNcTEGw+CIrI+dv3C6YvAcU4jdau/1PgTZ6afb/2Qlt+BIzt8L
9GaSzC6JU1z81WG+xbfuFw5h3//x5p/73R/Gp4EAT8O9wQYXKkAkJG9c8LC3DJz6qhK/23Zdjzrk
LwljAU35EZXOM/zqaA0M/2bHY+34MwnlfrNVA07ioQpnuTMpcQ5eMToH3decg+8yyoz2+xiMcXwb
BcMFo7Co0WrUbfR4WOzgyXhjRloFbjEdmGkxHe43m2ERu8mr9xqOu+P9QtaMMIcvz7Br0ke4MDqv
OvYFqBdKN8TtWxTofuHSDzIkI5qnW9rong66X4yp9qsRttw0TAGqcWia6c5RzkMn+xR7zGJgSVYE
WNj9OowjCgtFmNxeqr1l+e4SVBqxRWxI+XpaKDaHm4RAI848wGkzD9qN/lzKjCEUJoNusg4BUJc4
MZyp/RCEY0natpzO+Kgy/GEIRHvy57eJv7n1v9k7j+XG1WxLv0pHzdEBbwY1oRcpUUrZzJwglObA
e4+nv9/+VfdknlPdt6LnPWFQFATRgDB7rfUthx4HJhBT7JKVsfbYL41zQM34GRc8PYBABwyfUz9J
OKk0n7qHpXXXWlZ1Usmn2RzjTW7o1V4Vz+CJMDliaeZZ3QvcmJOsyiFtQl+5+gzYsvEMRUOTbzkB
IAcn778nNxO5nJsmf/QlbayroDGxCA5duXXSG3pP1HNQCcPMY065mf5MHOZryakBp3kq/WXKJ+I0
oV+ccLKv2yQB9PC3yF4gGcCP3J5V2FdUP+PwEUIkeMtfL36C5YDI5ymNsQ5JQ9CvDVDd+9tjRBZy
JBmG177sDQNPhIrogCmc7Vq1BJnykn77GXxiQkULQh4zXXYurrxu9fJyiU6qG/WSgxoLaQFNBOMr
G5Z6eWqDK1aJz358DvIbP7yxY2YUKjqmXrC69+tGPdZnmrkHOvdZpes+0njymnHbEKZROT31ICGD
cTP2XbPDdlKd1Sak7v26Ue+B+pGjCaerqX1yJLxvyU0EDenj5tePS65/mSIYMeWiP/QJKT1ytOy5
Pu5a9hxsRiBb20UoAWarsUGrrVpu/vZj1UFdsqLw2KvIvzG17NH++wYHD6c78iOmiObIZnH2J4s6
omwyf+JsaSEGEdRXN3Hc1fsZfMyma5rwZNvlkQn1H3UCSKGTNKF6/0aJfKp76rFfP/Z5ee7MluJG
suPHwSFklpV8gVeQYMvktTCpXeJhOMjoBDIZp0XklY4Lxzz1gmy+0k6FyoK3l7gAKlqxMSIz35mY
1PhmtfPZ1DCs2+2OtOO9H6JUmqPniicChWMxh10WQ+qYrfQ2StLnaeqTfdTVlCO2Nk4UeQFDJgaa
UHbogFyZGv4ZcNVwI5ZjvQGM0O+YIEeXAXdDS3b6pLYOXGvZgcaX50yIAx+ftNz7tTF4tPue7ady
LsstuAx9N8u1kZ2/z0ZlnYO2dC6e3GhcDGpNn4E86tpzr45qwZSc83pbRkFwdjm1PpF5Pozx8DrU
gXaI2pxq1pzpcjPGlOuaADuZxIJ/iyHJ9cj1R6+rcRtq7dZePY3veU7sxrGr3dIMw67VdegHPnsQ
qBflvlvN7BTrycmouxs0vYELgikAH83Ogpk4NWChDh1F/Qzh3QGKwqGWoWt4LksdBVOS31iGu7Mu
59qznEV7psWV6qC9EkZlWDBe88Ie914XPIBi47vUts+Te7S47EUAlbXb5G043uKJUv+H8ltrC4Wv
KL1d5EmrwQwmpO8503GrXQHHh1wSx/luAoOBCVU7JL1xWwN9InUtj6nfrmk8b1sKe+KBfc26Ri9h
mIeHtAcQ19nfVqoCz2ZHNyIsFi9hdXOZTeekGV8cDSsYMHhc8DTQgL+Bj6GeWOmn3XHIzNsqqO5b
5gJ7ffU4C/8jJtRziZvxs0FYbe9P/T6MJvMw+lIDEjSMINhTqpuSrA5NXfpPu+O76LcU0Xb6kx82
yak9pxVIfDT//uPesGT9OQyM/kxyxb3xxnvM1ikIGrCgJfuSfdnmRCXUAnx7bzL33Rvb4dCnk4MU
GO7GPgGgF2LLV68trkdvq8+Tv8FvxtsnNyPNHWfqY/JdPrCbWdY32q9eI/IdXGyvxnb10EM9N3vF
e5nvKTTAIOAly13alz6YWuI3PRF19e4UCltgk+ABR1ih0UxQhrnYLM7qnq+C2r8eDOQ3WrdcmHvH
R/W4Kfl2de/XjVqMIT1hNPWg+lmtNUvK+FgbfIDyj35bTt3VTTfbO677x8ffqseKdLpJSnSJ0vlO
wHLYV+QJdtSrReDpbW3XOekTxrD1LlgB/C8t5Q/p9Ji2gba3TKwbrScjNG2hQs/qNhFELmcJvkVT
8brWi7lfadIELT4KXX+UoqLGJTiMt3Uoj4Vv7BlZ2Ps2HojVYfzaNNYY7iLgN1ORt9/DuVs3Ux18
rYgVbCrsPrS+Er+wO5j0DFLbvUZg/zyNq/a4mvF3g84m37K/dpavU3aBBOZRuXNHaRPN1lmyvHst
yP65cl9MZl8nRkzDwRid8Sv+ZfX7ycrpZTCm/DyGbfjUGMOLO6/zO0jSmHhsiA0zokOyxCqoRi7v
sVk9lpRZ3kY5Cba6Sxz6rSkOkXnMO71Jxjxk7/h+CHuubg0UxitfMNlf1Vp519jUIWjdBXCq7lFh
Oc2Sf0fy8Uuc2sXTVLfm2bFBjxRLTRB04Ly+0klxY+j40hizdyiRaU9NF6yvFITfqBdBAozkRZcg
n3eN8cDVD18IztcffBdDXbeUcAz1NvzkrYlxgfq+MF3j2YqMvQZu9rnQ8AF5eHQxdw3xZydk4CjP
algIx8Up8a3Jy/1PDp7Hj6drg14H3ZSA5YJ+cVtaS/SxysWD+TI75isSan+qloou7K6fvhSQK9Uq
48qHPk/+6dw5XvY0jPNX9bieA1gpqAu5N5fCultdIPS2PAcjrq4+qIoXJoPVTTe3xcHQ3Ogdq5p6
7TapAJTgjmAWWspzklFpLX831U6xHR2/v8ZL7V6rCsiSetWOX76YOu7TZiZW3g1DdjYc4qjql3p3
CWJz+rq6fn/ITIuaTt1zXiiouFVrXWPPoJKBTWzAFnuvNjv1h3ajf2cajSdZX5JLDFtvp55+aXB6
iRXxNalcinH1+UAtpQ2zFE8kQbNhEyxW+b0c7LNN++7b7EvQ3NQiPKjt/CmasReqJYYINIyrpZ+1
xAZovGC2qtkhfQLFT4pOL6rvwPWPoZMsnwesdfvYalZaNZmOwhbHV82GptZTLDh17Tz+wtkW9XyR
5Z+NIOwkaMFoU9YDIWCfTtr4JQcOuicpUHD+UMYPbQsWWi0RFdUu0sfwSxdgxc3wfFy4MDDuGRMX
W/Vf2pnmrGrpv0bSd4E3lgO9XzT3eki5ilqHi5Ba9I7/dQVAtZtrI72l8TK8Ut89fixBtnwzrmv3
7qPE7+AB9bfFkuhXhxLhj/9CUGANUvLfFVJzOWvWbUd+7ep1OAPVPwloUKNtF5sjC+g1mCAPss9d
33vBHYeI8GMpDy9DunjfxsGlEAIH9B1k35VNkITFNHb5dxqS5I0ZKiMGGDRZd5Y9VXfYE+pd1iKR
MtdUr3pudH87aFp8DbU2vE2Sftg1lp1/K7SLWoNBgomMVdVDN2v12yGMdeK8ufk+2m9qgW6RZKfe
2FeMFTUhYxpJ+qgHljjw8YwjY2qtbn8g6TCKnHr90YvimmPb2p2KtRwfyRbjvzHc5kdHdWLuDvZ7
Y8EwgCOhXxu2z0vJc9yPaaK9an30+LG2IH4CWOq8hlqu7VGzsotnaDY9YgkW8tgP330+LLVoZvXL
phiS5hE45Xiq8KFjv6ucRzI4JEbkuZUV8WeGs++2N6W7OmvaK8Hp6ZI5lPiCJ2je9Lx5UIvy7Xke
9LZ/ZbSSHXq+EucGFtr9VAU2Zz5l982iTcmWteJ8JxLTu9onY1nMEydP2nF1rfTJixhJl5zl/4CX
stODUfuaAhLdUa+sddE19mZC25E/75OCr5e92vSw8PbQWPc66m3yane9lLfPBiH6sr2fO43qK7uW
M6M3teQ6YDIaRgOqajgGp2kBHt6P7WUemuFp8oh3qMWWKAccGixftbTGRjf0zt2kR/HtPAB5GEIv
/rwO2Z16LUEdfNbHwXrxYm3Eoe33BFV1/d7wpMmPsc13Y7xTb1DDlRw0v7X9NHZTdpPE40IUInKe
knHlmlDemNCNDj5y1ddQZ1/tm8F055kY18DAlnsn6frPRmFc1KJM6t5BBnKcLCayuGGOV0KbqxuX
0shP7losDF8t+/tQtHszaLUv2WBh1Mb7cFuSQL86aZbsOInsvxX+p2UonO+zlnNQDDztHt6pea4b
G09XNQ5v7bTcqXXFPQSsNEqf0RfQ7OdhJpnModuLhopjG+sYk+A0L6HxOXDWcQ9lYr6QuYzuiw5Q
/Mc65EmpH4co0K6+zsZkyK5J/Zn8vVrMis5K8P3/4vjyvNQ///mP9x8FVWlsAW3yvf9d6XacAFTs
/10bv7znyR9YWTl7+vc/+00fNywftDcUaovrqr/Whdi6owfUC0OedTxgwfAl+/if/7CRy6kLoS9D
Nz3fMnUY3P8tl5v/27Es34b/7PuWhzfj/0UuN//KvnV0npZhGq4PFlK3cPIJSvk3mHePQx62yTBj
54OdaFT6AWSIfTvq9XyMCNm9VPZc3gw2M7wGq/tOax3gvz1qaxIOT2NIzUyh5985Et6OM/zf0Cqv
iRvvgEmnjlneFwwbz6ENFAFn0DFu8/FmDuxTF9QvAL7m+zJd5vughzrz2yfxL1/A/ypRnykZ7bt/
/sMRaO8vWrZ6YTZZWqwAUKC5YMdw8PsLQ02ssyAexmuET+1Ice3W7O3vq92CWuqj8rbyvHhnFHSd
lq0m5Usd9OVpNq51bP/s47W+BPN4X7n1fEdiojxZA30LvjkyK8zqvT61w4OXgNgMbDDXBgHvTeuH
+R1FTj9GmiROQAUeKwFCeABctmRtx32Y1sBM/LI/unr5R1/F06V1KWpbYNjQsjjdRGOZXqyBC/es
p7dy9uDaEigUTq0RXqx4eqDt2wdOMFovXJ75VDLZ8SXe0wkJfmXxtSeXA+uptDm5jpjF/4f31GVb
/bf3FKeHH5gBeRFfoex/21jshIOgGyz9FQBkfxiHODkEIxnCqPei5zECDQ1V8axBg7lYiYaBvE6/
9tX0w7cj+HpBY1KYixQdZvr9yH7/1Ff9wEh05OInPbZCT0ndPHs06ArljTZfKKVqIJw4n8n4I47n
Lsf0eiwv0azvI9snkj6lK4NBfXrOqhYrnps+zTl5GKYHUXIkIoHT3iyqq4219Ng4IbZyMyA5Wfn5
/eiQghzGnv4FwwOYYU7Gs+XxXgbrA7mS4nWh+Gv0wLb0Th3fZUZ1v4zD2WPkxcFp7U+x6Txmic9F
YdwXr2Z/xfnb3AK5eEoKl9HBnzcjejKD8zT5D+hq49+/vB4assdW7vIdhjf7123cW7SIGo6cqzLn
G6im6kLEgOn6iPua60qC3aGZYA503Lt5tLGRt/HeDct9Y+Inbdr0bJbOdeht/Tbpy70VS3ZuFzSN
/vo/fxf/Cq53dM/wZAZuBWId4kY2q982G0cnaYQTsLzqptbRK+3clTRV7x2SFbthcYP/8O/Mv0LW
P/5foHM9YvsuhUPiNfr9/9Vs/2vTcrm0o9IxvteMn4zUKKvVTMyIrWFfOXUp93QnBE8NXygIw6Qh
g6G6BPjeo8HmbPLRWoLotbf04kafLHZn3reUtsm853yxAiG14RqZLFoIyroTTzogW0rCIX8zywnd
u//w/skT/n1fxrtn6jQm2ZbtunI0+esL8jxM0QRUk6tjW1+9PI4vXszGP/tGy+6Kbs3IzUjLeBi9
u7HWbi32RJd2JXSXus1jkphclOo0nVPZsbEW9oZdbTyom8wOfhpl791YCV9BGByYQPU1uswrdXId
6BhzaNmzk2I5eOU6QeWh6jNspnPjtwVjgdE4r5plwI+FF9K1Xg4Vgwa9cE29N4AJ8TaOzws2hSsk
bQ9ZJicbVvTbSIJaIwEV4DvMn0Inm++0CYJnH+hkiMz5bHhcIWhMmPtOj69aq/fggzCikwQzbn0/
NDb1kq2nyM3pSaqoDa/tvrz+z++78+8bEk0oHB7xrQGG9xQ4/rcNV3cHaBlOqN0t/rYPZ3NjQLr4
RKDt8yRJoHhMze3U+pMAWX/AqEh/WoWxM9MK9knG9XGb2e59rKX6TcZ15JHL3/ARqMK8SWRZOhZm
S1t+cOF9tTPrZjbd9GsqVbaFv8T3WbwsD00OIJmkIXui0rXfSbV4m6B+tBvf2eUtyaplXL2t2SwP
KVeft2u2DjsokRoYGeOJbkD7sJiNfYJtwLiFKwkgmHpzKO3ZJnfm7gFjTad5TZo9vKH8Sjxmw/Tn
y5jN9T2xg/bV9j61Zje/cenZ3+nGf2hxMqGB/H3TtmyLPYIbcK5jc1SRspHf3mK39ckQUoh719N5
vW2M3LgwPjYuejdjnIoSUGWMIE7qF+oGjHJI2EWWaYmoN4dff4Ph+Tvl6e1vD/22CPwKXEdq5b/W
NnbU9o3eQoWBWq/6dQizRpMptnH5WHJ1NY0qEJ/4k0txqXpQm9oCGHZ++O0P1S8+/qV6gnGhi83M
fv14zFLP4Nc/XwLMYYfQG/SbLu53/8fX9Gvpf63X+FFE/nL+eA5/PsXfnqy8hR/PSS3z8U+HurhP
id+243B0el+/VLKYWiC0Wzo81F31G3WzqLdf3bX5yhI/jznGHw3oY4SYolugGmDZTBLmu6TqhrvR
YNc3BnQApCjhh35EV6b2wXodnfWPNe+zw9K/LNr0x0gy+GbIrNvUXv/QZ/Js45I8I/C95zPohzib
v9WF7uzSgfzO5PnZdp4vZMrrl3DwrmkHQjzvwJ2sbflmJpyuCrmrHHQmX6QbiTHT9lJQowUa/ZCW
Mqil+wo/FEPYvi03UcNpQhYi7puE4pb5E/bvDL8TrkRqQ/sJyvwUJsl2JZdMya6Nyc3OiWfTZAbW
/YnUarwfRtaREF7d6ulPzs7WbYOOtcfzT/gKxcF032BjXt3kR5OO1zHz0rvE0m742Jikue2DMZr3
XMEt+yzFLab3JZXIbr/svEE7kuoN6aP2k6Np0TluDRyQXK6N/fGrDcimaMm/LdjB8UNsHauzj1xq
AirCijlW2KYTv05ZGZEWjXlnltW3AMyxpJOp2QS28XmdV23jW8RhvWsUdWj3PdH+HG4H5YLwGKhP
7srWBCaGBTGvss9ZqG/AqIO7yucfqQP4S0LblWs+poz+wBv5DE4JzpA9YQRMHW7QxUdkaq0Mn8Og
ZqA9J9gcCfEN43dvpuwgL7Njb5CLnavGumdinfU1qlttHfsFZGMMac7v2u2suSVmLqyYlc6ekdxT
viQ3bX3SGvfSxq575oh9yQat3Q1xnhzoq9g5mcH74PHppfP3BJG88Eqw5z57SXrRhZhziAxNhw7X
0Jk7s4GVfgvJknnaQHtbOUJGisnLUXWLR7U/GanD4T1ubkkQH8FKhTdDk6bs1UveaTKWkmAzic3F
0W6lJ0I3C3bFmfdiNJh8VhNuFnnXIp/xoZndABK1whwIgAZkmXnTehqU/wlQ62rOf3hTds6pDXDS
H241YBpu8d7Z6WMJReXWdzxMdDA0q6mhMmwaxPj7zfLi21wjhK4ljz3H+c2YMYBusicwcb7MXhIb
hdWYEEjt/BRqxoVgy+sMfvx+gp9cxwOekW58aBu3pY11fFn16im2apOKUtfdR9DzNMdEFEmTcZN0
BvOUiOKfxo7OQWgwOiufrbE+6kR3dl1Vt5tBR1TsE3jry1xST2Oza03X/Mdqj5T71iQ5caOsNeZl
SF4OZ93jdSgkSzehIUg3LEH9o764V8fUYbwLjh+/MAqjTzTZWA5lymhSi+7ZYeW43LLXZdAyruxq
+jhM67yEC4OeTMdUYYJW8OAZJm70ifj6zFeLsuHwvQCWsbM42ThEs3/gar3H1FIffMjV1/HZS3OY
APFeZ4e4WYjjbFeqYTadP0x7ikSu0KBNUiLoxanTPTej9O+txi24tImiD77KBFNPK+eXxHSqF062
AGoHL7CZQCrl1a2hd8VNbzZf2Ibw95b0KVpZgTm4qKMN/CTEtcb5olEqv5mdMdvXdWYSjaDZuRhy
fQNgxnfJk3h5YWyqwX4yOUOFyiH9ZVQ/b02t0XZp4P+cOhA7PMNypyXehcuhbw6W6Ure6cRxVyEm
vmqJBOPd6G307COXYjOQMYia9nqk//1ubsDyjpEH1XIGOFORw9KXxb5gY4bJxVXRKiHDnEbO0Vy6
h05Pd2lr03uQ0k2RWe3RdetsVwPuojUqCA4rmv3cp9WWlpuv2Yi9W3pkXNBmef8Wd2TaM/r8Wg/v
PE2D7S4Y+uviPFA2SUEJtSFYyDCIT+tMnNf9RHrf31sLF419EVxaEYcCqIeLni+Ey3XraBsUVzaN
dhnvp9E3L1TOe0HPrFDPMT+T9Ilx3kvWlmaStngqQ2aLIYxAih/jE5pweTScr0SubgFyoGWW1jPy
1K0X8gmvPUz6McYFjHd2RxH7kwmQiBeHM8msjPkwWu98wcYjULOXjB3ndmkRj4l3HykOuaxolNt6
so3dnEUwwaArB3q5W9qBWrqUH1uvfsWp9ripq/VLGUAtyyqcL0FqwHh1P7fNfI3ZddaQnYfQHA6e
R7ansuMtE0R/A9sWhF0GEMtOtOOcQskPtXlhhOKXez0JbiaL8qvBsp5gz8UMcCg7qU0tJqHYPw8a
VWuNoTW7Qmug1vbBpQ9r58hg4sFL56eU+hJKLe6QO34OZfbTGLpYii9OzroWW8OYP+ulUZJ2Q45P
oAhtkhoWNMzEu4ZMws6eGHRGWOh6p3xzW2z3Kxs5MYtx57ZcNcVOcxMXtx0uN3YwiYw6JyaaaMgw
NmXIGci4c5TBJ6RUfauWUDfqx0xGpboMTUMZn6o/k783ZLTqy5AVBUV7hIY7Q0JiBBtlDGMRA/5Q
6+iY02JpGt4aGd3aMsSdZJy7yGB3lXWU/qdRRr6uDH8rGQPPMhAGTRbuLBkSj0yL1bo8GSB7Mko2
ZajMpVhxpFyMti8ZOWMQePdkXm3KNFrG0poMqH0ZVTN2me5Qv4kLyiAbce+gFuWthwkh4+5UBt+4
zWnHk2E4PBx/87G28S6Vgbkpo/Nchui6jNN9GawbMmIPmbU78n91pu+jjOEXGcjPMpqfZEgPEwIk
pQzuVyb4k2gDswz1Fxnvc8pzmWXgv8joH7648UkXOUAtpttvlggFi0gGlogHi8gIjggKk0gLHhqD
WtJBdUhFfhiUECGSBGx8xAlCxEgVhogWJepFJTIGyXcQwSJtBCJy4Bk3ISYgfNgNEoh6LTaqSCvy
yCxCSSuSySDiiSsyCqpGzxW8/6zeIAOthcNV80ZWHrKSCDFYUlswvogzlcg0FXqNWrQWCYegvfNY
i6zjisBTitSTi+ijFsFxCHsEQYj+b0iMIhIFIhdpIhw1SkJCS1KLEuh9nERmqkRwakV6InJKMEDk
qEKEqR6F6uONFNGqFPnKECHLF0kL97v+iJZAWEA+vQnlqxYJbBAxzBFZbBCBrNNFKhPRLBaFbrLf
NCWnibDWiMRWidhmiuymFii1SyuCXCrSnCYi3Shy3cJz3IYixAYV15dIeoWIe7bIfIsIfqNIf2oN
BSRINjjSWBS4iEwYimA4iXTYiIhICvvjqYi8OIjQ6IvkaIj4WIgM6YkgSVRCLcUpn0OXDqJlJfKl
WkAXSXPRHtXzcUXsLEX2zEQADUQKnUQUHVFHP56QCKaVSKeLiKi6yKmlCKseH5ZagjlES4cp8is7
T+cSK0lWxNkOlVb9F0eEWy46jftcxNxeZN1YBN6YrVKtoxPxlzcofoh8BOFCdk1ycf8FNAWL8t6v
IiCbIiVnIioDVTL3iwjN0FgP6r+EIkKbqNG0kCZcGyBQjyJVszEtn1PUa7WeXgTtRqRt8L64mznm
HlwRvkcUcLWeWETxWOTxToTyRSRzR8RzTg/OaolMhPVEJPZVxHZTZPcU/X0QIb5CkXfEIZCISO+I
XN+IcO+g4E9ii+DLozMPQN73RejXleQvf6DjAmAu6bzkYgzQxSIQilnA6C7qD02xEfRiKOB4ntNg
j8nAxW2gflmLASERK8IkpoRZ7AmerDXFsTCJdSEVE4MjdoZKnCvQhUwxOvRieRjE/BCIDYLIy1U9
fd3FIsFYy7orxTZhiIFCrXDEU9Erc4XYLBIxXKjHSzwYuZgxarFlrGLQmMSqseLZUE+xEhvHJIaO
VKwdjpg81F/SYQLBRiwgiZhBRrGFfPwCp4gplhFfzCOl2Eh0MZToOEvUKkcxm/hiO4HyG37qxYoS
iClFE3tKLUaVRiwr+Gis21XZWOS1zzhbGPOsr5WYXVqxvaRigKlxwhhiiUHmQG8Wm8wshhnig8XT
gIfm41mJrSYUg40uVhtfTDfqFx0+nEwMOaNYc7BscY0rdp1eB+3DJz+IkacRS08s5p5KbD4Jfp+P
d0csQLTrdOzLsQU5YhBSa23xDE1iHvLERjSLoUh9gLl2McVq5IvpyBL7kS5GJJg6XJ7yIjUxKalN
bBDjktrsFjEzmelRx9s0i8kpMrA7BWJ8sjgl6EOfcq46p3VyyGtqhNyvmpHWJxrum7sqjjg1Ka3x
6NqVB0TGdWBN0fLcjCNH1eEx0Ekkp54FyEjnYtWwqQ7XgSO0AelQzvxogu1X+OqtfVeR6tJByB1L
rmA5xHxzl0x7INtEI+XkEr7rCCoHs7vskF++ej729M5IDK7s/Oql8oMbQMjzpggb6zyPRDpLrgET
r/fuPIur6gjg3TZIEN5Wc3zScvsrY4xTnvrO62DGEWyEcTyBnjAPscd3tHPqeR9j2DivPXmKsPHq
j5sIzPrGY54kH1p59pQ/Tt2dHWysw2he2rmJj76Y7H49/vfl1MLqxhLr3cePgx0fo3IFWsma1QrU
46tqiVF3fz3IbpxUIxZxkuspTs5OLKPZiMXRxhs4ah3jAr9b7lgXCR4XAjI24Fe4QsxfxF4Yi9Gw
8vvXJP5ciAGxJdO+a5U9cbCJeclNNuic64p5cRGLpiGGRvy8vLk6ZUa+tKWK7THH/ig2SArV+3Ml
1sjVruo9XfBSZI1x0sdAKUZKtcAo5spMvJaF3Kh72QWATHKyZhPi3ESEDotmr/+slGcTyiyhLLlZ
cHSuTgAGWUyeAW5PLKbLHuvo50SMoF7CBUCIy1McorbT3BeeBQK27Y7q7eFb1u1NASBXWQtbT9ym
KbZT9eKYjtZn6MWFXrPnmIBq9Pa3TDyrmrhXSy95MUbCNF3XP+vicO3ECduL67VRBtgUK2winlj1
mPptKY5Z16KtEEfprsRMG4urtsRey4lCVEMoVE8shi69q2qu4qq84CMkUwol3j1yOvbcZTxsddpD
XITjHjjq1cbcW2DyBRFKy4CYf30fGzBkCLBKEQfeSvzBYKzDcyieYaZXzsf28bF2mgCqs/q/RWIE
W1rToRPYPY209O4hGZ5WmMv7iF0VEgue5VXcy674mFPlaBZvs0vN4Xbs20+D+J51cUCn4oU2O4+2
7wV7dJLBO0aFRhAR9/TaTq+JnRw88VVX4rDmYtHuneQcS1CJhvIWF/fMEHKkBsGBa7lJRdara5B6
Rmoue0NSNdocfp+67kfqhWAUhzZDXrOu9ljWx7Zy7/O1iXbmPMHY+os9XlnMW5QzRvzSINfH+KL7
DB5L2Vqv8HPcuxC7nT94D1rVxBfMd5wfprV/M/Cnd91E9jkHWHQAWMZ1eurQR+kl6S4xkgGKdXuC
wwxeJDTdrTlmy9ExoORaozFc6YJJb6J1fO2dYb30qQW3tbPrx3Wh/xDstXtHBQtAPEvLt2AfnC0i
pIelJbSIKBOqoQwXF93MuQXw2VuPQwNGNM064iYo7/3BOZQNA2KIIpVeQ+bQl+fInsKHrArSvZXn
1d7R8/WRbvIGOJWFQ3tgZpvRB3Y2FhSO1AFkl0+GcarJcZ9jG7wapIiDCn98xFqGpsqPnZVdUhW8
kZtith6CDtrQUpm3vxIaKqahbjLNKLd4qlpejvY9ypIXPQAEzAlYSDhxeHWpceiyGbGBgQi8REzs
kpDwxq+OnxmHZTaJsJKx8DqHS3A/PcUWFzr4eLEW286YbKY44w0yjfY4WdVt0S8kfP68qVw8AmsL
6kUrqm9hXAA+qZZyGxORVS9CJXXmESzyUI/xrk7S4axuGDkNcD9ecbvNYNbr/tz36T0Rc+eQm3NP
ZIiHVBOTujdSJIiq4Lyu0qGYqzrFSEoUE7kxF0vb6978OcrQxJnWPBRGAvsfUBie7zBlHKziFWo7
98AksjfUAnAxjmZt+2jVbwDZLRenmG+ztAo2uhlycuRxGG3yYPi4UT+Ce8AM/5EcY3zuVlN1M8kr
UTeFpUE3LEsZdsXheZWbOhrzfVHSQQmwCX/gWl2rUX8OWvbycchTUDc+qaePe+Gf91gZtKoGLT9L
++kMpmE6q3s2IJHfflS/0GvASqlbn/6WvcmaghpJMz3EBKIIEnAD8ruTprd//ageA4+Nsh6TqdQa
QhqhRVowTotuE8Nj3bA7eBkid0UCtajQkz/NTHYlsbUC9iuaeQsgZb5ZR64k4bpcjMAn90ccpNih
ujEahXB5MfWJMTQSqEmJevVqjyuDGlv/RK2hxbkEXU2TgSG8X9hfRKLBaj1NDXkrQinvlbpxOVvf
VHoCf1rekgEcMEP8gCmlbBXqlWQt36GQy3VdO5WWjx82yd71wUkvzkiohKT7R1RM7bYGvp3whl2I
DHr4wHhtkPROvo/iacanbc9njC6gYeAYgR8I9HOaFrRdwQHgEomdduHxVTNLvfjXzwEVMBTa5zem
lGrqTNW2dgGOqQmIQbflnkgLx+IYzFE/mFRe5R6RXvDNzyrytUiq7W9ZsF+PRS4bYtCDSzYlFdhX
1KbjNrhLwcYBc27jbVZlJXDjOiBfDv5bi30fbkc0Hz3amlF3uRgzK/uZjFJz0OfUv59d8zBwmfuO
BgN4NSAWGGS0XhRhON1MDRhKNOm7YU4GRsARj1vRCWtvdmvh4jmHTXdI5lgoxuYdTOj2uaBk5uKP
Vr7LnmInmB/Lbg2uJR6DytJAjQcIgjDXVo5GELDcSNJQSbTcTw2YELfXyl0I3IABYeA2+86ckGny
MWYWazq3hlNBNHLjh2LKCsIDJmjruIgYKYOM9mbPueJ4mT6ZTHj3s9+QbqLz85Pn4CSn0SA8xWTX
zVUrH6hGYkrsWqTYm3JrBkg3bRJvPIYvn40A1GnRyN46hSUMaTi7NfCJbYzFqg6umYO5r6MVdcY3
gblHwXM+pj9aPazv1E/M4jkFrNip5Cmdjl3g2G9zSagNQtzXwdZo27YN3BdmkbzNdrNXj3s1FaGz
GRs3rpW1r23RHqsqdR6DqfrSLtBzA0Cvl6Lp3ZO5YIAxV+e51p32DdiScVMnRr7DP969VcYKxjYq
EYXkt36m06uRzxurDkpQVdFC66gRazd6xbEZQHT75rmg9/0g+NbYlD641rrPANQfdb2PGeUckmKa
H/tr5qbdvbqxupomRU5hb1LBTnGeaLz3Gu04TuE8R5RacGHAiUfn5MvDgNzOtcdr02v+q7V0yakE
94GQMuy1KjYfIrm3gPQCmzhXp9Yu+eo4sKO7zF4+xXkLZRDewJY66YrkytjzVndEZfMUBGAKR8So
1xCYMXugnAKZG4BM5qkr859FO8CYKuv6NYDDDQqtY9gmZR0mhOu979sjMb2l3+gcK7+N0VOQjTTt
0PEx+8m5myF5pm7UPHvmnN/QTtFupf9Ki/VrhxufJ+HRmmlABQwoicL2N/d3cZ7Pe5oxwk2eZkI9
67tPbVMMEEGq8KeVAVzpOqxEe6Mbbqa2qV9bBA4i1P9F3ZksR46sR/ddtMe1AALjQhvkPDOZnDcw
FouFeQzMT6+T7P7/K92FzLSSaZPGJLvYTDKBiPjc/Xh2MecE09coz7ZXPKJMGU9xJNsnim0yJyEk
PbXJrhk7dSl4FbYD3L+VbXH8udJj25UHuC/ULC3biX/DX42lrnjMiqw7SYOgzP2Z7mDa00SNcuPQ
ayfDaCGDObpsoWWYr86YbSg0yH8NHnO2oE/Cc5+N7/VYTUdkUWbflnR2jmsZV+v+MPfzkV5U75AL
E/otp74FyUZec5K1D3ifFrDiuf00DfSYwJ6u0pqrXR+htsH5XQYlZpFiQtA2AvaeQV/IN4NhpR/R
NuZUevTLVWwlggZCctG947uylyTGLRJiIeVWHmMLu3Y/wvsogVFldUQgAr6Z08dHl5hA+pimLzez
V+4cze+e1+OIonJtGbowZypRqjW9A+2tzQGfUuUVf41hvHSJWnxrCYGRtdYPIT31GXyPCqgqJJV3
DJDhmkZ2Cn874V07iNezNb7qXiifa0vECIgsBAbdv88WCbe/nv58FYUTkdRiq1gq8LY2hUzVOJlv
plTzpg5CLCv3p3UzvvWNjuPOoE7CEvO5B0sZ9l52mTADHNzEY4NrMgG27Bxuz1CSE2hCtNJ4Ym7C
eFfYX16OfI/FI3qiEMnZoJJM21C4zuOsi7sMU9a+KefhqdhYVmj+EW3/q0RMfiXm3y8x7+SXLGSX
FHuF5ucNBUD5lCZvQ0zNFnU+z2Y8vov0npMdU6geyqXF0ai/B5u+wzQIInA8W4Y/Qewr2LxWZXFb
hl+76Kw08NMpVPvJse2nYB7CVcKOgLaB2SD3qOkrCY/mEmf6exbTbG+SRj0R6VzqdlK9VNzZ88R8
7qEr3nKu+UKa7SXWwoK6AFff8SYih2dRjdeINF92qmv3k2lbh6pvb2WdPVHS1q4SOX9kRhlJ3zU4
16g2fqQxQl82Xa9tw7nqX/k3bylNGX5bc2E0SMWLmpbrxdQy35oorecaNd3XuRxd31SLVEn7TaLw
58WOVIh+kbXaZNQ/ryE0dgxMo61klLRlzBQvLHswtwVNVPf1tVxpLXV/kcFcRgaZIiMmODD2xrgw
06BdlYXh3JrJBNlaFvY+S4mvm1bp7Nu0C3dMj6h+AdObpCJ6j0KYSFRm/Yrw+a/7BHSAJL0LuFlr
vtT4G9QlGuwgAU1rZrkoml4/q6R7GTX4WC489GPSqY+m0RtAQVW1D+7zTdttrE/3fSwrOibvKNZB
N7KD1+b6Y8Hi6XM3zfaiKeTzPDufSaUvtahsfdu2iQYGRrjTDRsIUZIkGzUzmHPLut31lnT9pPE4
nbVutkEWYRET4XTEKsNcIS4JD5SiPEGPAiZlaqcEk/YKvbh6rBrZrN22pJT4r79gSz6aEpcnO1cE
ImD9fKo4WeNG1jbWEGU7t7z/VoS81WksdyLNqkMVoOPq5Kxlb42PEdzOsw669ueZZfcBAmuiTqpo
sYDMcBwRt5aWE8vf6Vz+biydsDl/fZLV8cgxwvkcsMTOfspWjBaBqD63LUJGXc/PxNeGhe7G5rvX
PxdRMh3twZ0wVCrtJIWZH6ZJ3a1E4qDy+f89NOXG0bpvlIyHIQkwFmqkxwE1jwetnOiLvNNftQn+
MfY5SCKJd5nSzrtwVUIZbfUSvliTf48WNQdJZM5bZKrkluU7sBrQ2Cbb2YdCuyk6zGhjVExIKRU7
Q8sCSsRRTEEbXcxBG63TLpvB7teG/3OYVnnXHoLM2A2D8m6ZrmGAieOHLsf2MNqeOnOLckr3nA2k
1qv7K8T/pJ3qgA1WPRAxe85Ba5wYXrhn1To554reemkiUrAUGYBC1CvoWma1nGtVruKCf9tatbfn
2z2nYniNOVS9GCMFpAGk2jGoYdeiPBJxqYulmQw2nZn33occAYFXk53Mauj9lvnCXiPFs4He+sWE
99JmsXEd0tBdp4zHlpVKxAbCcuhbA5T91qbEhQ7BF1swSw/hkuf3y6SnCMY36CC7pjTUiCq370f4
4YrFPj+YbO0XQaTHy7BUG8JC91cePIeSOtEMH+sXNPBNo8FoxgC7KgFGle4VYpjjN1DEfrksLHbn
ReDiYQi1kx4/zP1dvwdsKoy5e9YCkO6qjFnqAiZKNOouJPe/dVSkyRGd72Y6qCx2rM0XQ4sBb2LC
3oLKDNYZ2scdf/WZD+Tyuib/w4wGVU138uMAW2Nv2PFj7VbAQM2k3FpuT8pScsOebSs7mDnFK50M
nZ0msnKrXF3nd99hF5u1AS6qMcqtGZnLyimzV6sQjFiY18ONZs23gdwLFgsRhfmtcpJ7cFwszd72
LrEBPLlyaDydyjg85Hpob3Q6P2l3QMuy+/e8rEPE2zw7jI6+UV7LGhaHb1boDPzAQFEabVmS3D/F
CYl7QeLkniouHozE6hb8COhPOkchXjY/FFzXdm7xN4TXKkn1FT96RscJt6+8TsQjF3Az+ml7D7CZ
HPzM5vhjFc+LiOxxrEjfz73OfSWi1akS/Yb1A1tUZ8B8q9vmUMWs8mUz7UIM+Bt2HAH1P1C9RZE1
Cyowm0Pjjs2Bs/JZs/FkBe3wPDbZqSZttWNvUiwL02DMl0TywDaL1U29Ry1I6LGzakpCtFMWGekZ
ckHLCmdGJyZfOclzER3TLNuYeasOOmgzXeTaQxDOug8VkmpWpmGvTYpGWXTAEtdxFufn1pXZWatn
fdda0cPPp/JUx06bGwujyqZzZaRPYSycp160OvZS77WPG/sa16/9uBkZnTwmcckA2K6NTT+WgODM
dAVIZzo4+raNSi6Yal72soGaobHVya2NgVzxIW0U36S0Piy7qx+Tiru9ynP7l6j1hYTbdKOOz1jI
lhhNGH8kXe+ta8sutkQhx9cWX1JSjCTrczOjrslUt9TiDYv8sXW9UNl+aYWM/nJZ43Ypbvw2GEqR
PzrghIEP/quFDZELCTub0qtkDIItJeHjPo7T49SzzykbF0AAyYrPFltxL9ICi51jHLponAl+8JtI
pm58JXgyU7gXJghMzvjKngUjZdA8dqZcGlWYXjlDFMuhaOiBKO1mazHAuM8OwtPPQ0yodmkVNPNR
pbdozNZ5+nlI74gKo4H0l4+vQ44ZqiZARysu/QGh7RHBAXwZwPM8qYDl2CxwwOhjm26zNhL7NBiM
ZZ6r6oNJ1UMrgzfN0racxXu2VtwKko7jq9u52bn4MCZud0lHkZRpu+VaIedgSMk0bFt9tplyD0gN
ss9TS/Ou7nES6GvNZ5XSz0Gl5UzsTc7qcf6keWl5EExr6bCeHloONF6qTfu4U3D86QE4GFrKQSUU
eMgHU+5aTHuUM+mnSXHMLDOnZm+iJRtMthbvSc5t45DRaWRCBe69Y2iPEUfKEpNZjuCsYWoBbsT7
oKrzvWDw7cEjTiEK7800ZnftolExxPQeXbD6lBPABnC8l650qn3GdgSPaBm8zKNVrF845BekW7Li
gsFk1TvGcKSgVZThJYzq9Nmiz63XxXCqjbsamCv90oSms6vd4k1vIv2Cj+VQtHG9k51dPDuFvi/G
OkGQoUMtnkYojm4S/xqnfZtsBtcInuphGp6MOeUYkv5Gx2pPmhWqKyfgHH0PquCdaw2EqiwJ+yT1
yRkQXoUaJN6sDglCtM6iUA4FUPApfG4e2ba9E4Z/HmyVMhyT44FkUH4Ecp5s2QPhih5HxmclYGdn
ENZTBFcwLMz80zNcACPGKnaa8FbJGbh7l5bvRRUi4DjWt0RmJxtasREFs0ppyqYG/bHPIdKcGFOJ
U47UcsKO1+6HRju2sJkLhlHvTo+xlgbQ+FCGwWvLTHiLgse4j+M7M+eHGPp6SCz5KWiN7irpF7Dy
ApWefWguGvHZaS5+Ow3NuNMF5jZU053lOoyM6ly+gNulFn4Ce9OkiNeGjV1gJNp6G3KdUT391/Gc
PTv0Vfl9F88cXxVdmYw2AKSiJBvBUem9e8udilaefMXQytqPJUOyqZm2scWdDtBHwO5NhLQfMNW5
jL0IOROoV1uVJh2TfAoskLuiCq7aWlXJzJBVM4tFsGJZpXeyohu4x2Z5BEP+ZTLSWpSd9ppTDL0P
aEB4iM1wfNCtKlx7RABRbjpMRKjJieXi+x9F9sKJ70xUqV7C0SRm5wkKgTBeblHfJZOP0D4mRn1x
sEC0rhGeBuJajy3zDBKN2rPTtetZ0fpNNC1ZS9pcT3YXHzA4V4+2xcVUaCUEIdNitJUhikwMJwuG
qltXj7wN2UZjqWXlszHD7w/n/KEmmbICN8Y91tWfYYDW2zBM2TDoJV6GqdqiimFGbGKqx4I5PGWm
9/dD7DXePqUaOOc+VX3C9rYPPw+aajFDkAtk5OJlS+zYjBHK+obZX786XZluRZxBowszO/cbzqEY
IGJ27aNrXqcE7aBpr8n9AShvDZH3oDk1SXlU1SUklGgQ6bteYG2cJr1f2RPospbdyj6FR4SLUwN9
DJ/Ol3lSbNGi9RVM9nuZUGVc4kZmNCx67bbXGBtOgzZsSOU7q4ZJKgGewqU0KHLXelzfOttxD4y0
3QM1RslSJTMYb7vMfQp2ymOsUWWtkifzft8N9djd/BRfYw3hIK9aY6HRlJfb2EzowpiX1TBWeyvD
rGG7KodJG+0pD8EFU3yqIA9PU/9jBp26yxBzYQbiWZIyPwUp1qu0NrSdpoeP06w557Hs7Kep5XqP
CYr9da7uo4lGVjxD5YwHrm0+vLqf30ebM6gV0DPz8xSDCG2OMx5xRgS+KItob4y6eankRJuQPpsQ
YyoqrVv5MAy/h0HvHmYVEmUocQN1jGBPnCXXqU4nFXvOjNOpVy9d3CU0MASvCXzqNdWzYmfE3QMX
Gkq+Ifpl0OEXtWkFIY3OWzWikA91Z4bxQjlS0N8F7DgwD+PPw3hm6lPvW6TV0o+w82zx2+7t1BDn
fIjbZTMULzRX1AuMxvKdIlS4CNK+QvpxMUntylLav80wxFfcQbwjvn9kd0CqPxbYbUuqrZEDvXN8
t5O7stlbDXtr1/TMxyLwcGoz00tltIeVFDVJ4DsBUF0CQ92mmEY0fqOgljjkyBOrc5YMJg2MUb/T
GajsnY5+H9Og/gb4GwVOES3G96eYvfqlQzT3YXb141gVeNb6hmokqlAPUhMn3MzlikkpaFmQHadS
9OJETwx39IQlUZehuo3de64Z8aPhKHUr2SJrofFe2EI8xza/ilAr/v7o53Na7zb+nMuNA+mW9nd3
usnMOzFG6d/niREXhFmMTRRFFWMD/TgsuWXoeJAIo3ZIiOH0wWD0JodmvMWg9xijpwQAbAzL3ZA3
F0sZsZ9ks4Tp1FvPpotZcyrt9o2XhDBGE8Rn17rPTRheYy71TWTNzBdF+wAZoGXuQASKejx7pg9q
dH/dU7JG4uDQjsJslwk8T6LAvMM0LngyFd5pI7L3TpSNZykIm0WxuicHSgqK2q7ZG0IP9uk6g9hx
TDI6g9y2Cz7ppccbX9lvfWI567K1fw8Ok1+9y3C+GBiw6kxoj4yQq4WYi/Qd4+JriDh5KGa+xcBp
fGe32BNKTwuv3D+x26fE+DLsRswokQqyeoxuPw/aVBK/mT1nbwx5vZwdb6ZvwomPPw9xh8BRR/Lz
Z4Ib4bPUtTBcVl33bXCL3NXhQ8vda5tqI6U8zF/R03t3RT0aUWNNW5UobdirdVKQBBlxs+v5BidW
7ddBjqjbtz16Fh0InW4y2G6ddiMSjfmTqVkbG+1razH2XaQNMl4deRyBUCa37i8yaN61ZcC1UJlL
+2/pgP5S4Mgo0pIHXR6s+3i4NgfD/4ke/u8wFzbf5fkz/1b/B/oIJM7b/7aP4On7Pqf6z7iFv//J
37wFT/7DAozgClu3DLKFDt9t+Fbtv/+bRg/LP2xpGI5wSaa57j03/DdvQdr/MOEzeK6OkUEX+r0z
QP1VT2BY/3DZopiuSUEBuAXxP6onsEzrXxKPum5YJpkjx0Aosu+3tv+aeITXr/V1SarJTJo7lqe/
1b3iyETlrV86NsViwPyMoHoEAtUAe52OBdz7eIasNfGfGFl1RJRATKZVxXKbR2nlnw3pap8K3i25
gTWG1SfCXsw4vehaWe5twAPUlABJo9lCSIiIOs3mc8oKvUiFoY6WbD4LgQ/Y5HqZ6uUYGxdbpwQm
BnJ6n4d3FcWnbrZ2OvXKbcDyzQhhpWJ3GtTWtZbqjJrJukIXN/a5Mfa1Wj5AmlUrVE02/OnaGluq
8gCrAXFZNNoXg/pwzWrlMJKj/JWYj+HoxnIg7ZBlOnWbzg6lUUDi0+k4TYk76N1LLmIfEtvACys2
mhY/KdCphATxoXcJg/V6wNBHw96Ggemi6vI1tQcftauvu8Y8ds49qGFEO9vh97GQAy4C6k7K3uGE
ltVU/AwaP4BB4VLVh8YpzydxcBKidPdn5lgbp5+P9MaW3H7FifVcP88Tv+eijL0N1FzJqzDVUVj6
eFDkNZbTOBMHtj3tUlhl+BDIObynWjZFOczHeZLJClsabn8ctw9sv+eVSxDtr6ddGdQPyJApuY21
NKZoFVux+eT0imYspzc5KvQRduzgNQwK7SK8sFpzgsXfqbmw3+4Pzb2YrjLKWy9/5d7obOkoag16
Ve35nIdldyhyY1MxKDF80bBhC/grY1RP6LfNK/tn70ZYqpThOjH06EBoSy4c3t6LVkvd41A4zrGZ
oNBrY4VhYHSOqLANtKGgWsZ3LXpsnPgcsxyA2mLpayMyoY0wxk02FA+eLe6NtlN3U1McbaYwVsvO
sdpb0VjmVRfn3ttFpt48C63kQXyQEAtuP08Mi4zIUPYPDi02+pDYzz0qN2HP+E0wVTxI0bPFs1Xy
RtisWk7CsleJkm/MZaanQLYUYZb9r4RVyB9n07z2dqDv6fzAWhmIYQGoqAM4rM4O1ODvmkbhwR2r
c18T7OozBBQhwmLvFZ31ZNjy7NlJe7YFKAPOFbeRSfRvt8534UCjkl8CjdQ1O3ovBy7xzNuQCKfc
yB3tx2hIkw8dPp/P8cG9TYQrV6FworUabA9ocj/vMuCU25q/83UOCqqoUtf6cOdwV/Vp8KunwJt0
zwVVdXhWTjlvI/zga1dJ9cY0fpUFtnGxADz7sErkZtTAXXjTEL6kqWuuq7w0V+4I4yBPJRwsKxTr
n696A/32nZmSKXXcbVp106uj9FfWzvJBmTL0x4bAlhtY90oB1f/Oce9WwSNMTLnAS3DI8t47qzGn
gE63PQ5xMcUGOvk0s1DVU2QTP074X2dKJyiRzP2TGzRqz+bmmQg+k+ks/My1GOpHaML749jL4ZRz
o5FTQe5ysR3qSjp76HC0aGfeeCu1YbwVhrHtLC9bDIqqiuT++SHq51UbT/rq578AheZtm16RkqQD
HmF6uqaNM14tsx1OBU3Y//wUf8t0E4r4ENs2vihCfa+iAiFD7wI7iftTkigj3TEBP1VOP8TQM+TV
00tQpupqQbd6pk3Pt9PhAwF2Pg3UQD+htp/jQoX4N3g2hgOGQI6vWw6Mi5Et8xN3oHgR5VN4nOJU
vDLvW6IvWU/TOHQPjeW9WBjbHKqWHktkpmtbFptiUObCtCdrRR1LfjIbCm21lAyE7JK1GwK89KtR
xhwunkxDDntiYOzxnMC6VSaV7VMW1N+cc8m09se+diiC0qjKninJOBU4my78/TTE1T7aAHsvtpR8
vISmpm5QoPNDx3K5JLJfrZ2qireVLS+Q8OLfrqtfXDaNX+O60+0drp3plWyPte88ZJefp3RsMBtv
upoQrDKdt4x3FeJN+moCCTg45MKoPM3dtwFIxELw9vLjoaIV1g7Lt27Fkt+8CTjPhyyua1oT2z89
BPJHCEAX5g39i61JbS1ivCO0mFhMFhTotFALrgW+GN9TJB+D1qHHt6ceppkU5C7BJcxIp/Q7L6c5
u2uCrU2u+sUp+aPkThtz6CrOhJS9y0AabBGFTrj/0Zsci3FOlE1vRkByjc0lfYGi7K5uj0JsiuhW
Dyb36gC3mVWW2dFI2mNau/2DmVYal3nSvTaWtmZ6XOxtjdDgqBDGoMyrHcbJ+Nlo6pSWZV7Rz1cJ
DdDkxY4gn6luJoLl204zI390Vz2cu8Nfn7s/LfqkxKQoXgKSnSdKWTkh3x+Ggp+HLhhoIGPaoyMY
/eHnI6oMw0U6I1PmUTCu8D5wNiy4PQnSGFS6sZmPDQM8c3q3I3s5PanMkZxU/WH4pW+8vqsWmSkJ
2oUIQqad7eMCO4Du3mm7/BJ4/xB4hdG/4I0vfa9+l7j0dmkcIv6KbpeX8XqiUHyjDRa7nMYJjhWH
b+AkyRmkWto85FqbXzXusoSfsGNq9rc+syEyWRQ2uZgnXNaqPvRpRWNkLG7k+DlfJoG+nWVgLx23
8dZlWu3Ql95DD+RbSIfCCKtpaw3NL27CMzWtmndhQqZwK5IFpFPj1JsgUGuisV2Fe8JifehS21lU
E+i5DDxKz3hNtlTwpagljmm2e+l8OVPyNCc1d9R0MUCEhIY/XnVrptauqf8Esb7ouoZgls2MTbX6
g9YG99bP/rccpx2yi8Itp8drEkC1X5oJJ5HEoZncVG+E7Slf6pjRCAqOHHskYhdXWJoZu1Re9RUq
HBZcrS9aa5GolivPkoU/hfmKlMGLrI0vPUc+dMRZE8G46Mx3t4o2g+5eO0wAnFaHb6dz6ETFkwMq
2n4OO/WC43ajKK7e1B1GqWr6TivEBSvTFh0yBOP8r76ksd4j4cpWw5GDvhSTWJLXwREbXQET0fG0
FoMAgdUHHxwWYXj/7mKbN3PbLbymUhssUf1CNDqWPZglwxQtgJ4w047DL+NeVSly60qRbltnX3HS
vFEBt5yznnFD090VgmOgZ/t6qBg5Wfpr2Yob5aqPZUf6OLe5nsSfwfaHYXohFrVCzVlWobUNDG0f
9u2Feh7kXyq4qMyc2f/N/cOo3AWEG3TjSHvspfaZDuoqQkAdKe2Jmr2dmLik3IkxSoxPmCXCRalV
yk87TrnRPRrLub0MEdD67LFwmHVj3yL7QHpOJvWSqx8fkGt/UYUZQRXjkmySXW1YypeJWIxDzpUt
7WOdymVo1s+l0/qtx1qP9FrVF2rGwY1F6sj+Kd1wV3NwxvqjPp4NaN1IloNagpKOAov4vAgIH3vO
BeSaLxmoFE4RHIyaj+7b7lhwg8nRELugOGde/+7k9aGcIbG2otoobXoSXI/LthkSfo1ymxszJ/Y6
8K2aC9ETOm1ZFrN4b3rQJ1yIMkmLResGAHn48zRRd5tSYnIiScCqC5qKJIUWQaOveatHfgcRezmH
4kWUdIwLB6aRJ+NVbSXvcy0pfWXoxcAyJCOTrGbPGNnI9S8ql+/q/n103XoHgH6WXTAsJjelxzb6
rk2uEanVX30VD77qVLKwn/E9Ec7RfyXub1aAh6Bp+FErgmI1jnrl/nHz6ZdpG0ejRSsBXU61DLO5
VFkD66S9xFbw2Uv3ZdLN794evqe4PprVt1Im5aBlfjSLaGep+6gGUTuy4ms7pCg6VvUJdJbapmhi
+aJxWbAW9XH1gWPH81kHNq41bssowuzXv9EtDRvaelS2fSZxdM0MotulzP0px1LkdqcSR7pJrp2t
keGXTfQ70mX98wbMzQlHHZ6tvkuYaVX2pUntQzdPqxCusobMgGqAJPCA4M5F2RS8SWYCFlLyTBse
yE4BEDI/MGk9hKy/NmWXfjnO5bpX3TFU5rbuZQRHJIZ5Qtg/f+j7oNp0sIfmsMj8Js8vmG65ZUXr
pkF90TqgGPWAi939MFMv8+t5/u7cQfkNwSWF5osTF1N+sGDTgPV2ttOtHOKLyox2Y+v9A01lKGLN
R+B1u1JzIP32ek3aQeEEi09d3RMwRDrb2NAndLMW26m2KCIoPzEDdTss1rpfCM0CR+URKK9o3uxw
xphMdVmS+B148xidTEaXE8SSB6cJnuKy+ZNOCrdbD4xCZusAK8tX+Jjc3E7eMB3GQObkaxCwtIeq
0uh8HfY9Edw1uyy1szzeUoVHvpzp54XKuFc9MrPj0NBAFsRTysR3Nd47SaZo62nDSd1Fdi17iiXq
qWFV5jKT4AQ7mINBbS7DibtJ2DPoqj3AMlPkraE4BouaSd1GG4lQdqb9ErWkTuE4X5x0Sta9R7aW
LtVDyl/toPFK76OzSfbhqhIUWmtIorXlXobBVVje8rWdeAmblsbD8Ad8x+XWv0Ds+rAbp9txTtxZ
URSsZiKz28Zi+peUxr7JOcUTIfqtt6QXqwwe4eAx6q+kCWIxp7tbb+s3BTCsbdzVxMH/Rh0uyYfA
/qQIAOmg5N73YWmU4Ll3Fw7iu8HNjsrqWgoqwWLnSu/tmmOtu6gb99Fmnu2HBGJAuLNcNnB6tIZp
bOtelFVcp4AbvMNAWHUM34skQITQDgPLq5t7JOAb2DhFNWnPiq5hDRTfsvHiNyvLsnVjDeyHxJ9o
Quro2rjYVmnO9LM2OVjDOlH3tFlzD59R6YcK88/nP5+kffI1NWZn9fP54U7OtxU9z//63/18ORHx
ntMYJTP379cQXCxjhhH/8i1/vigCdoTmKI4/3/LnU0PdL0fGkP7sstAGP/XLzsSknqb1hYkwIy3c
suU5mRgkFcN3lLOZbSfxxsDjFO8I5ivf0NpdqdqL2TY7l7EPCJveLzr7zYr7X2k1fzvJ9F3LBtTA
FCyVJ3dyGL7nFMsi3IcnFrEDph9s9eMCU2jmW4YJzsA0vqdpwZmS4sNKP5UTwb7+N1bje7k3q0Bv
6ce6spdmTPVF2Um8q60XLZSLAP3PpN0/03dzFrh+P0C6x/TSbbsBd/o9mvfzgGKbk4iwnut01ICP
xJ95hLoiUH/7waw5rjp+NhLeGQ28KKRTBth+tG38xNFq3Ngs1/dQ2s/zn2Ra1W3pe74CdBAbleQI
t6ocaK2PuC+ArkvtDDCixe5sNvLXzJyj9ezQ7IFVhOrtKPkAOQAyDZcdUUEJtez+YPz/j7DO02RX
h1zEY55i9zfS3TRUfmHcfWfAFZQ8wxX/bdjM4MStNcKXjMZBhUGzjfWTZzVfkQqenXjcRvQbG+OZ
vP9wVxylWBkajUp6t+mT+ST1gYSNaRxDDZSbpflGJwBz9Zt4rDnPLLOIQw/vDQ4pC48fFmJeuKA5
eYVdL1048fWnemjqVq3trFpP+6jvDM7BgeU6er+ryd3FivoLtgiWxXa2CZaOhzNBh2Ze0FNSX8ew
O1VFTbAMLRdkjS60jzYYlsz+2OLXK3ov/bqLPvRZnLAHcY3MYc+MLmCa0rQMG8SDWyCSRY8FWcmt
7IazNxrMNIHpzBkqrnno4fTgsUk1cOAi2eSkwf0On8zkGhcjSC5pCIRlTDqbOoVh03Og9mF78TId
3sEFDteyY3BZZnuLU5SbPUG04WBoBK86akmgJZwvCBgbF9NphrUA9RG4JFhRt0CcVRkeqp3E/IM3
uPqTksHwMm3vTq46GG2H3ZiJgIsTDgZueSfI0oLGrgW7LYXq4+RnVV/tlJUTt6jwtXbHOg+ey8qm
1txMLwkMmUVZXSazcDeN+T4FAVngqFiwNO3L5KGzIlBSigRtZMFUYYq9n7t2kxcz+0uVrLE5vwad
uxp1aUE4j5iwRvFTZYIdwYHf15wC2HDw1lcd0t1tZrvvux7Ca2NjGlTm9BzBmlqYcM3oXnuPGDu4
YN44MWFwVl9kqO/dL/UqiZOvpMxdGubYsaYT3MPhZKbZxxigMMk7jKIIKcsdqi0oBwyCdz9TGUS/
p0l25xgEVy7JOqX3vlXXewUE2lA9SN4/7jnKwIYxi+GtvteAtxmGafWqm9MGKsBX69V487S0XFuG
w52ByE0+3zKjIfAhOo1+hGlhCe2ZJCVtA9itoqmjnqOzDoJYVBYDAhOXELEYdf/ah5W209s301Rb
rX3tnHgvo2o1dPVOZObjvfMbcU8/o+rGi6yO1cLtrT+NJk+ajrBfJ5eynnx26HjJFGXUcpLMUM4q
67+xyb+HyYPUwYyUGDaLKqdnrLDlerC5o8GbWvdDdPT6IHzvqvJLt+noVtpxNLtLEL64XIiyZxfi
4tiq3OCqeyN97mxFbF3d6Ah8hQ92sMbihqduqbKBNTo9zJSEQd685UmzM9vyM0Xo8kUMIbOUxJuw
Q79HeC/+g7DzWm4V2rbtF1FFnvAqBEqWnOML5bBMzkzS15+GV93jfVftW/fFZcuKCGYYo/fWd/Vi
foQpMgLh0AJHvPIQx9l9sdTfMQOFvjTftdJ4atjf5ipjjqAJ2+HuqcqPJZk+QgYFTSu+HZc8Ukmo
nhBvMwo2iSaKcWrbmWXl1RW1/0GrimDUGFYy9D1JstFf0Yune6INH9Ae0A1EjWb6XF2PgOHASDlv
ZOcRw5ugDR4leF5B1cyZpr07PwIIc4JorgihYqka1mCTFXp3utQQhRuPLVOAjNbAhWXFqFcbbSZx
eRHBnLAVTNFgMPUFVNtucw2zhPWpM4XRKPc4g18NDaQXi6C5vJBQe+in6BbSzp1tsihbqBRLyh5W
s7XH7MasxpGPolxPfXEEPZJC0zsnGokviSHum9SGCjcfLGPcUvF1qE5rr6Pq3sWAJiIn0X3B2lCN
CDwdGxRtIufjVriCEdel1ENmVtC5b0cseNDN366HGD/sg5u7tWczImDlCvQ+/lTYl23numKZw0eI
X1NEjbkL6Atp7LzpgI3pk3Yebf4o4TS2S8voWSzWAQDYjZN8Dp01n80kdjeWpbzkSf5qJM66tXIh
U2RPbUSE6Pg4lhUJA0Vy/XMh9Tmnfv3N4uOxWBvw0UoE61X2aM5NQ+ruZpzJZ84UXccxq7H/aJXN
rE7PAp4oXSzW7MrCZtEGZDiQpKNr7Ivs7Ir2GM81bHKDM4YZHXwW3a5dLFWcsfUWWcBNMmofuSB7
WrrNTaQh+NLxz88V6Khc5wC2KRXsdbtdzWRAVJF2Zdf0cLXMvfDtH4ayTDxnNZwok0raPTlgcs1I
jRxrPzN3eLaAexdaj1Zjv03W6o3RHsOYAscwfrPGfZL5vSWHComVsw2xb2w5t8jZM8YZcEfMvJI4
ypYMmYh15HxEOM+gkGXf1mirfjMiop7mu6jm9XM5yKDGxLsZdZ3MAFR/EAvS2QrPlpSPYz55hFg1
l6VxUbF1yHs69aTnCxZom432mjFbyNmi5Mq6tKP4pDqbeNBoui1E6DRVQFAhrcMyAqKga6+Lhqg5
fZppwWyKLKTOsI6QTfcK8fDdNtb0OiB3NrbRKydnHUpjm4i0lrc3VVbPONojvmNuHSYQwLpuEiC9
WDPzj8DpAadDmIEttQQqLa6rgYxzn5J2RKXNKbZ1H2s7WMU3QoltlH/EZZlR5hx7hEJjjiGVgOzH
VhpwClriLHv3eVHnnTH2n7JxzM1kLkBSrOha5C5MG6qkvXHfN9NzbbiXIaKXkTfKCxVbSy3lZoqr
cl8AD9nYccI8y4SWJPNHEiNfW5rMY5v3vWBTQEzOnpU+Hzg7FBm9YCKAB+9TX3cPYfJB2V5wCaHq
MXtE3vprt1ZTmDa+Jkf1zULwxcVZ5i81UDxN3G3srifzXa+eYtjnVc8bGGKEaQAxqCG50teKCkIq
sHzpcoprWPg2+hA1W1R7u8YcrKDX3E+WN49g1CUrIWULGG1gTTJ/T3H/WbRm0CeEsahuom9CzWYD
GQZqaVSYMeST5rJ/wuY2FT5f70lE1JNmEC9YBY0tWTEl+w8X8Xb2iP2UYtSWxZI0L8JuphOkQKq0
UaVdxWhjN2kUxk9qra/8wQjn1BIWFMjfzcVGLLOyzsPhXE5msoW1zoGLJ8prXcDwPG+tkX06PShA
jKi+lelBzWoMXYx5bsUGDXjxQbj1u6nTToqjQ19MFLGGP06t7uirPGfAEzbkdD1OYzYHCWRib4jT
wELQUmbq4lfafJmr7k+pNFagdEZgUufX6ietpy9tJ4JiXpJ81GSkFsPRGdSdQriAlV5j+wK3Nzt/
wPlT/6evV1KuVoCqkeBm0oIeMRPMRYCxu90MQ0FsLlC2tEb7W+rusz1xxDGMvZdyJiqq913krV5v
SBXRlIo1UdyyoX2Iw/FdzyDQzD0oQkBru141XttCzLuwl5E3TO1bl1PfAsSQkneJGBxcHpOTdm3R
KLRCtfZih5HPULIzEfQBdCCTonrqZ3RTfD1kSmfJjqBQkKZWt4SJJrmzrxfMYdKatgUklcBGrGOq
x1oKsrak0W1DVbO3qa1p26FLvxpaZt5Ypg8iZ9u8imi8tlQY2SkC8so6zYAtushkOyndmxXGcI0M
FsZqqPsuXBhPaxdy37C6F1JXvdHBr2iXzryV6vQpBTdZhX7j4Ar3nOkY/Sg97ZFbscHi+fEFqXSb
uDohSt7XLWalEEoUmMB2C6hJWbGDg0fJ/W7uEPvCHUfr05S9rzvwwxChraICFpPWcyiMW3MiCzNM
qBI6mkNoaPlaAeFy5ZNMZbmNK3fe50OonSBPaiUialOHqtM+YJ8XpMGq87FYkHkD0Ulo69uXMOdK
pvNk7FOhWFBbTJXYisEI5MQkU9vtzPyj/UnY/HnxxETrWkFbVQzZG4VstkM2z1fx2I37Il9yPzft
w+gyxaVle2AtfYvosCYnLj4rBt2GJJ8OSebSo8vVQ5TjXVwcliG2aXpCJ33Z7cKdIjGvpKh5y44l
gtlOgTPIigmmbzHYsiFfOuWlasUxaeDa1fUWwudJjerJQ5qLZ7slTM6cU52EhIG8s2xhLIJbBHJ5
/iCtdDnnqAvpnuVbtbhLomkFFoszeM6JJi0XRqT6uKizqzJM7kM5svBweGcz4bGNiaieVu0+ibMg
pTuJ2VTesY9Fhqoihk/p1A6lyI9DWe0WPMF6eWOVNBZq9tmgrfK7EWTjM05+ajhVbSlfVOf8pbex
SOmethJZTLe7DnW0f0o6JDte7z3GR7kBWshIXdCON+sqwMTyAd5mW3UprN1YMMYq2BVnKiJmlF6s
EtBGp97VgvAzURZbq5ckLcLw2xAo0UCdMW0gN5Jim/hE/1PuLXgIjOqp42vMUXbVYT/SQ5oOVHxG
+pGR0D4I1ehOslaum6w9xUI8OvNKoQ/z7BrhrNXmQc1H2kdIMA9sS06KiWBuQfpPiV0ckKJ6SI4W
L1WLm1kuV4ZA/rp6atS+w1mf0eqAdazpYmB2aBJPDH1Ec4kdUysWf8nie8Mp0aVHoGzypFZvcdfS
SlSMx8at7oYY94ZsEH8Og/GYhE2wYAgF/Gmqh0GrK691R3+h5h+oHfb/sFxucuViKn2547w7G5ly
QVSA8mMilgpXFQYc2SLeSZqjtSjvTZw+Oi8U9E+58jSa88Go2O6NkYWfxGXqUf8Y44AJtMufYCT8
1ILoOMh36GxHG3/xBnnD7TAgYcUzLtkkTaxcncL2TWz/G7rRz4OO5WsqjWBe6gZxC1rgub4dMPFv
YtTF26zo8eNXtkMdybnELl70DiXuRi/jc9Hm4qJk4hShFA8sI6O0Jl8T1EO7uQYtqBYhhYoz9JZX
qoPsRPo28mzdy3TpbNhRlJ5JFAadD/OSI+UcycDuHHsvCvw+Bc1lcOj20G17nUo20+1poEnnwUr+
sCuT8FQTX50B3EmyqdZK7UvrnMZLRQrs2YDxWLjyXOyccNiOLUBZpYR+m7H+zeSwc/OqYXXozzJh
S0VRvjFKPIxZTVCXTm/UzczQ1zJGbAsMSjtQ+LZsOL9NGM4Xo8yhLUTE0NUaCmLZqB5Sk70puu9I
SylzZd9Epzrbmm/EGWzDt5vkKJHEMA8EIobQmYzXrqUc8R754YznxEmGx75K71OTsiW4pCO248eZ
T6MP/ducoA/taz9Hh4JTVwe+K8rALEsCvmaVU30Y168pveuNwt4V6H80hNChC3aRb43tfnGfmYCC
6iXOd0NFvGtfZV96TJdHtauHMIQdq2WvkvY7XmgGIrfp3vF77VlJq2IR+zyCqSOq6ptG1dMCBV1l
d0eADwW6SD4JbTp3sxPCVKRcNw4FfEj83jLJ3+3Z0Bk59ZOrqwSDYVcFbgdst3IeBnsXD4YdVOl4
M8/NBeOBvUGBtEdYI/2QIi6EIL3bOVlHosOYsflkBZyrormVjXlKyHnyQSkHjVDCY67p9z0Ceboq
NArVlEk7fKYx1QYUK/hu+piCkw6UpqvxfDF5mlQ0vGQq3mxHYGFepyUnnhj33WPKPO7JPN3VxdD5
ymrvndhP1jbeSxw3f2jFVew+EF5F4B8G6nTl7ObHCBqTPdHZHml2oVoyPXvghOOpGRlSAPHtyRYN
lQ7TvVdiciSqoftCls8mijCTjW5jAJ0NA0oLkYFcx8oO4nSgatrToipfbTSZx66uDq3qZnfOlfOg
TTG57pGzGavUpt4Z3dvGHxtX8E2VLreRbPB4JNtwiqfLhBNSrjuuLmvR21nZZraX2VObc7gUw7nq
u3bnGDUsXydSNw0x9R4G12fLUdUXu7PuWsP6qKzsJSq0cGemM6x/yOnizqLAujPcLD0hjSLRYWHB
WUH6PNsFA2RmOh5lpnarYr/xIss5TPVz1i3TIayJ2lat5qPqhgbQl+GB4bjpa6NnYGCJWUkKPnWr
tH7b19sosnZxj0Ry7urIbxpioZX8Es5KdtCGeb7WRHqVRz0AoKRVD/aiXlM4gBuXIuKGSdYwGKux
bPa9qXXsS0bV76nQw2eDBhLB6F5/XFVJGn7FBS22qan91HZ3ih3C5KG/hMNV8WUzjVuKI7vJCi+K
EjFnGZwGzpBe5tm+h5lh3Jk5QMyxNXdTpN0n9KL2k1qSZ9QDLLFsYJSQ/AYa+0fNcc+K0IF5T9qj
RoXQAiwUQPhXvKwcyf0zHGzqlB1nuMLBTEJPZGWYCDW8nWa/+Jope673GtP6Ws121eRJW7oYb1f/
3uF12cWMNKWtFACtqZCFcQ9eCrKqlpto1jJCc8hW6g7oQFSGkrccSQWhwKUS0HtvvTqhDcRvM3OY
etM1BQiMESa6zN8Hq9GuNTn4Y/ERqlb2lIf5bZIbgM1tv6/h6Lr5UFGVxv/hBjIe73DLrIravt0q
P7tfZRsK+6tv+2elka6f2CWArHhNPtCtXcO8rMLWtaOChakrOvaB9fXY68yUw3Gs6sUfmujAOMVu
qoyfxxSocgbGkhV7uJvWHedX4pA+YybJa43afldQrsb1UuKBz2BIddWeQLejijLpYDSsrcdqInnb
J9YHVn60vBlshidB2xUjrq9WdDGS/iXU28SHMfRKbnrohZTwPFbIf8a2hgvQ4UV3+77buglFu6Zk
gSzHOfOFCAqF83UZZYfotmPkanmzeumCtYWnjCueNoQ41Qw2osI0MDTqs8rqfiuG4UGNWjCka5kY
7ny9lWDBi8Ttg76zZ2pOIHctmIEbpPuMLVl4nLERb9Mufix1IK56ZaKd1Y0Vk6mUGJwZ+dCSNH5k
zO9tX3z3uDcQSombqlXNne0u8Mtq7o5w5YkgLebLpXySI8fNNOSyzUV1wRxDjVdfJgyU44M6ACEH
UA7iLTe4pQk7K/NoUR1iN5r4oKShucWEG3KlXv78Rj0Fseb//zb9B2f5e8d5fYbfp6lZCnl2E/fl
SUtLIs7XZ/y5T93YCO1+/qaO78ze7yuGGb4l1ki8g2SO+dfPA/7j19/n//sfi8FGdw7/z3fx903+
fUXmu24hR7RlGv97S2SGuDkaU+Ynu8Ul+/M0P6/+9438vBomkar4j3D7WsFMuP+5awN5sP17/P4+
+c+tv8/y85sqppbrgZP04A5vEUnkRwcL/qEsJv3Qa1PFMJNAoFx/I3Wl+vvb723OggsM5tb/uU+K
yIqq2v/e8+e3aB2pf2/rwtybwtSEPcTtf5/h579/H/z7Wr+P++dpLMwk3qJFmqfZ1NF97CZ4JOfo
+veN4Bxb6fTr+/6PX6uOc9X/fbaSqO5An6zHrBjZmg+ZOgeOVAGtNHzJ6490Xkr6D/z457bfP39+
I3TrSpAkEvxz+8/jf277eZLfP0lR6Nn7lORN/+/r/N7vn9t+/gTkR4DB731+n+vntv/2EEgdzUbr
rNijArL7fcDfj/vz98/bKmWdkpLyf3/qv3f6b0/785hscY9uJ+sdLvD+2JUsyzRTGdh98acIE9po
649//gR8Av3tn3+PapAuTpC6a8VFhSn486DfH//cplagS4wJo+fvK/zzMr+P/eel/tv9CIrmPf0+
F/rC5tgel5+bfx5gAuwgmHb9ZL9P8B///+dFfv7899+KW9T7OZX+fz0Ev0/7+z7+69P83PGf+/zc
Bgev80dh/JGJND10vsgIf2Ck5UgsEwBN2I838KOS4O84NRpPigWKdTnHev34MxpUlPAI18ZQaALH
AI65Vh8KX8+wWqF8HQLbUNZJLPO54N57XAc7ur/tCbZte7LW36jWtSZbbBsyr5ZZOz7zRc8onalO
8aCGrbp343SXTcNDIxNKjquDXpQlbcQO9Z8kIqEOh+tOq87WwsQRStbMEJ1u5nr4MsNwm8XoCYy0
Z+9BH5YaYLPKdWeAgw2KNF0Nd4Wmfrn59KDVbhbEDaKIYqoQF7XWhuS6xNcLVklRdga+ASE6USvc
M3V8ZaOCOgMw9OLKACwzF5dCQwtAE9siO7tEEMBSmC567ZtZH97WjTxM6iywni/qLcGF+n4h+c6w
2a5O4pmlCVubPtOQsLPQ0Z0ONEW/rsTogQ8FW32O6RaDHhWb9NrUNduj56P4uOTp5VKPwdSC0H95
BOp/AOh2RqVbe0lnvjZjc6yqOQ9YQBHPwtzOCuUKnjtlTzJJtuzYq21XHuZYAofI2GOklAEVAGDb
KNU2qkEXgHSUJBgbjp3VG/vQieOHiB7iUuujp4QOuRFszDtnvs6G6bsTHBhncF/pqdMeXcEFALK8
BE5HWKbqEerltKN3dqWTSYjoKWXf0sbPzfCdhiwgVZUVwQSpaof3XCh1v+912t9K6+wS0+ZIm5TT
627EmziNT6wlp6BrVMh2mIhFclNENO3RBfJYm1LyzlDm+U5XwBfLUWFlni+eCLO3bgArQ/u+2NcK
BYJaEnXoLNq4M/s8cNBo+LrJB4/QNe4z53bCwL13Ot70BISXHlKlHNWSL7oOjFi4Hj1IkFmRo9I2
4FrqdXb2sfLdkzGzbafzegbpqd2DLFn+0MJmmdzRHmjMt14R4aXS5WdTALbSufw8ZIADRn6kcnEs
oBGrqcl+SoBK70ZQ2O7G7DCG5si3DDMj/DsDhmzDk18LsvRw9P45TDLE/DYe0xLh1UxeUOTwWjZK
sm3Zk5Igp2GGuWuho1OCIurC2xn+/NI4H3VeknmmRu/zADLaURRvBMwxasaZegKJhyVWLjf+Ulbl
K3ZY6trT8uI2M0hEc68pf8RKRdMTIzlAkiw8N1Vv8bI64PnzbRgPD7Pm4E9zrySUuE2lUHnNhhbn
evaZNZoMloaFMYXHOoCEGK8raAvGPC6pUoLIKamFEJOycEl7Yz9SFNe0a/AQvV/QfZXqu9UQhUMc
Jybs9r7LmkfE9LnnUqm03fpV64cLPTQIzUa/enifKjU0PLNLqYyHxKChh2e/oU0qbuUqRD5FuyMV
MaZthRiERruzU/NJSSmKYlvLc/ZIXQE8EyDz0XC0yFc1uceGbPG/+Tlyh3e4dS1d4+orXV4WCN/I
1OJPNQGy1+mPThM/DrgPgFQAUhlPrhao9uC+95N0tpSrphkxXkpc9MYO9e8yR0+t2q/paJGQsTwP
IAlMnbsV2ng2VPR3/WKm/oCkpa+7qxB9CKWpeZfFsb1JQHXt5w97gGmQwzSVb6C06Qv18w2U9u0o
8QzaVBIxSTB2mzTCmqFEJAV0Ei3MNuKc8NpKoo5L3wcO0qatEcJgszjUwHuhdNPl7dkjkjWSC4Hf
p6tO+N/bwgpvUaP0/hgSv7y2kO2p2BqlZCBQqDjk+csYyZzcF7K6upZyRNcVz7WlGZ5FHl4+EbUT
ZeOytVuVgsxERwyVvd8p+ZOd6rfDtBannwebrm+TZFgpEUQk+lelZF9Fon92jUGVA6s6tOxoI0WB
Y0ayXCtCAnw1hDROTlcrnqMXDZXCVKDrHOfqXk2bS9PNEOvmq1pS6OwoWOkjbziG7t5hvVOBIvkT
QQLQ0+pr+labpLLJhhQR+9ZoOlSA7PlGysyuA/QilEd7O/JS7dDSVSfTGfNQXl2KjMIWwMimsQGz
1X41mTexkxdbU833sQaAMgr7fivHEP2HMx57OuuRXZrbhlnXl0aKrn0cwDAp9G4Q9xFwa5XTNjSU
T6ehwReCJjISg87AiEZJ2Du63g/AC7C7F+auMvWdtYznLC4fy0kNTIDCwRp7jAkif00sTjOlenHV
Kj2SJR2DJqmbOzTAgGvzJ9KP863Zdg9xu3xWk/2sV+hqVtSQ3QR2NJ0XZyugp3lah5RVs+1zVSOj
qTo6qRVNGdvsDrAQNQLadkAccJegVHula//mRvmDXcurySY7Sh0RuOb7zsxfs4lzIu27QJesDYzh
KoY5mM/43NSWolZW6zcJUYBGy/UJVMbK9+y6UR/m9PqS0UZiX80e1+bb3E9vUUdPUORIQh1wNn1C
x7fIPkdY+kYzvQ7N8ielSTtE8MyH5CDN4oH+6upqr+5qXKUyUeiOZxo/jPgeXGq/q5aEGBgNcmaB
4RXsx3vndIdIYsuhuumXDlljYy/+dIBQ8fTTOCcKLfFKKMLMtFxL5rhpSqLAwtUj1Je3WQSiSUMY
4WOK2k22e3gtOmBqDW3NaqJNj0kt8uBeAX9ImJsV/dTkkv1yiKDdFPp+1VE3dVhuagGN3vpUC4xH
6vgieVMHtX5O6qyBy54/kV11YuS7Twg03kgpOPTRhZQe1Ov6rk+Jh63CoNt3lJA7DguDBFKJBMvV
hnTO5C2eV5CpqC+Js6oXetIyuhkSqQt4tbonHgs1g15iUuHqHZ3wD/zXY5WN1spUeEYVcqW7AA+c
3BNyvK37CFwTYgKgb6WXjvmrAGSKPqQavI6EL8AR1IYXzo3MVG3ItSwbWm1kRTP5BCtecUnuTFJR
DhCbSKa/4A1AbYMZCM8Ml4t8tnvKckvuTBuCGa7zlAIJLh+OJhlcUFCih8rO/9SrcaXo8xHptXxM
KMTv25iuCoIegWsBjwG68zIaTki34g0axjdsMFuGXD2wiyYQ3XA2WvfcV4TgNSFa+jzB80Vr3VDQ
FWChLjLUqU4kgEgtFkV+g4MsOIxC4CAoUFltpU76YYeHnToLDJ3iHj11zTmHmAkN9cbqWjIfyQoI
bVi/GG9G59b9Uicpr7SZ3Oa+svZO2D9AcGU358o3NL+beVaAM4/yre3cIBocuhoJmAUXyVxOkaal
K5JXVbNFNs/FwyKsQRPYwB5m/FQRpBYZCJHBOThL/ixY1NfM4HKo0YGzNp6Jx0irgckwuTLxYw3R
eD25KadLk9xpDD/bTnKthWFGm7C5ipLqW5BKukHAiuuMeLLOuSA4+dAmVClL27H0xiQUJk5Au/cs
o+Zks1iMKLINbnRhCQIk0zrrSfbEWvvJsY3asyINfbQ+fVKVotniDNPFcZlqiGbJHPke1cA4hH2r
RCnlcbtBut1wdYwQV6jdWkNBt4nw+Y3psAazczNIo+R7IL23P1mVRrqlNSnwxUagdqOv6dbEwkph
bhXsg215gw2VZq+S3RjUxum5flASK3e02a7BXdLFXOJhhy7X6Ohva0QhoSD6YKfceFbWIHslMtQT
nDTKtx7q70mVHUBboC6L+1NtXopaNT03RkycFyxEF4tAvS5zPBdTTrpY51a6DwVkTFo7hmteEcrg
I3mHnobAEquR3w/RTTqYJiKS5nUi+F2Wyx1ZDcd+qN8aExrJ5CIaU6v4sTaRjE51+OiMK1JIjVh3
YspHK4sB3EHLoYIQQJxCe2XZD/a8SUrrPZVFvBnG2TMjMOmmMT/oKuallCsw5ghnQApXydkfC0HJ
Nu+hKIKy1myUINMbLCj6Po+54CotirHxC43jZI7mJZqKMxnfOONsh7DHGfBoZj0rMAZMbGTIVYcX
vTspWmCrE20AS7k3K1hPMIPXQarCGOjgA52fAHcszhjCPcwY2BTjZMTd6xAbHzqZIEFI8I46h/7c
a6k3R3nuJS0rQsvl7K+U2fVZmERcIRkLKoPJAklflRnfBu2KjT3JPzS1f8bNTdJYujfr6m2Cun4T
N2KbufTuFZezRFj6u+U4fxL6S1gFq4Ohj/th1l06D9pdY7lIpzQXUbGBdS6rAJRZ4MgSq98iwNpP
TkZjXJ89DVGk0MCKRuh5Pc1FwoO444Vc60Mb9icFgWJTIfrr8voxzctzrNrHAXjWUrF+HnuXHrym
E7lB+ONIbNumAnJKKeClNr9mJEnESqZbGlb4xDp5K8rxVXTjZ1L0+4Wmtq1rb+g7rW1tjBnhDKS8
Ty22vmWkIcDJU5v3ZB3fSpqhmzktzgOOJYUe5aZK3dfUQn+C/gnUGVxAaJEuW/dN2TrglQS0t7g8
55Z5ZWp0Pgkt8+1lwqihCpBL8WkALLGN6Qq45vioDwqxHbIMoni+w+EGNnAStwVUomFIwwNbrRcH
5B21dkQmhdiU9JG9vk9ZYLPAtAW+pFSHLDhaR2RjG5KCdr2I0Q/hes4fyTVwj2oa7jknvbaODX9K
NXZiA4I3/AYlsQA2lec1cgORO6wyIsoX35V4T0vhj436ouSE07ZS34UTPFtQoxV0fS9qhERS1X/G
RA/PlnFgfYEnnAUGqaIWq0p2X6R0ZQdW0tZBWZUnA8mCWjXYvIzts95X8H24LwSroMFz0q9ZxC9x
HxN1iSFZIeLRS10d0dX8XJlJ7of6LgdDsgGnXMCUjHw7pbVnyhd4n1Rp6HZuw5RvjQwytDAugMJW
w8Ip9twtXcVXdvYILo+1a4WgtR5Zcgw2GEGnqzc0AUpEQu7RrL7qUBCoHdeXPooDA/4kptfpVGf6
ByCIfRinkk0beuSm/0zG+ZE01SpQ1qjqhivedxXB3tDlUoKdeynnwM1xqxJ0gNazb+h8RbRCqzDy
mtA38wFyHia7LWlApNQkX1WYX5HkgtMrreENhVYNIavbxxOYZYd1NsA0/Ws0MHXkjxq9a9JftTeB
mkUsE/UTtzhkRv1V0QMKALV+pTlW33EYA3JgL0uEULXhh9et/Xt1uW5jdy9uJmZTLsULTuX3RA8D
3Rq+QbJcQhefV8IYpYnWLwbx5GrTaW4VlBwNu/jKaK+H1kRXRvdP0L3KXH2nrKXwuAZdjOjSz5NS
BgkCRptm86auxyeuUdQgwPvX4dCG0DfveNymWGREqEd80HL1EQ+qsk3o/j2ZOtqRsQlv+/jLnZ4b
x3hGP/MgCslqE+oKdPnG60LA44g6UCShpRTsFljwcm2i2a2aXdPagfGq2jr+D+NpKqTCAW3vKg7e
phyNWyXP5m1vGi8D3A8tGoftglaLb8aNrrAQPESLvddW3ZsZxaQ8dqDuEYw47GFxyeLvkkZBHQ7X
46DfuHF0W/9h4A0jxHyNcTXFw21uslOzWx3dztggIVBf4rbTN7NO1F8+PkzoFII5Tm5SMVwZLjoy
SFoXkzbslk3g1YjNe5qNe+0dKfW7wLncqZyYmfUkYvse2vYWf/45dpdd1mNByedj13K1RFinnWnf
GeqL7K0PRSAJ4XMdMFUFuHEpxqTM/2JJjI2qD4dGXshUP3cMAK6ZFF7ba6/hunl1lOiK7I9No1VX
mU4EjDJ0n3UzrVqBp1wCt6dCOtL8Y+GtWohFQs4WVjGyBLy2qLipLDrIVdh/lOZwSz43GaOpxZ5G
3ovcPCGy6AhCxMQSIbV36FjyxhRlaxbpHxYAJHKrer+BVvwZF/E+tQhfxFusZtZX7LTUqdqWIE+4
x8FEuPxcQ7fOSCJv8kM9TPhJ1NpvKus907pjq9OJda0E/jz+27Q3PuKwvG0Ty+ctQH+9FtAQumW8
KhXoN5mNdCMBfzEad2FPFEUYfi+l8qCvnjUcOw9K9jagcbAWSH+RWrPm0tF2FvXW6LVPGI0H3U3u
IeJEh6rMvnqAaxyo/G3WhuesxKpSGjiNu4rPnIyXORvPVZrcY6F4ZwnxTn4fgSTVEFj1/CbraISb
xkSuFGSKxEtlkq4ukDfLn0rltJsYMrdQ/FjyJ/oR1TrVhPjNxRK09lSvijw6oYK+K5zR3AhVeV2i
kSRR9xi75VlnCAeKsuurConBqKOq6f1kTF6SvDW978aqPy0j/whrYu+lXt2So7xBwsbgYuOOCTF/
2M1pKUc/xPZqU9HLM60+GXlBZgZOPIGGpET9MpOhSiEeTmCKKtaSkF+WUZySBZyuSpDHRqmind2U
8N+8fpnI/RNJFiyROOVV+W6bzRvS8euhCB0i6GyYvPkzbgfhK3LrltU5kU6009vUE6OMfKGUnpEu
FyUsj9BuCVuwDN+SkH6Y8hSfdHmwmghFF3XYEwqEVA499eSs+Vh8qNpw76Y1aB1ME7tyVnScxeXZ
yJ8gyGxh+t+0cf8SD2hf11OQdDF9U7I8CiKbE4Va/gW7346K+Eso+guV2+uwC1V2CfrI6KT5Vlqf
cgIt+1h/LSbbZKMXs6wd653jLsDbeibGMrlHvcA8TIavT/G43rMbu+/n4qXu0092vw+j0/cHgR/E
KJdwC0Hgxaqv2jp8ZXkgD3HMEiWkUH+lOKbfoqPyENtDby50cNrQ4tR0NlgyNNFV8T/snVdy5Ei2
prfS1s+DNmgHrk3PA0MzIhjUZOYLjJlkQmuNzcxq7r7uB2cWI5NV1jULmBcYXAAUEYD7OecXo3JA
PVe5ItZ8GlJyu1Mr1nhZZ0uQFj0xPUAcCDVkxs0kxsTtmOUKBQJugIaV8p24Fzvl7t4MPWc7TMpV
QVS+83Gq8GGLXXZhT9CoVGtjrJVFEQG6L0ZrM9YpBk8JWOYSjXIqEYJAzQnUTeppmxHzwZ2lOMDx
R9dZwABLb5URq9wQZY6NbL73eek24rmkfLMUSRiDBS501qrGIoxHnzsJnKWfDc+OiUVvarRrW8Cp
Kt1xl4s0hnEgvtrkkTUI1BfCaJUtf8960tiotqZHpk9LF4Q2j1NS1ZuOHXrVs4Z1FQnIsLkrEKNv
GySgQpvVB53xnal17kZ4P4TA+GBMKA2V5I2nuuyAS4IiqOGmKC3OM7nB1t7utTfYwDw07LAxXPpm
REiakiLCa9MHQApFPlCBYFU2ryWnvIQ5MifPFUCbzlZ44nvg6pBfzIto5CXstd7OmMKDapKxalz9
yY2vWqAIcISP5fzjwrkCY9iIB/bB1951Hh0TRQwn25rwbxbdGB0m1b5Ni1MRIcMAsuYu82G4Q2Ta
VYVJSlOc4DBeVMJ5rQZLsBii5GUlN9FcOnCVlLQhwuem6vewIAyeCDcbUQ1tLtsO3GPpl8MFpsRL
Ntc9j7WxyzrzDcdSojf0U8CJl3FAJtT22gtNFDXfLENc6CPEOySkTlXUPQ9pzXZoiKA1GumPPpzq
YxM3G5/0tmoRKRu+ywI7IsICq2rlBupzOIqj6/8ABRXt1WrmIhBwFrNtfK1Ed2n/6BnQUjrcKAFn
Ao/NoX7jfw5KGNNsx42InQWwPDRkNlGoak+xy9s6bhCpi0mxoAZlbbRwb7ZkX+zOvCLGvrfV9KlO
nWSlVBAMOg0JCh+3wdTRN+EMhYtAZPIhIkwu1K1J5pAkFThN0p4Qf5Fo1vmM9UIpLyfFvhqsGC8m
sCBRre8NamFr1bFfJgiJaU+q0usornQ+V9WzxluD3RLGUygsZYmziG1bW3lTd68lmDqqRgmzGKWf
C4OElVW8xlF5XblZv03GmV2UwBnRzV2TYqw8+hSm6onkkxDxS0uSj9UmVyCbkjFDhn3nR928gda/
WDb8V7KV/obZ1bWK9u+i14G3zaUn72tJhgXiksLetTlAHIA0CKHSn11h2IzceMi8IDJHsrNVFYSJ
rzpllqBJ22LlZlbFnp+yh931+EJiKkG6v+2pl/GFcQ0ff4WgWgKeQ/yuilt0gikC1VbNR4MlPXn5
o2+hq9CStxnwJtJ60prspYpd1EGhIZraBDi1LCi+qseGsjuMUl5iQhdwbMJjZqontzCNjam2iJeP
+W4qIwgacfZu3IKVPFhq36z3Pfn22IHSgKfNI4qbaGE0D1TN+PyzCbE5MrIe9lOXSU5anbg1hfhq
7yujW+NUUC36MgsPjaB+WlYk7QtjwMCcbzEaYIgFNsA9CSCeXTdbZda8/8wbC0HinRXzJk3C/DGz
J2ML5yziFZaPl2Y914QqdRYETeFtiRhfKDOxLtCE7FZmwNdC6U19T70xbXjQCLNs6zFNoI0JLfNQ
wl1kOioRVl/Am+URrQtnfiRPycCPiEceYSPB0dw0TQMUXXmAX/uE+SB/pNbYqOzFYGh47Jfp8FjZ
/MW4jzkLPYZgNvg2rzVKMrbTPVmuhTEDhG+HpOTez29UUih8oyh086msgrieXVgrwj1+tlaMa6Pk
FarNuyxBrQcFZZDgkd9tTQL3C1VBC1VvzWxDsdgIEH53gWEGQcfPK19UdOZvU91bYZfyhBzDoehE
h2pClIOnhFqRjZSIJgQEhnBikvLDTBX+A5b/rTDsdimc9tKnhkri0NXdCgEL0uZ28ao3Cf+iMbru
Zqau4zmPSdA5W3hKeBeWRXHRgEFd6mW5bbN9lfFNtjxYUzxIKLMURzyoeN0Mmb4TOsxOthUW3zmz
0F4H33pR9R/dML22WXnjFtHKssrrqbbVyxoJbrX2XsDucbWp2xC67z2UpZZDwSszYceD80J31VNj
tuFPRUG3qgPli1vhXtNqlbrgfQekwFTEKpmc70FsUtOh7LUAGcteY2IvMrJjJa7d6DnvynTASpdl
excZ3nhpQ8W5CAl9sKFlM+vnw1opsIUpwrtGSdR15VzrKM+uhTo+dgMCVbVKVnioHhpsZjd2D+8O
lzpkgFzkdQbMZtTEPwYoyicYE9TGD70Lrx2ifYJgVsWuG55MnXCgha92EbgI5yO9n1vByc9hJeQG
ZQP2Kn0NnjfvviAeAabbO+Lg212Y7WvvkNAvIlLwna/cNyQFUP51L3w9s0l+GA8dljescjizgQV5
UQjdq0CMKIeF5i6NohvFLBChQf6cEAljh9wlf611xHyoxpH8L7I31ei/NZ3KjsXutxrvnk2c5Wh9
Jt9glCN0bEEuURwiY11Ut/xFEd8qeEVVYSWbwEDGcyqXsRJtUxwoKNUa15gaRJc5uOSFUaKPBBdw
LNw936NsoZVwbYKm768KqFlmBZBlQDoraF/GMT+xwkbsgo0LSCUhmqiz8WSxHqO8PsAsI+vvRsW1
OhWvUQ0WpAmiO111vUVQknoNcguFvpLECQS69pTZizBVvpNr778q/pbqKzB2xcQQhzLbNGTfhUAf
VJiERlV9Vc7MnEhTp42Pqt0pnA8W2bdUQRBZdsFT+d5ZZB6wK+evrZ17hAuGbQpAfHZhmeVN47WD
EyvxcTcui5L3sFdo91E7O/6G6lNdBP1S03Wx8I2tY8MZMyf3yQ8DRGVmI4+8TvtV5RHIpP3EXuii
GvJyVw71fSeKaaNDQFp1iCkNselTO6Y6hxYIcudwlS5sB4pS48D91ajEsYXjHWuDsifyivOVUdXt
VVc4uOnxD80m+KqFVl01boOpb4gkJdcDgFcayhtlj+ONN5LkJ80Io/Bb32pokgrK8lGrPRp2KUB3
fC3KDFsZHA/Avq/cSpxSKmJLKOzAiUHOe4Wy7iixaolSL3NEyyJIW57dQQ3Hb7xqh3WaloiHeVeI
kh19m1iFsAwcbIFerBKTj8EgFmZHwSZneOOVixibcK41o7opW2xyQhsljpH6p8m65CcNkQDcTK+7
jjxY46FldMsmS/21kiD/VmrOD2F1cA+bx6EBaWZi8rsQIwjbeuT9bEyv5oA7uYE6a/RD2HxBpzT5
jjI28BrRsPfD86PIRn/fG8VDFQOmaPhy6fX9ENd7twLhA09zBc78QYvRNRCu+d3EBo+NOL5Dtasb
C08XBx3L2IT6y6rz7Z0L5OcSu88HbYLC5xcK1facf4AwX9EN2LSBsoApkqwHjDmWfZTcoxBB3VTA
5AdGDmZtPGHcUJGR8L4E1yBQeKssvH5atXqzVLrqiPBYsgGWsRs771TUFIgFuYhYG4DqCO4JDeop
zay3ahqOJvIG7FKXgRfsISRnF3w7FQBB9To24WnF8+6MOsrJxpWL7WwNYbMztqXV7DQUk9p0uFPQ
/j62YIH0wmIZCLfoUlhs3o03PTaQM0YrQslxY22nmMWA/5te4iQL6Klygn1DLY2c24tuNs0B/Cdv
e2dcK03jLmt0lF0z4NsS3uBApy183vV5talNHEa7hKUcgeRVohVfEzuEWjdAV9KVN99qX2Iz/tag
qMy3X9/0JZ+LGfYLNHHitT3VyNWShMQCd6Ug0M62FT6fniMJYsJiI8NAxdbi39yBWQb4xBv2Mmqi
Bz7/W/Gtgi+59MkXkKYl6V+7KrxDwirLfxvq4bbWxVuRNE/OWN9RhUCFNFJ8/ukNdWfYZaVHOGBq
M3qHOqoC59o2kTdSA9e5aFOMGYSCjx6wI2NflNo3zeuRWcrAic3VrKzxAb4kDmJhWbHrBnvfVZej
MW4ET1AGei/lxe3ZyrPRhj8qHSY2WtbDJkeoufdgz1dvmaif3MInG53lpxKvEY+Vk3d6gn7dNjW7
44CgBNzZnuLJqnVCIHWqWazx0aBcLZKVNdNcePm8Cv2NgqazCib3OABJW2aa+R0fekyX1OASDaHL
wZokofxYIBDGxj092AgFxlmZbprRUlfA5ix2Fyg2Zvho9YN/qJuiXPt1eQsPbKVaOY9/bF5WBKV+
UyoQ5ZEeSN2y4Q0PkSx6C1Bcg7TQ7IzZKcRDTtG0yeKwvSUIs/2VMvZQIAJ3T2ZjMdSYWTtWqK0G
kd0HRXVttMZyQNSBXyNc9vBolw7Z8kVFzs9GMPeipFy+CEc09IQRHyK7vPHRusX0oaBiNVDEGNKI
ZFWyKRsFgZLi1Eyqhmpzt4Y1gbxazKasqLd5htRHS044xFbyohmylRNMxxD9arzXymylFs2l70Q7
z8eEDLmIvYYA4wr9mqeQYDEZ4Lt0NVsArBcUjU0/AhCv+LtdlBHCCq6vhEtl1F/spjyZarNN3WRc
NRr73QSrevJBhrLIkhyt7f668Y1vhbn3Dd6aQ9gLymE/Zqfk3LRQrOzcNzE2LyS/zNJ5pIKyGTKf
Wkm8NwhKA59txODrJxENJ4xLTmHfgvbAtddP0rVGesBO7etBhwxHeqraFKV6ia4M0maV/lQP6N2U
JEytFJmVposWbmZfZZNxh6fHrck7Ze2IdhNX08YtNPwb0SN2okWbUyCzkUyKIrKRUOAiKBJ6ORhL
YJS0HJ/NTgEupkbPWG3SHSZfm7HT1qJp2JWQbHSzAQiAkhzMoXr1ou41rqlVRNOFVt7i2tvy0IxQ
YfJncPev4WC9tV2+8lA6N9Sk2KjKQL1sRMiwJGq3g2+kZCnYQyAjeaacjHy6DyzxGIlhq+rGDlJm
uVQa/RD2yiwvC0anZUG0ari2hx9gqVelWrBg1NWic821VbLCqv03IOvXSfzNNGaBg3hHUvcGSpjO
55c/TZ67rJA+gOqkPbh5BRrJ/RK0QNupdB4UZBLw8kIo0Mfu3UqdO7hWJLhT50GtukPr5af/b3uA
71Uz3o/F27//+T1vs6Yab9/AN2S/ehjopin/Ud+H//Lf8uVL8/KPN3nd7Nvw739ehFXy9t//N4z/
sXzrkjfUj6o/Xf3T/8C2/+UK1aD6ZrozXPTD/kATOh4HpnBtasdEYDa+Az/dD4T2L8NCvBNzBJwR
uOKn9YHm/Ms1dEtzXVjIGpIs4p//53+//4rXeTL6eVZ/av+D+tV1HmZN/e9/Ghp/E9a187zd67//
adpoP7NdtjVDZ5NjSP+F4vvLbZj5TNf+V6JFVQal0norDWKr2YFwKBN9WfCK32idrT+g4YZp21S5
GzmqOor2PqpX2KjK0YTS1fvoX10rbyUn/9W1mvsS+jkwkq4o9/KAAAoPybmNsUi5J/P5c1gOyL4I
89s/Jir1AUrpgGHSVB3Oh6Rwf22GhMd7/JuQrjLwTEnSgwGRF29PmuWYqau+D8RGt0vzSRfNa5w1
PWlgXhxBsMpFFa3jqR+/grpbYBHnPqF+AvI2ajCGgRuLWKQ3eZiklshgz2d24Xp79JZtZNE/2rEH
OZSqOAkJ1V+ZAvRRUxkw6J1+wg0tAWOI+qOj7WUbbXY0RDz1WxGHEbwDMztEU5AfkvmAJLQAAFfg
z/77gGzKgx1W1L0KQhcEOjgttq7f4yQ4z08G9Pr8YMDB2x+79WBMzlVUs/mhjA65ez6bcGebq045
SIhNXhv1o6uWynVDUm4T45wLKKUD3zYfPJTArjwBxxDr0v6iaUCRogOdAq0pcPHcGE1zpWFuecW+
14QkGdYrdJrR6SGlesc60x/9on4o0xQqJHiW7jaOo/pyCKhpWPVti/bbLX9Ht0UXHlDW3CcP87My
2/b4O9m0J92//U8XyRslVrc1UI/Y9YNB4c8K23GPKN6vB9lX6GL4ZUD2dWbx8PMzd4yrMSKNo/XJ
iUAiuPM8nGtq09ZwTLSDu6EeNRA4AMOxxgb5FzfY02h6e1mIvsPPrAyvrIHUaeZM+a0+4HdnodHy
FCdgW/vB7QD3AGXOMXIHdldHj/Is+TireyV87zufCQPVfYQx7ZWWVOiFiAz2RuC1AUlS2n3WWRvk
vv1tp424R04Bjup1H9yJIc62U9Vhnjaozm1RAwDvkIN9DYZ+1ZRBinDgqC0DUwmPVoNNnW/EIOAb
NEFZ7ixiS88nNlXZxfKlz9cFdsdXAckptF6RwASynF+VorfANFFzkgM4YchYixElaAD+lgWFxwEL
3uSrHqU9mmBuqVzOzSyDCLPIBZLQ7NnBzBOhnJvkp6obvOw1Y0r3E2QIvMJJDe2jLIn9ZRPnzcro
pxl0Ref7eFRr3+yCiiyVwHCVBwo4xE6JHNBg3xE0H44xW/GrFBtPRL6T6RG0CJiYMvQd4iSfMjX+
eBBXrHi8hjA5vB9AAXNF+GsPJaSLnOToxjOZSi4X5Qx93KC4H97kWNlRIqhSMBj+Fo1EVLvr6kpk
5Sae3xbywFvP21vze0Q2U/kyObf5ABHKngXoqZEdmk5Lj0FlguUV1vTse+rBrnX7NQgnELFW+JQ6
6E+olhcd8gk+SOi6P6d22XSIzDR/+mVB/Lna/Lq6aJrxaXUBxq+brmVj5GOzYKnz6vPL6iK0NGyB
sTtvsR0muxB+OAJkLjxDZWYNNrFOW55+bn+e+kv7T6efr63HKSaxMZj4EkzqQ1v6oLnG4ZSGYfSQ
9wsvrdOFlwNzSOaPWR40ezJ5h6UIriTAPuTHLx275SlsynQxKJCZ5bzzZR9XnPstnfrQhbzi739G
ST2SqnF2N7Llvqi7vL8J9ao6eDba8ZbdFC9+3F36g+E/pq4S7kzHS9d+5RQv3b4J/filThGYRnDY
2YKTrB8VJSX/ByN9au4Gf8quFbuhch60R38U7TOM1mA72ba5ImHTPmcdcEKi9uCUWrW/rXwBF7Mi
Ie5WY/C182bAvaoOhw6Nobs0Lq/F3F87Azod6eTtytDKnkApgJKkv3UjNP6aCJRVGqMq2pz6cRDP
3pgpWyToUBecu/2OQk1UhA++6zT7xpxmSjk+ugbE5L/59jn652+fEAZvPNNwkP3V+Cr+/u2bIsMh
8WyHr5EWG0C7WboiNZ6+mupkL/oRlyW7gKzfTg5LeY5zXOLawCGa+jDVo3Eb+MrTyAO7Rsg1gt3s
xYfKUONDWlQ/z2Sf4qTX2Ej620/9cu7Q2hTb5LzzMFHldWVU/Mf/4nayD03yDWCTG2GZ+QoIMYCH
JrUOcYUDY5pP/nNjR7AWeLgtz7oubVN9klP1ACs5ObWb8ND+mJqLRLxSXkNQPNWebG/MV1qB7j1Q
AN9EGdxUpiJDOQrvBx3t0siMAJBxhvhmTLGoBbMiz34f/TxPGcL1EGO6JK89jyJyjpJBBQkLPVkQ
4eP064Hgjwy9Xe0+9Z/nxl6hHmTTtvJDM6TeNkTwqaX+++fbyT6qMScdEb+tvFTeWPZ/vix10fuO
9Z70T7z2pmS8Z/HEocLRqmdUOEI4/07/zS+a4xT7c90TxCmSky1AoZBADn3xWy1EmF6xsgctGqIT
iiP6w0drcn10gMISgGQanbS5NY/Jls5KdZ75/3TdNP+Ej7ucf57PT5Ctj7Hzz5vHzq2P38xCtmYX
F2FLAjwM8CLxzcVggcFMhekfZZ88Ox9IUzLgJ4iZwMd+n/dXk4PZs/o/P8lC/P4gEzsZBvRLlwK/
6c5Bz+8P8hCEih5UhvIaRigyT5Vz44goAnrszdgEnmi2BN9bLANv2PqE2JX/0e/QX3/0dxPZwLzU
RzmfYon7y3zZj33898R7CSv31m2SaZbLSrWD9/E1ez+b+1SAEYjvkod3g1pl4vyllsPyIL9t8kxO
ZHUkYW+Y3FF2vt/c0TzKQBMULQXa3V2ZxMhQU4Lcl/OmOM0NdROoRriUTTVzsBgCISxb+TzD8Egv
o1yT70PrK/QfKnlIUiZlU596vS8WTRin30t44xHV6q8UmdFX/JhhW6+edVl3jr0TBpjSRrPZZJ3b
hfE3uwELv75fQ835U5yDXV23VKz+jM+fYtGOueAd5LzC/NTAk1sa/s4yMMxxFm514GlzSBnHW2r8
yn0R2vldiMdDKvYeGmNHKgbsCj+ahafyC0eYDslRNxTVjYust8p6Y02lfiBf5G/rQtWp9HJmzH3y
TPadR/PCUzbnefIM5Z5bLQOR0gs0PoSpD+umrOpTPPk/D3IAM5OBoPCPPjllYpFFVZ0BamUDXJL5
Om3ulLeRs+VENx7di//8pNh/flIEwaHp6KTwHOpK82fwy4bLt7pQUYfAeCVDOkN2Qu3QfhzsOuSb
KttNY7I7RJTEaML68txVZnwwSdgZqym0TKTDkeOKa9Ju4POp+6JZqc8H2R+C/Fy52G9QSv5tQI4O
wG8atIBXTUudYgcbSyRXkP4pjOnpczmE2s7KrfpUD21NVo2zuT/HO2v7PjeOkOE223jfmZ3+QO3Z
vQZVt6/wnXowkJO8nsdK1fllrJ5bptnfY+s0Ih6nlLsaNMBenkX9+PMs+Tg7j57P/F5Ee8SHqs1/
/mw0488PgCMcZO1QS3JJB5nq7x9OgCNMAuqjeo2bDPX0lSjcdRUAccLh+bpACnYnW+9dQqMOjp/w
iNi04+LSJdvzbDkexeF42YtqN2aOcjTSwOo2o5v/chs5IOeGtm4uqYlSvCgAGUb5pHyx9Ow2LyrN
vyBBMjYAxivfIJWblV97r/ChbmfqnRpMA07iincsCzXCGjkrd44dGMeYRXOFzV91Z6QZFI06gCTG
HYNYqPMdTc+Pbx0jqDamUsDQgLfyHXOyDfTw8TkEB7nCC5pqX2J713JGUtk9rsQ40jTy6zp/PQez
VQ8wkvjO9iWlbMvwk3X7MXKeCFc7WRp+ly0ARNc37gAGhUrenVm6wZ3ek+MPwcivZd/HjGYo46U2
eLcUWqobCxGPNShZcDhzU/aFiUjX6Pq9C7gEC/+jnRGp3ciJsk9xI5y7tai+kQPne6UycM10E76A
0lyaZbAqUbq7av2BeHg+E3qKNr2VWXut9Fef+uUMOThfKaeeL7LmK6v5yo/byhmyX07TyW3L28qu
T5f/ftvazf9mzXb+9GW3KEI7luXYls0r3/i0Zjcw/KIxzrzv8Tj7ngtAiu2EpeekEqbbWJBhhUOz
tChqW1U0LXMscgCzzMOfJkYOSo+L9+lyEtD/nzc6T5e3lE15S6ewTokOUCGMmnHWuS+gK3k4yhd7
2TMh2nUVy25RRFib9NS1ExZ17JfmK+Q4WdsWKG8CQU4Lx6v34Z93AXWG3xN86lU+1zucFjFtpa0O
szlrupSn8gAz2tvD9ZANtTerwy+Tz9PGeSRQHXevJKuwKLid7Ho/9dqQBUgYCOsBYjui0zKuC/bs
F4Lc21H2yYNFZgH79XmO04tDoY7VzgYz8bPvPDFwm593kH1uYbmXf/O6Mz8F/0K1XNUk/CL+5w1l
OJ9edyAoIsstGuUbiKhVQ+7CmBUjyqWWt8NSrhHntQRtCqiBX2VHmFGrvJBrCrq0wEym6ed82Sev
nMJpuOq+8yaZ7zqvUu/3+v3+7z80jMQPSvpXMRjMGzSi6ptO3AaqWV6/7xnmjQMh+LnHd9L4uogO
JpK1A5/LDXYk1p2rdD6S+rm58T3XugMhF+3tEuqWHB20wbqbL0DwqX6/gIwrF/RIhtd1BrybvY3i
YlXGM5NvZdNPy3apJ1q+VedRlIF+jsrM+3lUZt7lqDpP/nStFqvZQ5726W4qhh/eqKfXgRpk7wfF
x/mliLWd7JKDMHu7XaRXP1Ktzq4TVZ+gBusGf0kKJ20dAcLs5p1j1NUx1cLROqEl0e5FbRUrq/b8
r7VQgPwExvMEdtv3yxxeVYvmXFEFdzhbBHcAUlau3ygn2TWEA0bqahEseytijWt75Iwb2GKBAvrC
0nKXorTrnMR8Vlg+SBf8RXbngSFG2b9UAKrM08798iZtAxj/PECuEKMoVWGzEXrmRK28JLsRs5uL
ivxaVezvzSiG5xH+2lpo1rixi2J89tr8ZGOFdYs2w9+8CMXsHc324o8KiyArppqmalqaoGxj2J9y
YGgFOJVaTsO3oSLTjx/VoMBSNAfryD4Nl5vUKxBDNX8Y3Vy0httyR9q23saz0K5sykNX3Nvw+25l
Qw/53phCeGvZDLTMOiK7eiNbOMJ0d8BsfsQUOzG+UYorcquoqs5JLQjHK3wTlL1sveeq8P0I1kGX
zOqYf8wzZBbLxQsG7NZSQUx43oShrads8HIEmTPvtPLfmy7srWUjijVlL+toJPmdTO7LAyZO135X
FVeyhc7psEoMYa/eqwFRZZ/nIzNuLDo2qJdmRNVXnqX24NyXY4XQJnka2W+OwARcdEzuG6f43G/g
a7gZqRwjlaL63t/t5CxcyT99prYwbUO1XYcSLfnN33dyTgkVbqzt/Fs99s4y87wK9HF7FYE4xPMv
C4ajn6MxI8/yGONQu6qviOdq61JOnptpP5P9XOM2wSH56OYhujcuEIpG6dMjDGZ7hWrycMfKQsE7
DNMXkQ77uC2A11fg9kUX669iHFFMUq0rnZzgkSR+RobLGakrsSMpJxWyup2M2TVElgtX4NidetBg
sTwK33Q0TpbgR1OYLCw95wMMzPrgzIdzX4e4k6oNkEp0SE0u27vmFhrkLvOqLSI5xpMRBfA3C3P2
tVAMYLXOwdPd4rZNxv42arw9r8D4sRAngQA+ThMc5Jk8QC6ffbO6Zp/XibaVfZWL4qqu++rmPWym
8HSfFLMw90egLWPzc1MG1jLu/pgru+QMbHRX8FKbHcKh4/58mLpi3KdJuk3TRt8axgx4OI++t0VA
wcr2pp0V9eZpsvtlm6Xl0ZhbsgtTtXKvNsNRtnjH/OzvchX/VCQzFuc+OYUaDnIvY73pyfFW3yJD
zVYg4G0wLTbhVzH6X1IDnWlyl+M+H9PsSQNFI/tzz8vRhYoiJKz84IuR1+SibM09mWlm32hm82DP
/RYJknXsDt4mUwRUGH0MJrCJ5aCN+27o7Ts4nyEyw2uZeDJrTTZk/sgMnGAekY1knuZ3v0zzw3UZ
IdT0n3cLhkpJ+9MjxbtR6LZwdHYOtj0/cr9EroPRZ4ULOuRbGvC8CFN1DvKgOFO0BjYGdvWjzwwa
YDA6ifD3OVmSqPhugoz74yo591NTzrdUoB1Alrq1KJu7QJnGy6hzSYzOBxBKwMPZiZy77LBWkV/R
s22p5+b7tMCwAZSp2JHKPqjX2tIq3XKNjCoy6/gfAJIr3Xt8ytUVMghUdOcmSMkKZzNc2WQzGjPq
gXkBh30ebR1LO3WqeZStGJ7cvW+9Xyh7UrvbelEkrn03/B6pabZPbZLOrTlAa5ljlnEOQD71Qbtj
M/L7vHOfYlG5fq+1fbquNZxxb/V6DKwUW6Q4jR/rrlNWmh6wpIy+d0RcF9kAK1a/qJAEkVmyX3+f
GgtWH3OeapVdtwyHod84oJSpvHTBlTMfSuBeB1UN8PVMgivbKlNYX/OAbOPwfkWwZ+6USk/AUM9z
3M4KrioFdRAjGOEznK8rFV1sEgccQBkEycmYmq+TcNXHCK3mvYlyyEI2q6I3NwKBnZVs1noSrgyE
CDbvkxPk5vWkq/ayiWLBM3727cn2K+0xAEbkGKCFEGW/MC3DuhutMjwWtvYsVzHZRW1uT3yLpFDu
ioMfm7fmmFPnlAGZlk7qRaGRSzpHauewTI7qJXmjT/Ga4qn5btBC59LFsLFfNu0YXZYgvcHiooYF
oZxqZI26Ewc/LWoKhpxNoIB524Fa/OiSZ3KanCGb8qA2ot6j/VNvqLojyeG3zgZNWAMLgjB8tsGt
QmAZp2Pc+96jO54C0YXPWCJ6e/Tqs4Vs6m5qLgUMop1s5qiydpnm3UZV9MWrbUisuPn6toe0BEJM
D02Q7KukG7/KfkhowyU4zb/sF+TUEe6E2iHLoYPtYr89N2VNVFZD5cC5bHrua6dmW0zqTqlV4+ih
q7dm8QO7OTfPB/ejiZRxio2uGW7kqE/uAw2nebgq9eg4hShWl8YxciMkdAcTI8LJcI4DYfiF3/fl
FxIHSHAGtrdHJMZ7gEjEwx6WX1CFMzeRnjTrGn2qL6WOVRUr+51jBkAp58sRV/jT5ZC9l7KfrZK5
ssLoEJaO8gv8wciL6CJKhXEp4Q/sBLRTPWFKPwMkxkxgHTSxS3Qw5z4JdHMGDOQuiMoJDig2Lgf0
maCWUMCSfShTU8EQD26b/zYts57jnsgHXrzi3pjjLUDIJEfrIgNdrOORYRltcKe68NwZLGfsg9fZ
7zC036BLvxWTrTlj8OtGGrd4B4iUrWqGZcOy+ZTbFKmSoYGGOkrhmd0iZf+1x6g2qy6MUOP4fm57
lrUHPK8i/m5DMpBD7xPk0PuhsopN1MP0p/hZbroU+XwZVAGaLjcO382VDLnQmC02uVInKxmQ2R18
fDkadWl+4/KoSniDxDPIs7ZuHyrRhrtz/xkKgYrk+6CcLzER52mu2j9EU32bY7A4ZXH4EEdQ2Lp0
eta1hGcKXgMprmp8dvsJ+yhyvFex279PUybRHdNB0dFwoyDG7gLzFAt1jHMV4rwT+lTROE/+tJ36
1DzfmXUKwub8g8431Yfu0BiRgxt2cyXrkmnY32hK3D/hDYD9JVyVg6vE7kHxx2DGX6fPtVFdhcgd
vbQyQZz5jX+LkxdKkcUMa7XY+/a6esmqPT4b+DRu67GiXjA35TRQp/0B0wXMxjwklciQ4ID88V2G
6vTQFYN6+f5lNuxi2BopMa6cIg/NPBnp5Ye2z1Xk2GnJw3muvOf7Q6NY+fv9IuxUEb4KqgVBanxL
JlpbDjUOBIVrRbfyoKfh1yk1x71seb3mXHvxs2zIawLh6TujwQjw3PfpPgOOS3+zxbJm1OCnB8jQ
IaVi+aAbc1ruU9QSD8D4vSAvvsLdTi/JywVHJOL941DDbowJPpYW7r01XuV0/tWwHGgK60tdm8Ve
Bpo4oKMa093KRlxV9VJHi3Qjm8rQakcs7W/fg1xw+28llhOHrpr93jQAv94wWP0ycgFKG2UB/6ga
7W0ZtU8hoc8qx7Vs2UyTe7LMXhPkD/+HsvNajhvZtu0XIQLevLK8I6uKXi8IUSLhvUkAX38Gkjqi
Wr3vPnEfGoFMJEpsspDIXGvNMY1nNzfjveyz53BBPCrk4nBTl61pNLEj8ydqm0RfMgMWBQrj3PfM
C+XXK/lDZTqRBxX7vpXcLftFF15IVS/sIhD3cgSkfRI41E/vZLNybHcv5kCPbCKPnOW+kYDlMuXH
0hyWLaulW7sciRpWLXFGgExiFXSoM0KXOvelvNQo6jevdM3t6AXTIgiCcFuMeb8MhkG7hk4Dt4Pg
zjVIRhAN81k89wF60U+KXLY7iebxjoxIpafh2Qp10ibzoanIL8l+Nn3ADmlNAEDIY3sH106c86TM
AjMem6YIpnVfKtlGq7G07drY3oU5cJJ0aE6yZK3V8wRuez073TOly4OS+ZckcZqTbH2NkCVv8q7f
nyFHRAE8Noynwaj8swAMdXB4avFW+Ge3bDo9psiEqmTja8qU86O85nc/vyZLeVbNzntubd/OL6vS
xSvJIFe3Z99IMUxsiZM6m14GbjoQ7wvx1FKt+KkLkYdnbVV8r7L27KWm/2G3b30+YrShaAAfqSD8
2bTat9z28tcAQQHuCaGxL3U21LpiOKdRj51T7LTOKUI1t8u15OJC0JmW4dwnL+TuvR2yBuxVZd6A
D0G8yHs92HyF5oY8XRcIPfkWXFz04z9+n6RB/NkT/+/JfKnVnDsl7BOIa6l7UsKGsnpRE1rsLNgE
stPTqOBcVq1frnPhRJcotqx9qYJ4CbsWHG0DxmWpqIkH+oLFAbNPfYnHO7zCNxVFbMev+c/ht7Fm
vZfhijKvF3pGh66ycjTKLEWUIEyarBdEJN1bFwGnRCeeXC08o/aOihyjqskhOYBm5Iii06Jli//8
KQNkeGv7ZrlIKkffKW7BS9f1rEPJzvVQzwfZ/DrUlboRRoqT0zxMHjo7ERtjrKPpSUPhtiHgvSL4
Ft7qZCPPA5nss6vE8JmGydn0jonQqnBjnAErW13Iy+Y8MBrCmJ1HQCKzijduhLYSszFvE6f1tNey
nOrYBAIsqlO+PAiGF43lO8+VY/2Agpy/lwkqO48yvhuspbZKVQ9viUIthd41GKcRFAf/XNT3BShC
T9ftS9q41X2BKnCldgmKwfmiEbXOna94a3lRdgWzoqIlILmTTUVNxcEKZiqNSNqSOE36mMZGepoq
rIlKi3rcNeD8bBVlpENCzJUPqmmTQ5GnslMekvny55mqW8UNzLhfw2WnbDLd2hvXHJQ93uKgdAez
jvZhFL8AE/DufBTqd/18VumRgkNqOa7kBZEUw9avAyh82eQsEj9iWnGH8UXXyZzB0C573T8EA6TR
nBBPlZnx9DTlqsoXV4+v8hAoj51f+WeFoPO1BZd6wIPs29d1Y9b/inLQl7JPV5vvbjHELBQcMQ6b
FFPAUQTl99YCLeDZeoEUQ3VuNQ3+Id+U7Md/GFEG+KKK0nwx2J5dA+KfBpuMR9mKreCP1nyNlQYp
53lkAX/lqzVfG1EevWcEcSG9dPG5o2bu83mrUoL+A5HQz+W6LDzOm/7gmxTs+WV2O7aa8mS5IM2A
OyCEbvqrquW7NC2UJzO3hmNlpNqNmEfFpXA2cYUjsryaxpCcwqakurikhEB+tF6k6Rkryj82B73o
i03tx79+ghgJ0KYN8FwCUwjaadKvXebAX8hH2GQ9dDcyum5zlQfypbdDWVjgLBHFysKVuiFDFkYt
wft58ffZmY4WYEmdVKoPWGE5wY9ZRWjmz3iI5JTCKuIOKJbs+er+GhpqVnaWF9JMG+ahqjPTFEq0
EduoQOdHjBxkFeDs94biMsx13p0MsgpMuvbRSj1K9jV83DDf0g6wO3EGZJGoLD+LedJo79lT/6gG
Tr3vA6xhf/ebgxGfoDe8ZUFmXHn5LNTU8B5kpKVAv+1ForzKFgD0F633/c+4jE4QdNF3FZYac9Cm
DxAskohLN7IZof0DtuHoS/lp9liPe0dHCGe5frPutSImpInaefJrC9YJmZXa0SBtoTV849m7QNsP
HmEluttSzwxAiUV1GucMF7vpTVMr0U8nBazCFNzd+1OgbLpwHCEX2P0VRTy2pfOQOCHaQhXIt1Qo
/EX6kOI1ePn/Rwzc/A+LSUd1HM01TF4YcIT+Ga9DUp8HqHXTbxEUEruvOpS6SnNNWj3Zlw0gW+qU
2qvsK51GY9JPu41sygsTisi/7hoUbTsWXqvcWzbspQkTSw9HQLAyv0+orcguBq7NK6JRs7rdaJuD
PPiZVa0LS/0+KUpzyAMHngiUqeagzgc5RDYhyHOfPP26+Y975OcMY/363+ObmizuKP5IA+kO7yHU
P9RBm1Sy/f37amq1CUVmiFcd+h+Ady2+Meb1hDYf5FkZprzWI7W91ihvd7IvmhcVosK984Y8QLNx
FHyuZWeHO88p0w3nmPQOW6AiYDNqa3d/nfV6qn/2Db/P/v/HCb1et1YwbWSe0qIgGMI4gTW5LZbN
wIyTg9xDyyYmc/EfTXn1a/DXvW0BOfOvwV/NoKn5h4AWLrDHco5uURR37gjzdq7ukAfi9cYi8wxj
QwA2vE8nL7+zIWWZulq9IdtWQD7k7QWdhr7FAjHbhq6ZsC8wjJt46O2f4Pka/to/7QSuXpYO8b7U
mJLtsilvkNbnL8HIlK+Eg7aRzXxwHpTCyS+5TjKO6rxbkHfZS5QWcGKUDqmBbMYYRdvCH08i7scn
I3+Psyl/EWjxDwa+vXyh+WiUBtGycNVmL6+OJp5ZYV5TMKoObCf4CeSHqVmEqH3+CT6bpvdQuH1+
6by8uja9dZsFoQVmIwaLTWHdsh4ci5RG6Z+jeK6RTarojYfjNXIL495QY2NnQwZbN1Zcf3OdNwXS
5ttfN/qd9vzfv/+6PWf7//z+E6Ky0arbuqWruunK4qg/4vswSDA28OzsCT/fbHoyNddcN2Fsj+sg
XXZ95x8U2/APYV9dQug0mK7Rkv1k1rB7/mqjpiHyThnYVggz2412zB4vNPEZdNCmYkszNTujx/S2
wsHkDLtmAXN6vMquvBj6da9gcyOb8oKpe/d23VEwON/kIM45NuH0KFvyMPhaibiLqEpPye8q1tEt
OVPjbIrOn+BxUCrJIhPHArVNjxbFCM8DXEICKOMjlXTBDvxODLsNpuNcDjUhSHfcpXyIPx95+ShH
bbExzfoQdJBqLV5Lm3gGUpgkvT4PyKLRs6fwN74uwE1s7uQdznyHHJyX9puG+w36mRJ9XI//3wGn
wOrQ/j6r5RXZJtHrusBLnR9D6VHwPQ9UBvUWY4PzX3EA2fzqA1Q9UcV2lD0Fr6M/QgatDh0aGiOE
DjcPgbq6ylMQ+99M5v472erau9Qs3EfgNtlFdUKc7Rmjd+FwUFUTJ3mrU54QKUUbWDCrRlCdekWA
k1+Zq+NLwx8EW3jrXok5VKEobmDNVAfZl5XepmgzXIjisj8ovtIBXBn7g5fqbnnz1ZZnX2PcebRs
su3D3DRBoKYN289NHF7j6j70y0dZRiELJ+SZiZ0gHpYelea4nAKFIJT8Nc4qUIBB65pYHmjmnQbC
f2HXrKCMuSkPahtYd7lZXuaK3v1YW5Fz0/aJf6qlPdI/hsUVhgKf6jh18s1D0tThnTwAbk9u3fEs
G0QDCTsTWX4qOn3a5ZPIsGCcxzrRnHwCRID7JU2PL9PBbeMTM058HYCzpjD1z7KFS1pG/iKaZ6P4
Kg9ZSooLrlM1o01+9ZllyFq+hL2Y9OEpr8efjd9Tw2uXrmyVEbSaWJn+aJFz+2w1ma5T7ev/ca1H
FLUk9Jotg9Ke9hBnVHysOWvFMH2eyT50mIA/RUqBfpdWe8dy8fsoNJ90m9MBbPo8ByuVbDKgy7Ar
e33nVuO4G7IOmj8g9k2ljP5tJ7JppZDqvAK/xFM9D9vH3IJ34gvyFkMfvcfsJ39YucbXeQB7BB3n
xuwjNh0NvDUnCTA1HFNseirFfbPD5gP8u/uSewWeMKWWPRaoxHBjRIz03yfUfyl3XYOKKjaPTKpM
plz+q7wqsf0wF1XjPIYtfEb56hVlBzcMdMhehq8HBaVqqarpXr565dUsan5dVTUw8vLq173yKhz1
XacX5eU/3f91Q6hTYWzVtT4e8gqDlryFvPaXIsDuKLlnM9xjPy+DWG7sCUxSombBflk8lrVfLwLP
Fo8mm/aOYldF0e9MMyqfJzea9oNTzBlZmkQK1ZUbgL2QTTtwKKWv2uo0tRr+pFaxqDDJ2HRW68FE
Cu0t2p9qY/W6/QhI8Co3gmM7wQyk4Pk+Fpa1bQJIUUEbO4+gTa4RUqltYIXmFt7gXm2K/NVSKM1H
Ka2dTAPzKIiF1sor7P4pA6soo9y/h2YNrotyKIwv7XOoC/G3EKWyRDHpnEwXWfISR4+VGhfdAVgG
a7puDNyTTgr2ZLTCfdOz6WrzUL5BvHt3wsF+NSDKYWToT8+o1pBE2nb/CN0TuJWnd/dpDK6s6ghS
qAqMNOxrzLs8xwmTwuDw1q9LdTN0Znu0helsdWXw9p7rZHtDKYadIzCSdquq2I42YkAvwqi5G0rn
FsilAqRsnM46ZcGkAEV3zWOMymMMNR+aWmcvr+fiiYnLuAEEo71EDrT6phTKN2eaXvg/qX+wADg5
UJbfLZGtza4I9wFJm20FceOmN/P0bizG6pKX1Rs4K+1VC0wVbqRW7ZMGIaSWCji69Ge4v29qatvW
Q+Cor2FgbeHAhQ+iu8NJPNlN3hhvS6TSKKWwzyWplfwwK9hwVdK9j5ULl8LuSqy4UxwCLTDzMC2D
kxtY2SpVq+A5EfaT8KbuXUniddeB57OLWN+O7GnAQyfdNcPNdW10an9wqGZlQgzKdVeH5X2TwdRL
IWG9WdW01sq6PcDkxzAgKd0DiX/n8yCbcJ8a1iBWuJQXNEcT+CvNY9Qs5lQO+jz15tuNdsoPSfTH
x8jBbtRiV6QW6U5XvGY5CLW+9VWQuR3WZtBaMGej4BH6oWLm70b4KqZw+pHzYl4Mda5e9GrKt0ps
ultTCfSzAoF4RqBXb01QL+Q9uet+dLpaPJaZmaw7vnoH0JTipGi5QwlvOBCOxnlR7+MMA+LhXhKz
JCjLmFcpsr/upvuvrq9+spL3siV8rBqRGDSfn/H/7JMfIv+FoU9fMPEGpxi51hKZSfDQ9VVz22Yg
25Q4fJBdtoV/IcnkO3Xucr0ax3lqkDfyYmy5GeVkJANk09NH4nH2xnTUuFk0Q79CM3drpFN7Z7dK
C9s2OgRwtcm99bjWaPB3+zmqhXQam2fda+4qw+ju9S74Y1g3UmmZec+Y7o3bkjBd5gmqePXKrY+D
Re2aPMhmloz8/SwL/3XbNs6+VuAFEe2R5hKvlF1g8b4Zqtf+6ptsHnTKACqYh9zAKqM8/Pf3CXGG
fy7QXQQjLlWepFZ5ODVN/asApzLybCriHBesNiQZs2auLfdicjc2cbdLNb/IJ3xvkG3+as3Xvlrz
NTmynV/rwz9G/vs+ObKZP/P3v/D7vihR6o2o8+kGSwnSKT4uure2d1SbnppJ1x5vZY88jBRFbZQY
Y+2/LjR2yi5ABopdN1OXXo0DaGKhZJjTdDzg0Mtrfytb8mA2AFGZKOqFZoWYKfSt2y16zx03YY4F
GXVLaAA7784ZI38fGfElymPvTnbJMyUiXdMFE+T33xeIbtVrmGTjbew1KzOb9HMwr1rHrCqXdqJU
lJ3k1n0I4PjA+gEz7kx/q4nzPkSa+z5BmHvEAUCsR+BLe81PrFvYlSEVw0GzKwvhrYhGod5qrSso
5fIex/pNktnFs52L+Gh1xAZlc6BekVkL2HU95OXzOOnRQpmBYmV3q6R5tiQmpVN/X9g85sIq8OhZ
TVpDyWijKDuWEu2qzxDBbsZp+m7pQCDHpG9XRKbdx67UrwbJ1h9ZTwoF0mZ9T2mQvU0NMun/YQTR
zQK3JU3fIOTR1lPZktTQs+zEHrhcYaqSPfEu+4lQxH/X9deu7ZpzirLY3PoO1mq6WVpEb1LrLNJC
28dESlaILqwXFfpcOFjZD00BGSpH8NOr+1l0tnJs0ldNCZcnzBKW4HPJLyH1bpHW7JX1kiIXak4j
xRWHzxI5P+yCYzQOx0ENKnzQyKK0SoMetME+JxmF/hFo5i1h5uStRhd801MK+4z3cb5gUZo8jH2k
LX3+Z87pbNWcUzp+ssJs3A4tpSxj1IcHf7CKbeEW7olwY7qOa5AA/MWAMhgklMcAqvuaNfh0MqoR
bYReGLtAVcYXHNcWTjl4xMz9+jSgP4CyTb/p42JlhAPD5olrqKDd/R6mJhXUrXkGU8acT2sxu5DD
kgSJd+J98GpPnk1+hUAU6tcA3MEqtd3w2MZVfZtqiY/4pdPfgOingWr/iFTMHac28aiM8vR909YR
P6xePScYPGV2Yv/I0vQ9V0T94FSYqP/3qcqw/lIWMFV5mmHqGuE01TKRu/0z9tgOiebgrDU+Uq3j
XWvzyTU6Jl5wGXur91AMpEn1mkVxeWMrbXfXY2VwGXQNtAb9yZSs+hHzEnQYC6Mckp3ciMhm1Fh/
NuVVu2gPVVRevMlNj74WiXVYD+U1rZN6MRDteDWy6RLJulzP3ZWWU300dvkdRpj7rCDxXGTwe3ck
fz5Ai6kHRW1I3nSQ8UMnvzYQg+7ruT+kGB9upjF+63HpgeIkVELvckdfJJO6FpCKF3K/L7f/JLiG
U6SX1s5OHbPdWAVO6JVlxBsn7VlZIhwnV+nm9a9guiO0JdXS/dGJ82Cm+Q7iKNt+UAis7q2OrATg
+r8uyCF2aXOLHNiCs1tl7vDYmvZZVhLK2kNU7ulx7lIQDVxCoHEgJjAwR3ypnlynhXCnzpshVcUk
1ouGn22EclUPrA/Hra6x7yovAAWsRRLX2nlCrM78rxGL+317hHXY5+385j5vt63A/KijHtMkTKNB
noutEw35HcxYPHUCO3+p6wgkmGNnG6Vu8pfQsV873xTnqJqiew/ZrOwevdzdAk8A8TPflI/s/kzs
3Y94J7bPUbE1DT978YrSPpAlrkEL0xyU8R79zV08A4Hy2r91Yqt6CABbH4QGiVL2B3lwR1Fd9WDg
nJh7kPEAjOEo27IEZyV/pHj8z8NXn+q0YmUWtXEjh3xdkE0qRcUKzZKzzEUzLgc9Sy9elXsrlhsq
L8rZuC/OMPSqYD8nLAv3GZULB4MHdGvEXQcjJMPYMujRUsS4Po1ZPFyBNvuL0s2bRxDh/s2gad2L
GoIyzoCSf9f9OQdcFu912axHbAJBn1ob16IW9cYY/ZsuCbCTwjXvANq9/dEF0b3RT3n8gb8Ky9U5
fzY05AX8Lrmoc6twI+ifdnKR18jofF4zZlH872syJ/fv+7ykDpe9yPVP9QCGHzZFpV64lRWYaGON
fVGGiLNmjXSLpdvaFGlJqSvfyO7eU4Mdy/jgA6XiLvSL6JVYCEBGZUhuUy819ipom3UW6869W5PF
jkCzvGNUx9Pv/Ky1Sr2Z9Fy5utpUbFoWA/shAJcUVKw3Kz0dX4sqOERe2p4aNTE2DpG8GwKfwQcl
p1luGh+4574WJJefnS4pl5XbTXeGU47bydDLneF35jpRUpiccRqt07DRDkatRScVi4QVRV8JFOj0
CQ5A906Vy7pLzPD7mMDtKO0xxDl0YKapcBYN6t64OGGCwdOoW2+O+MaSGblBmhviFEmZgj2U4jDn
J8WsV5AXqAj6dWZq4wDfoJhu1NGyz71oX+vSG156dxzXTm4Sa5wrSlrNXIKQ9h7GVFRHdE3RQm3N
6KUr8DA1+HpsZdOb6lPXBOKKI1Z7EUVyr8+jvMJIt1k7AqWZmwTviHwq4Y/cEt0t+QR+FSVipK8i
qQkmPpnmiFj+72IrzBuWGEWJO9nl5E60rfHSIldgYKkzILgIHG9jlg0zg5oqy0bruofEHuwbcHni
WxuUl5hvR3BTKqskSYpwdi46jEYfvLWThrA/iMxHdbr9XBhgistE/YT5svGM4eq07bIcDOzc9DxY
+AqmHYfPq/xviTywb//7y8/+17vPNgwCxDoV/Jqn/kvhrcEJtke7Uh6EB2My9w1jMVZTf6eKLNk3
ovbXyCWLB79gWWLqmfOzpC4waHmIv8aO6Bp3Y4JnjsXwqMwBNYbpTVkY9tfwTIVIJT86ReC6/xw7
f7Q1q0kav9UXn0LtfMLNKE3TQ0vE9x3rnf3QFcm3tunNRdTG+dlMan1bsO/YYvYUnwNUoxiNFMG3
DEV2wKJc3oTrVkIUlDqNiboJfZ4JSiuLHhwcTvQ5Ox8CvHpIBMnfeQaR13638KT7+9p8H1Uuzv+B
laFk7u+NEooTA4aBahv8RwX6P1cfhG98k3JC58EgtbtMujEpn1MLZnY4JVBnSTe6uH6XiJY5rTvS
ke18+LySm6O3kJ0ibchETqO7CDKLSlJ7OskSF1kOI8/+qon5qymEhRvI1GLyjFgKNlA3e1STT7t3
NJ1Fp9t3B02pnCNIUEjqoDUeQZUEN/Mu6D0rcU0prJ/ypkyJuMnBFgxg66+bmiTgsQxd49FJS5b6
6Z0OqPlnJ8TK1RuekiooFvZIMQzqvu8OGOkXzNyaBVoW66qOCbLYJLJPbWwqW/SH6i5Rk/BkUS6w
Nieh7L3QfAp9AmopRTZHQnTegfrQeK1kk3jI0cTxrhTjO9zxuDX5glCPR71HD48Xm6wV1t+/biIQ
Hn3exLa1+n3TKCsFalBddapHnzfBsq6P87bp81/ydUXgZm+TIqEAaNObuBbkFHZGT1MbfNcsVzsK
I4n3Uxl7LHaJMjY+a9lmGIKtOYckKzyeb6xq9D5jkOClbub95mOJ+a1Qqd9UFA0fv/6jmevc264d
1jXxlK1rxc7cXRlxcQ7M5AX/Bh88GlrdptGfwRj6t7JLHmTTy9I1gff4+Fe/2ej6ostEvcrHa9IZ
4yGcAYhkQBATz2dfB9mXBH25TfIjM5Tbs29T73NM8nBf9a2jNktQHZt6Wt3NbZzgbf1RXh071TrW
3n1QD81OzxLjOZm8NUk6+14dnPBSh+I+nUVghdl4Wy2Dla5MurFSOnhARVnnW0H8fSmfWs0d8603
ut1nU17N7HLna+PGKtsPa96aDRTqrwnj2HTRVGLtVFH/efWLn8boKMcGO/GTXOCG2jpy1Or0uebV
Xbxkic7r/ZLgNMsZrO9WQo2hpzUh1dUs1dhlBngChOGxjMPs3priP/sxcTsOuZXdz+OtLvNeTf2Y
jlT4Zy0a26QLV6b8iaKs3LH0d5fC6NWtPVn8AbJwusna1j21SVg8Ki32fvPYMe/KXUZ8eCESvbsf
h7DclK4Rr2Wi0E8y4yZLTO+Y8Ct7zuNzqWrjE9VnD59FMNR6GcvJwGSWtbGzz/xOObl9y/YybqsX
q03OwRzr7DE8t2F7v4pkgE/Muuyu8iN/B1W42USBZ8KBT2G6U6vys8UONGk+crQOr3lxJRiMP8bv
E0X5u+fPSznVCyD1/xiTV63zitPPk0w5UPsy54gcwq3z1ylvSBnpEQZn8mqPTLIqxjcX67qRvbrP
n3OBlKC9TfFGOnZWEcFea5zXLqtXTYoVWVZ0WL9ryXRJWSRRCGi76zQS3mPW9g9yBP7dbFij9LEt
IeN3bh7tNIzdrt0cfJMjHMATpdWPp5I5bdnOvJF6PggVMY0aZtrS1ULM8xI7ptOxDaxXnPgxG6Jb
Q0+rs3z5FLS4oTzLr/F87avVGsEfrd/3YZnV/x8vH091/v3+n8ttyPxoJOr+zUIyLKXBsW0YHyZv
Xyt4B++ijJokzzP7ZT/7s0hhhDwLOp8NkInGaRk3vkItWe+vuxzsD+IUdPjEJg4VGHyy5+pD4iTY
rzBVbUazjde2nxMVnouJZZFxPDNucE++ySsEaxFQo4PNzPrkmN5T7ib6nWypAR4refyQRERtNDv3
98zb2I7kjvWK4vqnQ6HcpfQa5TaZ+uEmQ2F2O3oKXPhkuIRt3yD+635akGpfayJr1C7043MM1xz/
1/ScjIG4LWJU6JHrFre15/jbWBPNrmZ3irWashq7qr8fdHU6plH3TZv0/n6scn0RY7a7tj2yCiXv
up+e3eCjQLVRosX4KmPuN+Jgcc3MrOT3ERhLoXn1d42nPddL59kcTQzRTDvf2FXZXUK7PKWU8r6m
GUzqucBQbeESjaIIz05cXYQSxrthiOyDn6NFkQden1QoFhW4tVknNOuq+g+h874lQxNV3ktY+IA2
DbU+uPC470iJ8SrtonFlWEO1rhPfvKuZnRbCr9w1NsAkH1BtQ23qEufq+uqdQRncd42CmZuinK1o
HBzvWFysC9V9xlWmf3PdqLipRN2s4qmLN3YN4pwZQDx7to1TmRn2PwLk8HVQYdzWGQ99bnofVq9c
2BRvW7Lzy9FBsTAm+qJttfZGZKG7SczWOxQQ8Le2q+x9PG1X2oiKPcU8VaW6+nnK8X3oqYtbF37H
Djxv7/SS+r2GosO3LhFnl2TrOyknYjaOt8BTAXdpbAD2KWUxUu3HgP+VBebj1CNbSI9DEMYXeagq
6OtKQgnf3JUoSo0DiGutSqvQTsIZ0R+I8mVwy3Nl5+UDhbcPWu2ld0CU1MdC0Z6KQHNu9bhsTqNV
nxECUNKPgwpbuPdY7fKjGgVXvLTGXeBkkYkQuzCPCgFobzWFdvYqbKLGZafWa9lURvvOLdke2nov
bju7HbA9zvNXU4ln69wuPOhed6JM06X+GYqYVNCEHmcVzKakDIMNtt2/+uVFzJLg38ghsg1t7Jvi
YJLS++MjmZH8rkrjR1Ynze044GrA8knb47vUP6kuMzWl4dmGIMlP3rvikrm9cRoGZ2ulZhgtAGoR
0DMpQZ8vYrgsLv3gOPtySt7IMTJCQEjYeRFcss92BBH3ZkQ1ie0CXkElkeUnljHditJ7Xmtz0zZs
b6F6WrfL4TOvI68cF6JtFPAvtpEfPk8dE2MhnxWXuxBzbxLwgnJ1ZRGK21KE3j5vxnM1xtadm7Ub
dp8rHOV+FgL/NzVu34Rp9eepzcrZv6Fe19HrVPMcxux0xi5uPoR5L1xHPDZJ6B0rf0I7jNnLckg6
RCQxUzoIP3+riii7KXmcz/h0l+d8PnNM7Zwx6R9kl7zYY9KyEcIIFrJJcVN2q2j1W0JKuGgc66FO
1H4nGkx7ZdOJgonIW/I9VnL7AbawuGY4TaRzqyxQbEZB360GdVDwrONANdmvszQx+k0f2t+/ur6G
fY31UBST2uBf/32nYzcHqng/Kr9090PVxDu38z0koUO2jUwtOIkoajZhbSS3pBKxpCqN6m5ya2fl
ZaA9hAjOHm/mbZEV2QEecbsPefy3XVS4RwNS6lofcdsdqhZQPsUfVzw9QE+bQn0o0wveCVQduFN2
gWsdb3uzrndx4LV3Y9RhEeGl9avu5ye14knHjW7XaXnzLa5xR6ZSLzsbpF23FFKp277skkWF09FK
I4q602w+TVjK/MoQ1cJ1DO27zcZCV2v73S2ze401xKIhqHgWhrICLlJ+mIjKQubC16DnJxRhUpzx
Ee229djeujxKm0R3xWawqJVRHZfYgh3qz6rVvOl2Fn/k9okqTQALPMxnm9zzK+6w5aLqteYK7qVb
V/D5jy5OgV5MTtAPlOaMwqhb5A2ZgArfPYxK0nc1ZJvl5axJbNfM18gLi8M0GdYJ+3kgyp7QXkwx
noiBuCQqPY0pe92odvU9Cq1pJVy12hOmdK55I97RVjBRkrVnR9zYl6zp4oMRBZD8sn68zbx5+2JZ
b7FWBsgy2nGrhW23sQOWSCCLLt2YBz88yuRutDwbr2NmCirMa+yu8r57JjxBgoQR0bxwdqsiu+gC
K6huaLaqE6Q7Z/LsnTbFxZG/ZbIZ1da+88zKW0ZixlUNsbcd9Wg85iXl+EPk+Q+WaTZnpx72CcpU
YYgboyLdGwxteooA8G3IILcrWdyFhU+xtEVU7WTpVwfYnEoRtwVqRelX02GNAtP0QVX7/Kr6BSFT
/OOsuk8XhtmLXddpwWpytfwVIcY7WZfhXHlIOwoj/BnNc66FLXPZKyWuPcRhR0+1d33Uj5uhT/Jr
oAuPeGXX/LA9LKaiTnvHJPy9UiPnsVLNaaVpyas7Ys9b5IZ3zuYDAntxo8d8UXFb0RX8YBttOdVO
uQr92jvLgZ5nmxs3Nr2brz7IbuhbLCaW+VPksNQa7LP7+dmfH5ba2iagqqEX0/OoBOHKLcr8pAQE
ANEMsn7ujfToxd43JzG8U2Swvw6b+8kwooU+6QBrPVTutb93PFc7lQhUFhN8bUpPgOJ7aaPv8j4d
78r5EG3zMcvXbI6jbclOYWnanf4M7vS7UQ/DB/m5iUplFirstmslxaq89YqVIPbNdJkGE8anTNSm
Yl0G5pGtOirxMq1s7dH+H9rOqzlyY8nCvwgR8Oa1Ldlk043haF4QIwfvPX79fsimCKqvpNWNjX1B
oDKzCmCzDSozzzlx4Nz4CfK1vOX5vGrpN3pm0t3sNjxwqYhqzz7dI5lhOYfYNkb4gBJEStTJuS+q
ruthUuo+WYWT3YhtPWiN+0dI4+rk1Rzav3gagZGwaV7dZmiQ6jWjrz2k7rs+s4ynxAvZotILQT/3
MTZmIAIAEujvgQhy0KsBDe32PNQGW0AyVJ8y6kwbQNnjrdi0zLA3/dwCKlbcJ0S4nN+oRaGCsG39
wH0JDJ6SI139oSrKdKLzdD6ZCg+CCAny7T4tqYlKGXgQTL4pi2rqoIY0rNMOtDQuuyTAwxNd6T00
Z4a9TUa33tv00FthREEyyFBBLcf8NppzPg+lqqCCNaNNEnr+y+QML4EdnMFGByHkQAoJlqQ7os5c
PJNPA5KsVGg9aS2wcZunJiC19Re7mOLzSF6DVEhbf0nKwn3wEvMz7x/78zyB5gEO/gdC3FnYYlYo
WMUublf1FIAFIC6OuGr8h7b8RQZ2GKr7whmSnePU81MCNdbG0NoRZIIxP11ssH0c9dSl92IJEQe7
BThSFDhgsJRDjJqthQhzuxCojZ5T3Xdd+naWGmWyhzYSfaRoaFrqsMRcTvkm4n2Vqv0Bynx4ES0o
JxFSKo+Z5vlnOfA28G47kFYG3CJnq7b5AcjiZ5SFkBUt+FrkCdZ51uYRchRemVurtpxnsbVucdKT
Zr4pYleHYApkV5faVOFH2OBURNWKanqg6mQ8qdNkbQ0f7fSQuz5OzpTeKGwtKz2YQaNNSwrhkQ7W
XW+pJj/TdG56pQ4WJzZ/6gH1ncP+18koKLR2U3nwXBK3ZZQ4p8ZveBZbzrQE+pyLUcZyaJ0HqrzT
oe+idk/alBJFCVpvUNKf/CRMviMmsDCiKO1Xvu+1bRv7wSd6UaK9Gdf+o63ypoiSH2yuKMB3CP7o
ncVPyzKUw+DpdNVaHtkBcG249NGxT/mwU4ZUfzKal8hsADaqNtQrPi8wlAgwJ6tend76NlrR+awp
0bacyQeYiZXuolkxnuVQhUACedrqDohivtnqtuso2OjV7ZjW5iVu0JB1G0lFJYXlHUq4h3edo5kn
VHDmjQeH9WcttJuXoUF5FxLcz6bT771EVZ6XB3W/a7RXg47VexIE/mVolRmKdtMQHzK9jGu4dlHA
KKH/P0LBlFKLLX5B6LBAOWAYTnzWInbM5vhswaSxnbx0Plqe794ltfI1jIvkZQAhaXZ18xk5ofpz
QTdSabTaQxko9WfPGKxtD0c137AMUWHxj1pPasZv/QdEroYz0C3/IY/tX7V5jl+DLK5vIxWtq8oL
EsTBKfeYQxPdiBdEBNydoVnSvYIXmQlYbhPlk+qa6gu/H7SxYB6dHtxiWCAAxUbzzlFmGgZ7y7ix
jCbdwSJig5hKGgib6B4DB25/yUgloF/hqjvy+niRvTqWBT/vSuJYpFhC+DtpE93LXN3rg2Opld3+
Mrej6Yxfe/J8SzBPeA1aoHTGizfpyf2Z01xdhrRp8YM1jepBgvMhpb45olItwWqANm2N0NfxMncc
EcSmoH2UYKNv9V0duv7Fm9oNwqZ2Vt1c5kYDhbeekpD8CcmMih4V1uSIGM+N5Xj9Yw/1/SGL5vLe
Te7oPok+K82219Ths6I5/eesHr+CovLOhZmPN1UPeFMxxuERcexbK+o9sENKZF9srfajmuFTu5h6
yAoeTIrNvlrCcxuzY6bRPDy5gzs8yhp5HaVwniBk7+bjNnPygUe8yNnRPp3eBQHAb1Bvv+Qkp36U
Zahv6PKwHjPfim+i0T217Zw9dVbypVOT4BU8sn5CwgLGa28MXusEuSty7dNBvDQPNFtqhN5JvIVZ
f8qaon8KItf42v1oqiy40cMCucYBBcE4s+tdA2712MQUOdG0gAbJK1EHQa/a+eM0XU5NLav07YeA
D6dmpiFfOJE+CKwXHxDmV5s/75Nn0sY7esFXg3fbs58WJxkp1mA+xsH0IqN4zqFAzYdfZFTzRwPf
jhD6Hqvw61zDHeSO1Ohk1bidjYNPZ8outhXjcfLVt4Op3DrKEDyuZh74y1PqB18kaLWnZqftw4lK
8ZWjCGIVfT7QAmuwhJCPYK8Dj9nwfjm/Z8No1Zr2BTz8IRra6Sd3tv3d3NLUPGm5elZ10l30Tu9c
uF7Av9fhNlrQ7nJAV+ntLDUsl493zm+4g/6JeLX3s7TIvP3YAyi5ckiweIdOCT54Afsgv2IPDVkJ
cq+XVZsGObhmpnGvA1RMgmWacwRao7dDzKPCKV0OcrY61rjVcRX3L0LW5Wca4pONrL/Ok+Eas17p
X4RcLbXO/du7/NurrXewhlwt3wRLY96V++pK6zLrzVwts4b8d6/H3y7zz1eSaXKXWj9Vhy6MXtY/
Qezr8G8v8bchq+Pqhfjvl1r/jKul1hfsv7ra1R38V3P/+XX526X++U6hd6h5OjSKLQQhPNpFy8dQ
Dv8w/uCiFMWsPHXfZl3GnZkUl1Uu48uED9P+8gpilKU+zvr7O1qvusao1J3n/er5uNL/9fpsZth6
D2bM0/l6xcuql+us1/1o/b9e93LFj3+JXL0FA2FVA3L376/+eldXtnV4faN/O0UcH259XUI86XLR
K5s4/oXtX4T890vRU9/tJhR+NmY8NQ/dGDr7mo549HMZIiAPZYCZN3TuMKRHy9qqlevvFLcp9GPa
IOrX1B5PlItbAscpoCeO5pV7QOr1SS/QbNqJO+j3ppl6Z3p+QdCJqZ+99K7yeAos9VI/6pPh7EyK
SsikV1vKDLReLnJtFzE30XUTSTcwe1B6yqk1zomyXYXedOdt4mpapeB8REphOW7SH36EhLwJ5fM2
z7LkSE2KfJSaFS90Zd6YVd4+QLaUvyhkX+4tr30Sn0RVfHIPnl2PO2Dh+YuE6QlSYiHJlpOE6L7K
I1LOoymrSkBaFvRwmbG2WRf6l1fX3f7JsXSfJOpfXNmbYF7S/Z+D3CADl7vDeaYTC+lyuD/OMkZs
MtyOqffmXh3me4htKoQUIyHF8DZN5spB4rz3VawqCQ+FCXhXK0G0GHVMFUBO5UCWEJLSdfwhKHHd
M92X0/HDHDpP/wj/YIVcMXW3o6EO0PTB4Y/Km/3Qa5HzIGcp2hV9n3fnKzsPRNGO51PeQ1cTxja8
75MAtoY/1pAIOZRsb2GBsvvjapOzMHX6G2CQv13ZZZGyce/qcrZP4hSTkw6HTJ2G24p+e3omqRMi
5GTxEjnb3K69i12cYpez9UB7nX0nw1kI8OTUpZji1/HbXJnWmJG/i4wamfAsGw+0APTbKJ51bwO/
XvOESjpJEkSNFN61tFCTtrPHQ+wV7dMQqO1TrZXOyendz2Ja7dBvfbay1mWvQagcMtqRD7YZ9Ntp
mSm2yzVkpdUo13GdYLpcRxxqOX/Liro5CkxXzuCBen7D615BdyHh88rNxXc5F8yuoHehhaXbod15
8HKG1HBPamsYKbzmVdaclEqxOfcVtf7TeasZtbqVcL+t+/Gu1XR7EzR9tmti4w07nSid55LdAB29
HoyygayTbL6YPoRcI6/FH8QucOwPoYbiDzJdgNjQF2wieP4RTiNnbRoApZvUte/CpSkChUj1e1bA
DrQoaawRoa1pkAYP2Va/vWr6STKazw9idBa1UPCvFgmQXfHeGwSn0V1uB1SOlgwgn5SXiCoqxJV/
EOFByJ6hK9f2F9K8Uvikl7iWatgljlaLYQ/rSQN1XNk8LwwFh6it410I1Xu4pVMwpx0EyezB9+rn
cpjqZ7Fpi60D1I3kEDnag4zFfbXOqMaPTecHt73dDPe9avX33kCFeCPjGBb6O1dHc7kY893FQfKJ
foDR6X4OEbehcK/38C8H5W5docvjt7WubOGynq8/XJltNVKOio4w9LtK6IfflTcV0dqft+QQtA+/
MJefHUqAd5cYGX+YefmRGfxI3QY0PW1B+MGPq1AxzdLodQAXhpg4YnNySN/PJhGVW8fi7ofkMuPK
LkN20P2Rzv9vzdC584bEJ6gpDxBzZkbKeT3kfvM2NIN209Emci9OsV/m9qBxtsFcz/t1Gll1f9eX
lba9sN0ivJ0DgxogAzSNKKIJWKv2itP8ZExdFpza3Bnu8zhnYxo11W08p9VtYqSu+jJY5A7U0c23
ElMvgYlAFSaPzuiOqht5yAcxuaFebHkYHaAHaTQ123q6DV/x6Mw3/Mxpj4BZ9Uc5y9AB1eeoO692
Hem2+0y34C4i1FNpqt1oY2kdHW4biB/G9UBaj7+Eru9dpEBifXFHJoLc2vvVJLpZLjkWCiUZrrbe
QFjnzX3fmJerfbDnaUV3DLp4w6zfzmlUwfGB7o7XZRBVKr79q46cR9hlw89umw/bGlD/k/8eGxnO
fBU7ON9qLpNW8CkHGiWAroEcLfUa0kl5cGPA1zRc3JUdkZGk0+HNVgCsKsYKhZ1lxmWyrDOES1Kv
Ct1Ns3hqeMy0naxoj+GNhFxPWdYGWhvB+s4M8RZWtUt1xxntR3rW873bQDTMv87+1Q7BiWhJ9SO0
Y3g9rCZ9rOoE7V/EDA8WOJfPEit0LX+OVfvZokxD64Oi18rG0fhJEsxAg+oBYJiE4dJGrBrwqolX
0AbidVwaHcQrc4uOOqTqGaZXb33W2ZrUyTf1onJAvp4MfEX/1DoUb7UoUYk3K1CVqU0amhoNll+v
25h+2jxCVAKCZzlbHastXLx0cGhHOwatIHFyGGBjvjjAbvw6U+Gbh4Ei6jpBLnG1klxigu0ERmgW
luD12ulyU3RfNeeKtibDMcu9PdGOF9lj/BM4KORg1J8CXgCKhRFUw0On/VRZGk1W5fRpKgbweUqS
UgkPtJ+cXHUofqr+OUhnFQFE3rDLdFk1b/P6diTf++9W9UcdbgxFQd+Hh8dba3Cto+b3ILPpz9rA
H9bfR3oUvIblfBtUZPtbN54/F1WxHRdiNPBzxYPeIRsVLFGAFnl2ttGYEa+X6BV/CkuKV5YElTfc
izcy1Q9L5lNOoZg13Lb4lZJCSoXBK+igd7oXFcLx284N7QNiV/ZXZY4e5Hd4jUhp/LwtI8c6hI0F
6bIJO9WwqWerOspz8hxHxp3p5NurZ2VAlTyBz6pq3Fnxm/fNJp6oqT94ppGfn83lUZ2Cz41RNJ+S
Rb7RSFNYdMzm1KqDMjy8DymKBmc5zLlzCzi6PNsKenYsVNw0mhu9yMGjwaNM6MWTEdwW+rky2zuj
NxGAyaZsPGbd0PMly4SZz/+Lk6XtdtHfOhZQ0SES06qnsu2cs4RMuj882O58XCfo9pzc8A0Kql4m
AGW2ti306ZeYy3Xn5LEsivCyiAG942M4UfiUu3Bow0e23bc2EisHuqbTHb1Nw8Fclp8Vt9yOqCJ8
UtKdGqOjUnTN8GkKan0bDQjfim2k4/aerqhfvYXvVUxVYUIVlKlnZzENdKcfktrmKXIZlmz6Xgzr
m/gk3IzBkXoZkJ1W9c3TlPk/wR0y3HlBMNxN/kgXupzKga93RUHX4j3gOqp690iMDP2iDaqNjKE6
i/a6NfeXNdeYrIgnf7vOlnWtenq7j8sSMi4z57M61MHxKsRuVH5RA+9LaNUoqXSeeXJ7JaJ3cFY5
lcM6Fr9EituBKustUsb2GnlxSSgFiWmrBfCMSJCsIWfrJdEmUIztX15NItmjhrAO0pmo6s346EAw
uItHLdnLsPdCbL0xPvbu7GwGOCgOVw5/SH8NqbfcXtuL8RSWmXZX53VqI6fCIqP7SZ/K4SHQg5bm
pMw5eOwsnyG1rzd+PQ+3MpRD0rkvqtnH9zKq4lh77qxxlyMg9FgsI88MgmeAmeuUChaOc9dZN/7U
zNHW61pYBrzshwb8O9rC8TLzEdEh+5Ppy4VHMxwOTZTRp1TVW9p7hufaUcNPAAHoq/Q/ycGI7ZYO
Iss/pYvNbWhUnWcFcZdlSLW+e8wD/VSZ3tsEvaeFwUJIUExA0bK9M/fQxi7x9N7m933h/L7GAw2k
vctG3W4JqPpq2gZ9ON3IcG7LjmY0O9rKUHFT4yUvv2ZJ+nY1WJEq0pe2c2ukbULXTWGQtHEX3TK4
RGP+sjjYQbGOYtliiwqLJuJ1bN4aAOXg6ifAXwIkSoZyMCI7po+mCHZXjnWIdot5CC2bHsGvhuai
kzMZAVIpLsWmER57i8bHXTs084EqPNT1bhQ+q5G7iacy+w+vzDWR5JHY1HCDTzIfcP/1fIkIIae9
RKxXeL++ONc1aAqGy5cmdA+q/4MVwuGV1EjobWzAO2dXafcgMwKIBKzhl7qNg1O89FhvJLqzI2c7
hcb4JIcW1tRz6TfQ2rfTU24D8shiPzvKPUExjSSDVd9fRi5ltEaxxk0iL8e7V+4u+wtvSkrsw9xu
mTssL12uJtYNteoAhFMK9CYp6xPtgnBL0QD7MobbNFoK/oulUGPvZI/57+K6BNV+t08rN9qvc4Kh
SDdTH7ytIw7IjP8f11mvPf7v99P1s7o1LBjKqtQy7otGP/axbt22vsHzVtr3xv1UsQyPXqlxn9pG
fBqBACMLadyLaRDvJUbCK0A5e631wJIsUyRS1pahMqIesasCCJ/apJr2YhT35YoSPgJC2gO+qjeR
GyVv39LlRJ/PpjSN6QZNjD3qd5G5JalhnqIqs2jd5ju/DfjJQ2KCsSff7+InlzO5+7Jq25u35xp/
jG7J8ikPfECCR7dL3cNYtAZcx3/Y1MWB/h3InFq/2HOYdxBLXkKQJf/W61Z5K/PFJBM03j473inQ
oizzxTH0mXtv65NyiLMRPMdQ3tMrUd3PmlXe/9VQHBIywWpt1zPQ2v89VlZKo+CHY8OIVtufSsVQ
tnJm0rRyOcsXW5kqiP+9e/85Dj1Yha5gkpluur/ixpKhThuvkkc0zC7PcWKSQx32wQcZ7pTWgtQ3
oG3LgrPmBIDPqC+bZkaP82gaNDDHn4zF7GddcprYS29laFVA7+FIUmhgnotXXSMJTxYIwtElmCf6
yxozzzRPsRN+CgArvXJI+NiaPMegcGFn6L0di9J5aXwbNcl1CDjktg8gNDkqjXfxBpCVPce2ad1D
ET4+zdCkWJPR3UGCNj35JocmUmDBriJ95/QlX15jbCf3s/s2QWbJwTXSy1QZyfzRSuK9QyvNrnSr
lFxnNx0LLTKeS4BW+64kT2ZaFpJ6i81XzHZbFnZzCRHHxAIbmNnyU6lPv3WBpZ1IDRvPkJqe1DhU
z1rXutG2eJ3Aij23i2vqWuWs2eNNazhehJB2Np0SRf/9EmkC1qI73Sy2cs31ZtIAru+YtpiSHvY7
saet124rJD6Ol6XWmxG33GDspJcbWZcrXjUvcW7zWA8gTGBjZyz7STdS+hta/cFtKWzpN6tRm2b6
bmW/KOH0fBMJaf0lZl1iday2dRnUfuLNzOcUrfvxKym0VwCVyue2mKxj0ZnlTZvV6WdlhrOMxsdf
/hwwRghe1AFpGaECmlRwMgZEXkIGqIa2sbOr7OPQXIYSLF4JXofivZpb2LSnt/RYb4fOMs5ZQj/Q
6Lvf6G/V/FOgQZcOiAeWr7pUJtI0sXkmt2ucJboZ211SG8Nd0f6eFpZ5CqF4ugNJyr+qUtCpBBla
1JCIYUXHfLwjJSTeaQmRMznUDSCpi+d6bEetcbL7X5A0s8FFL3GynIxJInVAoatTPAXQtQdJnwGD
5mDMWqjcjBUJ+5nfkW1vVbn7e5qa2R3dwCWpzyjL7ho6oraJ42tbmdS4qbePui7i2Sp3FPOMVjOo
9WECAbgopC9DWKOmRy/0O0TIvTevpfb184w0wBkA3iu7zuJbl8XzRisi/7XraEfS+mJ69avI2nht
k7/6DrKDRRF4qCg0ykaxwOx2BogmygbeSUOd9oLTNuPYvww1oXqAhubDcPUKru7fzk3TINo6A1vy
dkF/Gh3tMUYdaTwreM7ZXthOKJ/RxT5RM7wbgmovtpGWy3l3cS9Tsr7Q9vWyggmga+9per13a6W8
gT7F3SfAdn/Sk/hrA8TgWe0r/XHIqnQj9jzrzV2m0kbuLU29wJ95NNO++XPVnngBGpRKsuQn0G3N
pgk8/4FewPmlVNpnsQd6Vh1S37RIjHGRqGkPnUk7UQvP5mv03Qjj8ddhDpAr4GvtuS/b+Qb1k+pG
NbPghe0gPfR2bv8afddb+E8kEnqz6dmOoYV5e7KGbxLkE5qOOygsUjBQ7/LzYgRqkO6nyUnPdOM5
j3mlKFslsPg1ez8LclKlYovez1bv5Swei3OXQ44VBfZzyNPrLe9F40EOgNjNByv2UW1EOXBz5ZDh
FPvPZZm5txK7RsDzTibMoue0T4MXyP3yT1qdxntfpe2/aACOxUpZbq3eSX9px3g7m9P4PUBdbD/X
yceIZimR/GOE8ESlcbTNohA10UAB8JFDtXmE3SbjU6So4aO/bDia0HN2lgon2EVEOZTNibNsQ8Tv
B+AblMi68+AM7Xbe4hCvl7p8aNL6PCllDShk2dN8mLasTQ14vGvqc7tI7eo9CV+j8sqXicbE28FV
9MM4l8pXMliXCAPQzyabIB6yYyBROfVhbeFbRwX8B6Vn7Q5m3fYFHsXpAe7zGyPntrdqMRUHa9KH
ncTKwVDTH1DYaXcyqrpoBlPZ38Dn3jyxudz2c01Z0kfMTYRy24Y8XGGQHZmbdvri6PlOINDQo7Id
Rk5lJyhnV3e0jWvb6hmA4jYNtV75FPnTtId1v7BBykCLK4fQVtWTYi0Hes0zvkU4pbfW1IEUdD9n
fDdSKVg8Er5g2v/uNA8QgayBw4J7rabxOVq+ryH7sqjhpBbbeoAL+W+z3+aHVdJzpu8Wdb8KrcDJ
uRH7teqnhOSxMd6lU2huZlg4dhIojnUpOQuS5hi/L3UVlriPiqdlTXSEckWPd21m7drWzp+sMmWj
aSbxsdbbdNfoETtNNQU436nojJr1z0OZeQe9V2ekCNCnFu1qsbVeP29HZWyexfG3NnWZC8IPaOoa
I1PSuhm23TRqOyk8rgTRl7LlhzpmiHrRwR+GL1K1vLgv3NH/eX4pb5oGknQXzumu6OxDX3Rf3GgH
+eXG0sf0PEx9H+4TBaink//HMFlQxvlAhi7t26OM3kPbBYtcL4d3u6woI7FLxHu82M1FIOk9Xi4p
od53u4KAqVxYq+VQlL69b/p63qw2OVv4M8964UFjKzGWCy8heP23ea07AAqSyCGpkNIaEmdfVMnH
mHXFFuK1I9WoX1E+sE9VZT1cXg8ZwnoFLJoXYP2LqLJdwsTk5g5VgPepl6F4rmxkfH/4QV1tNH1Q
903LN5uwC5SN8SsN9f1jQGsxPazaRjgImqDK7k0TnlCJkklO0MO+sFCZ/+ektknOb6USLdJQ+jZz
4G5lMqEhhTzzJint8SzjAHmcQz9RShSbssR8DAR1vefbyrnMFjc5YY3KIvk3eq8NiIfi30wqb7dK
PhlPcpjb3tk5QxPsV1sNvI4Sohpsslw12RYj1T4swmFyIFsN32pNzjsffRgcF+Gw0E4MxKi/S8AH
c9drB+hss63Y1jXIydH31DjOZQ1x2LnmnfWAR83lUt379egCSg/zbA7XDp45fqH02t+ui1ceH4PS
7HjzefoNDEpQwiyirZAa1s+GXoCzdszHJkfgFW3J+nkJEJMEyCF2PpokdJlIs7J1mfjntdbl/7zW
VLTfvCjWTq4ebhzbal7kEGsFivea373p2rQFpEj67Jm3nZq2L32feU99Fi45KrRkhgB9VV8l+jIm
cUUtPtfeoh3gOE8FW5nr6PV6MkNd1hfbZI7e08j6MupK7TXKwtcxiZznceBxr0qM8FaGAt3xZucO
FFpzFgxPFnvBc6zdyUCCQpjpwTKan6MF9yN2ov1j0tM1VVuAwbYd0nk7reGTIzMkBgTy26XWpZZL
OSRxkd3mZrS2CJ/9GpzfsoYK8up+4DKZt1S2VD8/BGpIkwV9+k9h1j/UczrdiUkOJaxOR0Sxdcgc
CSPzCJd8TJxq0TyQKE51qkYzdlASRnb7RrYSifzEyakc4HD0d62maRvZpohNtiVyttrWGVc2WcCk
6rdR3aLbhwBAaRmCL+wDaRhgUee2VlOUGRY6MeCub4RhxVTvLUuHIrNHXPCggJ881EuBdE7K7ADM
IDlUSzV19U6B/suo0UFDSS/aglNy9ldt8jIUb0nJ8eJd2+SlnZ4qbXiZe+W4LLV4k5l3MtqGZLdA
EaFp9HUuYeryNRj93V6zvvqd/h1BpvxRnF2rbyDJ0z9XWe29THp4FHOYIcRnDOBwRz2yv46F2tzm
apnsxGsFjbIPvJg62nIBH+3jywUuS47O1QUoJn64QOQ27gEqU7pegbm091aYbBmSdpFhZtHQN2n6
Nk36EwSe7n3nT9GusaLo5wogx6zDf4oQnHkY9MKG1KJIvoxK/SwBNFA6kF0ExuM6E3nA8OdKYxPs
+ea3dM6sA+IuvK0sWOvTMYMfZulZ6Zdml/UgthzhFeht8+Nq96J6OFQ0SpLnQhzsaqoMFWmmXOaC
00Uv6n3h6SWOeDNZXVCXm27Rp5CDXXQkquS0jmnBapfD6hbbNAfhbh5IBInjeonLOmVNoZgs9M7Q
a/t+PQxd35z6ktald3tAN9K9MUK0t/vjFMhhPzcfYoo2Go9J6/3cB2PxAFeyfq6Vgwyghkbm2eZx
/GKvsqPYxSJn7TJnSBr9zLPNag4QlITTjiLrnxb9sN5q/9OiAYJYfd5ErrPVQU4tewrZgFi+ax/H
Mfl+2aJI4WQ5XO0/AAp/Q/SLftrFSX+ZfojikWzxn2OdZbUqjL5fdkDivexn+mrY0dDk3sVGVpHS
yetPTQqAT1VmwChZ5cAjXDmfJxtkOoQ1vyNh537R+P4kh6f593Nc13e6QSMk+kXGJ17zYRMqrfqr
0j6Kztcyx6r0tzm+pvj3TRAhzZ0U014bpu2UFeyKyWh/b/l+3vSQuDzWTQ+dhxqw+wqz+XvjwP0A
X+S0TRu4HJ1hKnZUVOJHWo/HW9udlKPuNMWzq3kVOx9wWIYH3fJCHjZFw9PYN/q3q0laWyuwrZrF
c1vDe+BOunNrDt6UoTrBAyT4oNo5JFZufE3q8SGd3PSXxEhAUvL09gK/Zg3GlIhQUY2v9dA/SP7s
ryLe1/jbCEBs7jYHBbxzu+QLvBTZkzQ6dHuV6tZXa2pqAGDhZ2moKELVPo1wbF3aHLLSoNUTNYyD
McJe1cG3eyyNvN8WhYna9tIJEefRZVGZ3+5k0YluSVlUeigAdjqXRTtt6vYxoiW0FvOYojrDU6BW
+T3aBuxAECe7DEWkXnhjNUzkTmBYWR53xL6Y6ljN72WJ93XEhKDn1okVjZcZ+n6bpkeAV5B8BPez
rSePzSKk14Vh/ksX0jHVet73aVb9XcpG6xJhtWq/CWnS8ei0O9hNDIDqPZ8KHUDzWJSphgMZuUny
p6vRggcbmUuFrYvMpmhTbXQ4H5Yf5MDeFeNMem3KsseshEtUdM27Kh5pqPpPR20r7CUWR0BG7TIj
6T3exYsjiEvzXjfgIT6PpKqyolGbT2/5ncFwssNIgVr07nZ+P6k/2uQVpVA4iPpQ3UbeND9o9Dfd
A2CHIuwtIO+jfZ0q9PMpsXuc2u5gqa1zZ0++5exIlySHHCJFuozQmBd3pOjOXcTfA/0QepUp0Lvb
VAfELn8ZbdZ7g+7/126E6WO1w42zN9MkfP2LeHux65FX0NnYwEVWQO+RJjWf0iUnKWPVDeoNZWML
QTtyF16pjRvTzlokYyvjtaHyUrckIUkOPIR1V26EZROeFSitFPgOZWja5j9PqjST5rx8OpOkKqC/
XQ4KPJW0F6Kf0c5/2BZHjEwZijADbU+qvZ9gNy41t7qPm2l6DpdDPlr7pixgd19GcqDh34waHjoX
i5d16mNHrVhGUDrCx0FnH5LIwd1qisc6uxt69ScxycHuvOLWVfX2MrOJ6vA2r63fkOjp7uD+RMao
G5MecdCi20KEblFjGkry7YtRPBIpZ5dwGZtB9lueqir9Msl4z5ZJ21dzP2yk11IbQN/wXI5HxhIj
Z3KAJQ3eguR+NUPfSwNn2XVvE+oGie1qVh8T3UHKSGk9h+9kReeV62p/P1WBu4sTY/rc9CF5VMt7
1lV6ucKxhD3U1pQ7cc6DqgKoRGhdvC70TzeIVvtb8br81JztyfkBsnj6bMEF/Qk5gKKu625b1Mpj
NcAtJpGFBTq7mnL1VtbRaz46jTVMe/HqTTecNPCusGFyR/RxxE+xXp5kWYmgExLCPqV6kVGUQ0TJ
lrO6l9XIWXWQ2FcTNFo2eqMmeniW1rMNm0P9iw+YlYJHBE0USqQ3A2/kWwMa3TOobL6a66D8XEGO
sVEHlNkKXjSfhE+AXFCzU4N4vOmCnIaLJafKdlrbRlFYwYrHMNOL0NjQzZCc+VGCr6U0AdsoprOL
21jbpn72p8DQQQTAr7KDmleoAC8lOGUpwflLaS4lB+T1Y/sgJnHaDQQ2qmcOB4kQh91B5CTzxbYu
olkdPbpZ9yB2tVEGJGnQzAKvr93XXZXflKH/7M+KCfWXUFoFmQ6RlQZH6uzHv2T8lkOusnjCxuMU
LZjkYKMdvBEj3M2Ey+klFOrKfN91lKWQp9553mtYtNPjmgKYFBNYgB8pN5I4EEfUmCNC2E294wvW
eBJHqjfUvAvtFYKM9OQURc4Xn6cfzazzHsoWXYPMihBU8Od5q9ZO/NoObrFx5sz/UbnVwzCQkN+M
8/eSDR+vatGCIOmr3xIz+2oNSf69U/jXgl+evrAfyHZhnjbPXV+QEDAt7eyG43wzBU53qlRvQJVX
/48rF6P58crWcmUlLB/KqSDPUqTfKdp/vHLfJV/jMlO3cW72SH/nB0jMYOOeTeVoFpPywxh4n3td
okOGXbt7KP69ezD//Yk6OqKCQ6w+JRCabZ2mKr9ZTfe6NG0z/3eojah0zskPRVPU16B3kp3Oh/4p
SH3lCH47PkVJ3JzHNp73ljcXn53QhzA6NLWfEdJ4uw2N21D8IPi5M0gCXt3GNHv/w9qVLcmpK9sv
IgIQ42uNXWMP1ZP7hbC9bcQ8CJDg6+9S0u5qe/vcEzfivhAolRLldhWSMleu9a+PkThB9dvHaLGx
OTHsk5e9wu+5kZCvQBKieAQVbHXPOrxWdMsJTVyA5Sv9sTyTCbstsQoF67fUpOF8AlaJmh1T83DU
dftiqYeiMAA15iBF9icnWQ2Mu5eosop7HLUATOjcC/QE3MsQ6yAMRJAOZGvjWKN+NdcVSI4vQBgV
9170PhySYMgnJi6iCU5vHvvOeb8IfZcB/u4ZA9CluuUlw4TYSs4QONU9IOeBao9l7kywVK5IsMGx
EF1ACmQ6gg0WmnrmdzJDXRRSMdqLdGrIq5zG8Vg35j32LdEyqWvwYY7SaY+DZlChi90NA/bHIINO
QP+4u3ZAGgHe5of3qNp11UU3kOvslwzxsx0l7/IM3FdgmAhAhgqcNfWC8zrcUeKvsCfI8Qagl/Wi
aD0DBybJ+SKKZLCtEqtlK9J7t7QRmgrBloTdRx818XRHvTZY3Bad7m06YGd62UF1HSRhtxNnjzax
1OrW6JmPRGFLfbp17dOe5ofn7+MgMDx71qxlKCQDLCyS7rjOOnAo0RZw3g2SUSU1dEL0ZpFS5XSZ
vZ2OocoXqfnrJRyNcT3W2P1K7t2kjsEAUkjGNwC7VnUeZi9j0tYo9YOduGmzJASTRZPP9mDUDGNB
NL5p+9Xfsp0f2L5JvMMQe1GasZ0uXWajWkT2CcJtsF17Y+1X+N0EsAOdFsu84OfYwsLVdRKVFqOv
XsMwileKFfaesjt+dTdNo3j5w0v6qc4t7nOc4O8N/Kf1zEPiIkh8ZxWUHAlOLcwqmVD3zYj/Ukpr
DDbObJReU8zw73PHZBew7KwNrDfQTHH7o5HjvEZKNXZuYTtncxQRaR0byL6UgKZzcaDeLnf3I2gr
HuKYOzQHmQdIix55gTloSoY4GPBIWbEoeJVBwarnl3psGtDvAKjUsIRfKhD3g6wlWE4K7LPLhg3Q
NIwif9M43ntvhmM1DSXT38ZrD+r0UWC3dqFJg9qB1u9q/U8RM4G5XznNEf8UMXOWmy5vj9Q76cw4
9SI7DmcOfvNrL/2aqMl9+/PYvznTbw1vtewoD2Xiq2XphcajEY//uhuV/W6TH3d/+BkptNyVaNVW
lBk7cBWAdEd/aYGDeBhrNV7coWOHuh9zqBriy9mC7pvh9PLJTl/m6Je/TMEFOg2V9Mx17fkIEIHE
5DAJbh9Gu/NWkIRnC7JdO/7WRCzBbhY07trNyslbdRwK2X90WHr+HCvuqgsYJL4Mi9/SpajyR9Sv
+kA8/jLRHXjdwiU45fN1RXqZZKxTAdoULwAF2u/eCQfYPfe+Xc1sjJPrEwq/en+C7wK7pVnjwqUd
83xNI67OnlFcYlnsDAMsm6heShdNodJNB5VPaMkF9q6bzOZs6kyvwYvwYPaAGOhML1Za8SAQc4LM
QgPdVu1BHYVwdhZqyOZBKC/uVwLiZqM1RWfIkXYLIw/rL12NdKRrF/xQREP9Aj2y2d6OUCmCIJGz
brK2+VJjr2pZVfXAyghsRcUIpLG2D3o4KqDi6/AGkquX2OufIXJRraC9l12kiXAL3ZFNatuobXT3
/+NnVAgvlCa4ppXi1jJkE+j29RvN3U7D2L06Nh8PownMMlmzvLCWSuKNUnMG/Yp1P4EEO4QIjwGC
vE0rUmtLQheTz86uVZkPWaGyu0TY/5CZvIIkMLel44yv2ssM/S0rgIepDOeCvWZ5sFy8BJCPdy9k
qzhfKRQ53jOXuZcUQs0rH6jrLXnQAGdEuFMLwF7IpgcMHthb5zhAYMcJQHzZGqzd/AVw6XYXDa29
5jr05cPudu5ne4Vj0Zv2/5tdTjnUZ5towRXvz1kpg01mD9W6KnnxBBpDdgNdynDJo654krxF0bIf
+wsjRDOdIgQlatBjkrPFwOczFPJMnVmdTg8ZSMhibJ0kdLZWRVzZj3Yvk3vpd/JmyLzARBjO6/Y1
Fst8Ia042jlsa7lCDP9Qh1GB7upQ2Krbz+6Q7YPeDESogJ5qwMIy1ersJFX/0q085cgX0xAdBKdU
vqBmXPeaYdKADKzuhSppDXEFlLJQs1BQMItdeUFmOrwPeu9EZvx1wVAUA+ReZy2mDKCCVkAI5oZ6
fWt8i5yx22Q5znfX5RbRkXxcJIiQQAvg0zJMq+118Y3UWhf1fnKgPk4KLOicIPMyr9U00EYMOgEZ
0tEBuzvOkJbcDDrLVvSqe0imaNP1PL4lU28G0Dvm7T/UR6broKvt90GdmpqD1ct/yP//OijpgRYD
2wM+Wi8CxEl9dRumMaAetZCs+Ta28cFIsdu8lFFXPZZZ9NPSu67Gb5NFgM3kCXSCbG56vzep9+qM
iJU4XZsyQ8WZlcfNKjR2kaMrixULpju0YqozHv7aYn5ZLmTuNQ+AhNhLt+D2fWBb4way0u0RRHDD
XgqI5YR+IG4RX2YrA4CJp6mBkMZYNe23oOE7YQFvu6gA5wY/AYRCC/YNyjv81bN9e5kh3TZPORia
9tEv36eUEwBLvXTfp0RJ+THGdzfphHw1KnsANSPuRtTgLaBzIF9LgWfSndS2v/pVbAJNbAjC0qXq
Cr4hbbAIYZWT54PiogFx8pqabd9CKByKnKQURpphdWH7pw87SYt5CGBgMc5S7AVPQQnZ4AVunAjr
zwJSHfPN567/xccE4Gc/TAnbxD3rV3zyo10ShuOrDznrXlb1s7Cq9JSDIXqhoOvxSm5Jkhk7cARD
Z9PxF7U9hDdpZkdbjmLFFQqTnXUia/xf1/nUr1iVQ/eD2mPn9KAVcZy1gqgQdEG9ac1Mfwss0z+R
O8Y74q0H6Kq7pbsP+9VE9sm1Zn+iuCeTqwEjCnasqvGO7GSizv9q/2N+fMc/fZ7f56fPGRKi42Nu
abubEFVtG8vwHHwhf10GENmOdn/blxl43xsZIHVRpt9a5kfZGth2xH/aHiQjesDsw6YUQi+pD1WY
FG/pf091tXxMNw9PQenrqQIK4VoNwalc/S0S9TK0gnxDNtJO6MF8epa5uWCDDV5sLKXMia0dUqPm
jBuTQe4sXBH0Jx8s809Jw94X4LR+d5thZNot7Kr+BNYQ7yn75TZ16l+z/e5Gw6soxn+xh28/m3Aw
hgLTbVe70KRnjX+fiMS5B9pTon4YX/TKPOYdmC3IUzisu/E8FoAr0cahRPu3UwKqQ96C65Z8RsP1
Fq0Ams5GjmX20U8A+7L76QnmanbPZTQdQRtxR940rQrx3mJzcsgUaq98oFacyChucuhgPps1UhKR
H8UnaoLqb9sWXXIxoEh3KUa2GnWNa5YzG1VPolpQc5osdgMyZnPuzRUHEEaV5Q310pQcghsnauop
xxycfDRlCXqdvI+7kxtHoEUxQgQr+NKmuIm+iLYATBxycEeKpfRxPUETL4k31LQyLg+2Cc2ioeHl
Y4y80cXJ51AKObQNKJ+vw4VozGXo92urY1ApjNPwXjUoVbO1WmgtB9BO+B2Axv0A9od/e8igO7QK
S/0fHkBOISyuUx5/mcPH+X2lEgZ9eOxZCnsNJA5CKh5zcJ007f6QGhsi0p9tcz9I9UGy37RggXVL
w9q6jYOshA1WU+TBmqNPTaRM5iYhbAhTw6U7m66Ymo9BhNYhrw8Ttcj1Y6CNcoQjj1FKndrVbZ9n
B8gP+hdAg/2Lb9vPKONqTyCJ9SFZ3gRrxLfVmjo73whPI0JWne4kU1nm58rPbbDSYnSWuOkaJfXt
hoYHprBwEm2/zaP1IEhpbAHvT+7IZAYDNlUgft7SJ1BD0B849IAX1Etz2MjBlaY93JNJ1gYqiKSf
3dBHgLp2s3dtzwQA5NcnAukPVL+MB7J0ZgHVp+lblCbDjgJwAgS526np6zmAJxPWnbHQ3lMnfcmQ
jYXoe8rv6QvGsw5lH78PF0Vdr7hng765zIJdgnUA2N1g14VN8ejaaflYYJ/EVKZu44bhO+7aztK1
ubihTiCkpxsGooQlDfgYjvdVARLX0V8HXpWeGbsQaMLGIrQCpHcC+w747rMGSeVWquQbaHC/ej30
fUA0Eu4KDjVGP8+tNwykfho41kawclOAZsqVYab2ztUQfMtoxhukxS0NvRD3yAu7i6hu800A1gIJ
GaTXPksY2E5zZDByrSSlpVy0Hcha+5P9d3/kDE922PJ+h9JlBQhrBqSCjvz9EQOs/aResgQJjWvH
p2BhS5FAX4JVs0zwDh+GClwaMrqHild071nIsmB7HG4HyNjegyMAMX8PpV8yCI/kYUepdaf6r9Po
uukyD7mn6cN/RL700qWr2YFbPSX50hw0pdu00OzTT2gGG8HbHurd0YCiN32yw3vJg4xf3O2o2drm
ioMV9inByQPbln+70VIxuFDQDovur26Nno2AzB9u+hwzz0Z2eqjRO+L6UJqtH8CoPGQSwAkIk227
KcsO0AXLD4VlONsRKIRbLivA2CsruPQRQteN7VZf7IR/SbisfzQp9O4yX/EFU4BAt7z60YfNl9Hg
5ZeiKVNI42T+ZbTxY64Nnt9CoOL9KY2lPj/Fc5J0jTxYC/rjt4aZ76wxUJqWB2C2iCPmkxnakDOt
zN9sNEhTcASxBYmNMFjniL1dIBJT7V2kbCDM4zoXssXitZPO8CAtLAehC9nhdgIX1tUf0leANAoT
u9TWau/ny8vQTRAtrZw7d1TenunNqgfsxsbKxhRp7EncItmugHb93TiLx5ORac907eyVCIJ/qsw8
mmA5ud74njVbwl83v/lUaTg+J13zRntk2i3TRnkcIDYvInNHdhkGt5wFwD7k05c+huzANbxLYWBt
d2yInTtevKHKg1E+1zGUKiAVYa0S5BkhOZdOZxYJc0kObvicdY2z5CWK1VsR50sxmfFmSlznbABx
O1+s0ObHUDjroYgQ3qIOcpGQW1qW+JFtyDag/m9lukkMYbpe3A4SdCGdm6lNVQr8/ZrKQABSjHts
GsdXsOf6kKh0jX2vm7a9aULlv9Qgrzm4AdT7uNaOtorJX/YCFP6Tb5Rgwqp/1CMz3vRNkNXvNxb4
cTMBQRDXQnaxtHLruQm6bsV74dxKC9oCWZsUeyQMwOgQTeG6tqGKkFpRucxrkO/EWp6u1Hd9ALQ3
gDxomxaSfqkyrfV/9iFHuqQp2E649r5ORne8+FqWXYjjFjvSkXOo+HRnG9ORZMiy1B7vdB+dMKmv
tfFt0YfTj77/bRz4UMByr5y3FrIMCxAf8QtnUbAZA2BsJGgMT3YaJuu+EdZzZfRfi0pBzTwBDx52
dd9B98wWSg8y7F+DAL5VJxT0pGDWNMznSal5EGRV50FthYAW4CZGNGSHpHGNZT7JdImYU3aIIwWS
durponR8v6WuKTMRQHGLac8UEmilLqusDBSCJxaE16EFlhzDCAwaRiHaB8NJ62VVC/42FvLWd1Hr
tRjk10EE3Q+UTP3kgRs8+zkDD3OgnNvMNzPoPgm+x1+2PmUjs9fCCfyLnYqXJIq3k84f0UVWYwhs
DUfdOLVzhnRx5qq9RRmoTz4f3Tzg455anQnF+W4Mpy1BgioFnfKhRURvRghp+BAoWf5uEx4YKEiU
mpzJT32MJdQRzUd+/3E+t8UePci6I/g3UJ5i+sbqGmEZHPMRLOnA3OggTekAFFi5HqjKNDpaX2hQ
BG2n9dU2peHZMt4aHLv3SRDWOCWbhsLfMF7NTSUL73aURYrK3SREuADESYm+UAeY7KIFc0u+/eSN
3fKqHfPhdHV2fU3sndWXT24Qck/Wyi1acIG/gCAmPImqdtmiQzxgF7Lopbbt6DwKnFtWgN9vPAYG
stkFNVfTIk0iA2+XsVgBTwRRg+v7Sdl5DTLrNb2YOrI7Y++cy7wrVlI7U0+UIwO3MAUAgqmYnf94
+dHshc0skC2iLF2zHXqaHjG2S9Rl0q1JxIfXLjJKK3WA6gM2Qw8hDbxPfnywKr4iRzexUB7Eap/t
bEfOtnkGNtY3LWTaHL4o6gJyE5bl3CXZ1Ny4SZfvSuaOtxOEIKERlzZfFOQefSM2fgSyufEq23/r
/EItaVDhpc2NzC0wj4T9eMsw5TyoML0TvRGcsrtBjMibB0XAtd2F6bi2odC3KHSlgqcrFehSq2aJ
oFV4Yo60gKvRR3twbXDQX6H0AISM7344NYG5RNQN8OYI+Sw+BptVIrfQR4O8MdI5t8AMq9sik83J
9qBQL+zCg/gOKFDMpB33VWjeU8vTJroDb0l+03u6PEEPpUmoozTibGPWgN/5UVu+zxLmebeye0RS
EyuIknXp4KCpMhuEhNdHIbeETwMEzQ3Npsb0JkpTcRYgVVgHgUzW9Iuq9M/KTMoLlNzsI7XaKOxO
ZdOD9w99dAkbU649IC7WaRW+21C5eh9VRjD/FlFVW57qid2SP/0UQR4v1jGXzfo6kYzEHYNs8Ynm
QXAY9BujnyLIBEqVWvNfWVnyU8jUv3MHiHeLCKz1ZBee6y+t1rIPbVyqJzvl224MrC+5tKBkXbbj
ltwypNBzCwf7dhrs/X+adrKNeuFJ0HDRtEUkyz0jWGBr9OwGVYPRunCnbkMsZNRMEVv/1OS6SZRl
ZttE62tvJBGUMMufMZaFpwGaQnuR4V9JTYcjWl55AQoRdG/qao5IXgOXqJtmCuyh0DT91ETKIDll
dZfNzXiU5imujR/zTMh4nNO4/EqtWLjueejMZ3+apqeuFN2tAR0x6uMW43dtHp6pTwG5eNeODJwB
eCIYNZp7bLBuIhCsPCXGZABTNG6orxhs68EDYSCN692+vYxdsqS+eoqTR6/4WeObt5UpsO59VA4X
WZQZaLny4eBpcifAhtlNajs1tHTAFzW7oJqmYa57T620zG1gABNrQ83BAoa7zMIztWhQiQ36AgGC
4UBNmtIP+ns/Sx9HTXuSD232YOiobVlzZ4sNxgC5G17vFGr3z+SCpAw/Q4Nidx3QFcLcohAACAo9
CV36IhHzJHHRDDsG6PICDBMhUtm1t0ibEGjm2nGMhW24HCJbIlw5/RTd1XkV3aFaMr9JIG+0MMmn
sVFmV9b9mXrpQs7jvgxj7252ylq8XFp8B+Z5sxBMSaabxTfXQddnlfoxVgoK2zAr3RUKroAhCWPT
Prj443zsBQqZAK1N7U+rv0rGfN37CILXnblN+3y48VAtdIm5+w9Pp+J7aYbIHPjVUwG6tL85ZK3/
FI5VPTtg4R1u6hGHLj1DjsPSgw8emUXiQdO+tOL65OcGe7HFZoqK5KVuVHNWSQyctjb3peTbDMDx
DZJR7OU66L2J3XqKSNY0VYd5ZVR2iN9IwiuU90Ee6dOljwB448MIlV90tHptpTvIvPtnHHgSpsIV
WULbxj4nq6ptlJdQw3OdELKuuVi7wk6fRIGtYNLF3T8VYlWG7Tg/BdJYtT+mX9wOQY0c+GyctHsc
D7H93lt1i2I7PTyC2M08fArM9gkpj2Gd5tjttxoL4Wl8hGgdLJd+f6aWb4JNYeoysbRGC/gO3dsH
8r03jlEu37gVEFN66Mf4MFDlxgzBYJqAwhqxABTCD7pGJWegVcEP5IK8fQCuKJwFBt8233r5SP0R
uN1WNgunAw3M9cCOilsm9djkybj3dVlF0wXl2dV31Iy9CL/TaDhaE7S2wcIBfsamkkdyI4/JiKtt
14MsdgfwUb8M3KJBxnM05tqAKE+rRWKZ8s4agvoM7IsBNCtSp56sK3w/ay1O+msEi7PwHoSA4DDP
ne++CMSBFqe+TcIzZNC2HcdKv2zteNiASa9dXbd6eoAn8+5AJgmavo0ZMICkER4VqafeorzegXjH
+GG51hHCpdMXAWaBpY96/1vwZhk3bm8ONygvBWpTD/Jd1C2mZrObFK9up8gpF9lY8lOuq1KzBPBo
CUmgufVhd4VbilUhi33JwKV4JZkBLBS6Pkbvg13VLPfUkePrta5yBzl+O4KSa2+OpwYMaS/9z1pa
/UtsqxgcuWBFC5uQvQjwf21SS6oNOYG19X2M7TXOi/XdifMb2ZTJfd8wfrELBmB8boK+qk2TSy6q
9og3zhfqnDivT6CoPpXKy49szPIVlHEhsKibYY8VcEG3dImMFK8w3TOqDD0+hDu1UI+3JuPgfgMk
Lr93Rr8558CPLrohNF95q4xV1djljpoZMhZQx5RPmaWPYMDZLjiYYV6jtFHAVpjBzudBekDVqbfE
dmjRZ0I8T0XMT6YxhiDQBQwAQrLdyqiCeF/ppnYT2s2MG35CvBKaaHGLZBhQWCtQ2fA9NT/cLD0b
wGLgRiNQwdR+Q2UHGLbq6mvoIaauI+ap2UogrfrgrMKyOqIizlt9eCAlgRKAVMqlpz2iDpTy5AFN
oupr3LzPQR4GFOfARQSOZLyQzIcOybT11KAGRFWN9YBSeushF+GmRZTyljyKJGVAHIRqgegUeHb9
1JsWeNuMO3J2GGqyxdgCc4WhNKLVcyIc2a6dSk7FsvaMjRrcLzY0tXYZ6JgWnWaGcaeoPlATIjXs
ye3FezNWY7JJUKq8Uo3wbuoSgmF0Vvfwr74RlUxWdJCnXmrSaf3q7HQyOiCoky4oq9U5HaiC03LY
JG1gAKRc9HvhsOBgArU1Z8eyCJRcChlWGkB2Sp21o0q2IzBA80zXAX/OiUgRVAlXGce2x84BdOPF
kN2FGVY0Nfn3TVTCBAzBQdnB29U0pB4kEZxCLuMu79OlzwuxSo0u28ztOp40Z3nCdnPbirD4NlV5
pimqwsvuRtXjfKgHA283z5+jxBYkdWqfJ4ciltkRu533yxSkAPv82eZVPRyK9kB2GtFFIQONqklU
M+zsa7D5NEQQDPZRS8kiw16QzdUd+O+vliVAUesrDQjdIYyONCqQdjwpLpM7uo9KACYzJre9MNxH
sjBj2oE+or8T2jQws1mkde8fyKNERmLVCiihtUbrYUeFUknRgEOKhnJIye5RjBUuqImSWOv8X57k
s6a/SwBxaZGFD/vcRaX01BSHTl8SxdDuR14AMzQVB7qj7srpFciJmQJv48eYmNypnzzrqQafz5+3
1G+0Q7OGlFaydfI4W5Fu+K7Q1WE1vicruzXlqQcA/+TmebbKTZsdlFf9EFHWHy3Zv1/i1OmPZPMC
8Ou5Tn6gzkl79GBrQBztw4V6FCroQOkMXrXCuL+mqabB5wdzbL6Ij8pyB2kGMlGaii5GB4pK7UUt
cqWBE+/mgXNG69dc1+l/n4vsH0+8zmX/eiLNbJclO6AWG69PvIyaDJW3hOANPpo47thPaYfXyrUX
24nPTepFQpzndntyXEOelC2iHZa2fWenQOyQbb4NAFDZpZa1JxtdSq9GPbO+oMwAJKUvvMMJArxd
wh+fDMDvg9R4qbum+lay4CXAF+EbqKDnG+BJ55vfusxI+c+Qytjr7lKP/C9T/L/7QAIMVV7g7167
veseG+U5CyJ6KHjONy10amd2COZD2aWuTffc4Z/8bAePyWSzl78NigK7ndkh/j1IpTV7iZmTHGWJ
4su+MNQdXbrEz6GVubxaJgTi7rxEb8gzrkVfTc1mWdbW1kpwRvWkNX4amvdLI2qqaJ5ysMDVYSod
lNBP0DG9uybi1jaLQARLNgcZykXb+SWoQct6PaCmfhf5In8ejWlbNjZArdpusiy82mVcvdt9MLbt
GuDrnt0KZ8gP+9X/d3vVoH6Nsldz4ktnr0B5CU3mcU6WNaCtPfZh+3jNn+WD3WwHN1DLa/5MIoWJ
KGwSbK5Jsd6Jv+Sxow5kmu18WUWoKKOc22RE2ZGz+vH66B4vnG3T8HF5naaNhs9TU8do5fPUNJEJ
Kue73rOXk4UKQeFNCAzmgKSc89rzlkYrCtQBqOg89+ANNe5Q1/JUaBv5tXYEBUUgSLY0wzyWJviY
RYLdBwVNetKPC7an80xX03XOJsm2WG/8A3UCB/aQunl/HFDGv1KFjx233sjMOw8sfPXoIDWrTQF4
pm+qfARVl27SdsUtY+TaZJQdyOYFIDgAKPyWOmc3Pa+HVPjmaivtn9dpjTH4PC0NCg0Es1IpMpyj
sA2iaQcwWlMnXbqPaSOBo8JYY1elOsPd1R12drSfCWLgIKhJ+xlqesEgUYiE1MS1Sb2oZcPvJTsG
MU49AyqIt5GavoYdjkSxbw5HEIpjj0dtXxvpji5JVEIiNmu3NDQCyzqWDT2E2tcZogoE/2xoH/6w
zzN/esiYh8nCD0q5QYhj2Ck/vtjOYL75EGINIzf5XvTpsGxVGpwh+NsdQeOBcsKxCr9azYkcXKgS
LysfnPKNqutTCR2RFXV4WwaNqW9Qdm5WXiOTU8jj4swnYA+Q2kq+e/bjUFvTV4ai9BV0bEu9bY62
SBEj9iAg3Ik1d3wrTEcskozFd2XpOWfqwBEAtRW6w0CJ3dxRG+BfjmzUUahm71sc1IquhkApIR/I
JjsXKLtxGB8aRAY3LDbkbZRz+9ZqzXuhN7UpUknUkp3BNwYY86EIjIKW2PftPaIqOypquRa6UBPq
zu4e5OdzJ/mTnS4jUkt7N/Fu/rTracEObewrq7v55P9RP5NNBj+gIGfu/GM4qneRPzbl/PGu9Tbk
BkhkeZjqfHud1gam/pQGctkYQp08DwkdBUz+7RBhuUahWfIgshCw3wqKDaoNy6XlWPWLL1qU8ck2
fwsCoACkLL+HGciTSq//2TvlKssKH/qhD0gGpTil5GJZhyz6idQZYNx59k0l/6BGr3ly+n5cc7wa
j41ZVgcL2dXNFDjYVIJ8YBEXQfed2fHSmPLiJzi4n3t3dF5CQyG4j8j72TNMc1c5KN33cSa7T8tg
WMrOtN5GZ9hJz8p/mv6078eweQNoEwJdYD/0e7Hgcpgupl2m28hpsn3ji+zWCXi8ssJBvgFJvx3r
LP9hjvy1z9PxeZBqxOnTKo+h1TtH/LKrtT/41YvfIxyoXVk37RI/4IemTdxlHac9KLBdcUgCa7p0
wrqAp8N9g0Yz1JwipztCP6x+AE3bN7LjH4OozNDIUwnauvtWcACpk2BlhCiuAwFmfDaKMjk1Fsdh
n7HhW+uuvTQpvwNcA5ks7WALb9yihpKvUzsr71D8Ut5VEQq8EHCoEa93izsL2mvBoi7wiaf8lkyo
4TKQmZYh4wtlVDex0aUbqUEf+K827u0gTxYIG8s90+ve3BGhWmCKqjtqcS+qToXNT9dBeYVVf+QJ
SDw/JiqRMF7hx5RuDIKIYEP9PjH5+NwSiyJovxPZ26T5OOusHw9dsShdTfk2E7/NV/Khy6d2reLp
IIB17a1gDwmbheuBxaPK2XnGLEyQxkBwIN0QxiEubXFCgcYzdZLJ49bJZsO7vwDCHWmy2D0YbeAu
iY7CqdrXKnGsBxtBs+Nf7ENTfrandvfq5uLdvwEAaEnsFfjevIZRaj+oGNVUcySrjAbxzu+KJMjR
98ANSpgEKlUrwL/QtR24JyLnDn+Y6mmAJNNNhxLuTTcy63XCizfuff4NSxjoU0RmHMfenW6hUh2A
KAMFyXokcrrVk9IjRYXAUOzV80hycCMUgdFIBkTFbZ9CdNz/NZKeafqAKNJIlwfmqwD4iByw00Pt
Rbwu4tZ5AEI83eA/IzzKLAHfMMSrb5hgNfICnEEtvDehR81Ar8rs7DukizZj7U8xahL5Ghxd1vfU
QWUhELPpszuZchXa0r6tZGxsh2no9l7TjUfk2SE+7lfNQ4PXPMrzhvILthGPUQZw74I/TH0LxrDa
r7WqiPNFGGa5/Ntnm3r2r88W1+anz5YYBkR2de0XlW5xJYqlYLzbz8VZugnUfLensi9hGw+oIxG7
WmaZXCCyCgo5CtcFrd+sWQLGgNnoIW27DhQ3Fkhjlzi1dv5GQcxsyVWEvzoZRZVgjY7d46RVvJS+
lL3pb0QMsXO/Vlum/HJvABJykl6vTnRHlz6twFAWed7q2tE00bdEmNGiaH21YWnMdoFf84dg1CVt
I6h+gTw5osSzfiGP0WE28pvsCdU/cgk99niv8Cph17T+pxj/fEtOE5woBeCnibuRiuPYDza6EcFd
1w9QgxLl60bDigUT3cLqgAwcAAt69FxApJ1seiW3yATNqVvXiMANOGskSdedO+02xKjl08P/5qbw
y9+WgCJCxsrvn9qi2KKUG3k9/PI2tsunbaGbMq+XKXRDXrKyMfeZ7UF23JjML6arfoxpGNwh0axu
waaNinXtz6zQW4reR+ZKT1v05Zb8x9R/n7ZC3PhmKlDZDmptMOxuAmDGlsguJjs62lKzNtN0Nx98
dS8qNpJPTcQyk13amMhEN6guDQi4GifusLCswV2HZWgeXUK7YpEYvA3KM+7enwh1mkPcIU6TT3Z3
RJEJ6CUKEFUfIdAZ2Zu4RlF55Su5oX66GH7yNfVqe6tKu0cNCy5JGQ+nSjQVSvlzFwwygacWZEwq
8e7DvL5f1kIg+6u9qaP3YwX+SygtZDWSt9Ba70+9jAAmhL7Usqsg0SgzoPmRusctdl7dBoxv3SJA
aFItyNjqHroLgJTZVY1/e7XXlg3qj7m3ZyurBtBQYWfgYhk/CPqh4SfET13m4DdHtzy41CxPoXCG
uDldkKPKJUK6v9od+IVK8PqT5dNIak9ZYkGzfElzXcdASAiheH2xC5+tHZV7+Rn0YN3GBBf4ubb+
h7IvW64bV7b8lRvnuRkNkgAI3ujbD3uepa3BtvzCkK0yZ3Aev74Xk6rassunTrTDwSASA7kpDkBm
rrU8+8yaZ3NK96INmWlvDDp7KaNBr0PMVBysQTx1Gv10SU1isg2uLqHfE/D1bYQyZM9YnQSg6VON
XhhQJTu404b2/FjUGkwKEkas59w1Weux5EjfnVoJh0PpvBp21IZMXGR/9qYhb2VqQ8UsSwVf3mqk
6WQrU0JQsuwQMOp0+L6J4I0sgZdHOelVAcIh/4/ZllANNRelk23a1PhBHsgPTso4DKHyE4A8vUY2
+wlrx4/ezF+cm9RZCf/ZCI1PyIK2z5YBfsDODgYoxQ/RuRgSDe6lxrgChGYtizqw4ONJ/AUYI/Vb
78drJClq5H6EEK4RXvBHExXfMl/WX8oBcXtDBuwBEx4F7smK4e+YxXt8tFqw4JRA8zvxWuLjiudB
aFyLqBtO865hN8bBLDGn0nEBJNFUQxvZITNrAC1ej9VgHVoA7YEO4wWJl1eIdZaPaszdE8CC5ZLs
RgPyxawMirvYs8d7V/SYv0wdAnAFIGKUiSMHvvhJZZDT7Zh+9rOxXPRg5DvRZuiM9MSmzc1GxaZr
qqVIrE02IiG809W5kn727CIL9qFS3pJZZYC8llUpdfIs+jp7hucV6Y1580AN/Sy5IEtK3VGpjMq3
XhfDPAj06kCrmgR4Dqcxs2lBixdRt6diMopxhVwgvqVirXKEB+Hg3lBxCL0Kq7FSrezpoOAKDfeI
bthLqkUk3jgUGegtqFbJNjzXNWaoVMt6q7yDy+BKlZi6hotcDGyXGoY9gm05LgHIKA81JgdwJaWx
d8a95Z1pz+jyL+DL7naWmYlxYRVeCwf8ACZ4M8XCMIUy87RHGx+qAAcvxOZW/F27WzfqQU2o2634
/z/U7ZC/DPXLGdyO8Us7qnCqrtm35qMXQGTZgEpItqDd2wbEH2KV2Xm/gFBCcrxVOCEo6Yss/bML
lW/VahrxVqS9Xw+Q1IhImg5YDv95mKD468ToKHQms/F2VDLKsuDZQnLzOjYh1m7TSdy6UHFuQrvU
Jc+jz1DeLPaGHWb3NaQhBUJBJz0xdtImHwSyQAwvXw6W/W7raC+KNwZEjc7D9AQgN7qpNmUTAyvx
V1/qkUXIlusd63yzjwzY7THBm4iOeqsYQK/TyS6+aBVgZt4ErVzHeegu5yP+NTC8VABug8O7o2Mn
jcYquTCj1TwUdQ6al8Tpgrt5qKQx83UQGsXcxDXciw0Soi0YJpqDbFhzmPecpH3f+42NmvSKOwke
bPSjjf5r72aT0zC3UaniZivAErqMOJ540Lu5D3nrgJsqAJM6FT0Ruw+NBQntLrbugqlFAXm1XVCL
dkmVBVfuQwZ/S1p07Dx36hooBQLEA88XUkR1U+k7ZdsX0KQUb/koLoZk+RtvnEvgYEfDoryoOjlh
Am4ml3l7p+yfKSGd0tD9KRcdnoDZfjNRC7KnxXgHlPmCDVgQJCK6B4Eev0Zh5FzwQlpTiTbGCDbn
xK7f2sGPEemrkZGXu0W1VNIDi4GT+scy4dN6vpAv9V97cWS+22ivTbh8CYIhWbAsdV7mWn/LTPcx
bpr4KoSIr+C9lqeqHo9kgjhEfK2RiH/n4V0G1bzeX1Kztr0GIGO6p1a0qctqF9tZd6ZSH0bxtdTZ
58zRYNKYRiZTX4GzQhqWv7/Z2swulypi8ZaaUEXSpABdZADxkI3GDArIifo1j1e3o/pOY2/jHgzU
t/F8O7H2jtkjX8tUOOEoG9WRy/pK3egnIS+igFJp/mF0swANbzSfwu0nxFhRdmD/utxM2ivve9cJ
TrczaxwvXJigSQQmFReM2lay9BaGIZ0Pv6qwPKSRWqCroia0cUdwgFRmZc6/igZ1Wheie2naLG+H
ZbVWO6NA3vrtl7ZlaxyY6r7cLhwcpOD9b5L97ex6Ldy7zH+hsea/odvnk9d1uJuLY84PYNjoJjBN
t3csiCQYWdq/RlX9ZCVp/BRBsvHgMIYM3ckOPTvbyOrLiHk4kj9VtalBZbRXac6fGxDdUSMmLXNZ
S1aeQ1sYK0Nk6aKBAN9j25ufunrQ524qydwdN8gVAXNy4ZqPpezLewXSq1rF5iOZWhPUXn7qh0ey
9a2f79IwY8u5g7D8x97ceE1jgokTKXqYV7fRngYHJ258gFfEXFCROri4WQxp9lcytSNciUnfllsa
HGiT9BTZ+g+qpNM1QvOIEK5/Nx+9tjtkm4VyTYMpJ+4ujOcXak8bN4pes9gxT1TqMT3ceo7Vgk4E
P2g0ev+KTJUVVZIpg0Tmgpdef6BiPOb2zgnhrKMmdAodkHFsfCSD4UDjxS1GtqMTAK0HO/hNj6Uk
1lRd+JmFdnsdudPc52P35nWu+wXS7sMaioDDzu9RDBpjBdIt5GhGrnvKyxQKfEBQfwFPIQclblof
8zZE6pp1nc0tFPiaogBfCHw0y/cVNyjUdnOe3i03P0bo49jqfPEhUc+OKoiJm/aDgdPOfe8zxa99
pr81VZM95Qiy7ZoKEj/w0rpPUwMKbWMO+I1XXw04Ob9FAgmQccd/xHZyVyeD9dJE9QA9UEtfpR22
W1VY/cErZAw/RczAGsj7p3iAMq6GQOf3qTs0SvmPEN2dFM5g3KLexrMT3BoJAyRhwpGHygCzhRkD
fJYE/SdoVIDLGfZbs25CnyeugzAiHGpzMwnsPTUDOuJ9tGFqdhstjL57RHQAyeMBNN+AdxiLdHhL
nQDZpa71GbLDBZISzXRX9XX8qWj5ycnN4BvwPMkyR3r0pXEsds7MAaE1ewi//dWzSyBGQT0z6SNt
27bZyogiBIh8nXyiPe3LeN7rfmP7XTufmQzvzTz5EGczpD0cwQy2+xDVm2NsYng0xCj3FF6bax1E
ydbCKAAz+StGR41plKSodmTvo2ShRwR2L3mb51sJ+oHPVprPfFYyUeY6tlW5RxYSxHmTbOazwlwa
9qgGgbblGp+m9gp+MqDUkKYghgw8ylbeWespd34ZSBc82EUQ/5tyt4yahRc23tGNITuCVJk4u6Sj
QMDF7FZUgThhdgmhIWivorFfIYfKO96aeYMINoOfOMueA83ZIVHj2KRt+xR0ll6DpazfzMURRGxc
ljgly2mfms4cQeCanKiSNp0DwjCAuq5UotH62HwfjZvd+2i+bfibttE1PF7KihfEmQX5oVOnzPJC
pYol1S5y03JJRdrAyQtiTr+68MJFwubUogKB2JJPUiJk+80Yc4upw89j/O4odgHt17wF92Qw8PzR
iM0jcTN4UCfdxcBarfvpoYBGXzj5oru7AqLdj7wbjwzir2u8HJ1jUPnBslYjP1VxZn9ioEufaesa
nR3AQpmvfGTNfaFmXlLwk8n8rbKyFqB6+Y2emKqCcEUBn8W1Zqw+1n6rVsyPw29Nes4K2/3axqBd
HesxPLA00Y9TR6ov4wwaOhbShewwlvs4wTiysuSbD4dPENTdN0RLu2XL3eA+VqYJMdcRLKN2NkJE
OX5vK6DI0kCOUa9MBE9bMPSC+4OzVU97NpaqnW4U3AXYm2unPTt4FXUPFXcFmNC0ASlm428rJPRu
Rc0RlG3wJqoxjQC/vzNuXbxnroWD0PrElzb/MYJ6WFUSTlf6WyZBG12hLDdpcN0Ll4mvCbh2IabY
fbXGni2bOOqgped3u1q2xo4h0nnXARK+RFxufCn6/kQc2q4Ge2eYdV9ZkUAOEvgLo4vSJw3oPaDb
2PPLHLKheCU/GVHzbrvV0p5mrFp3ugQzEMeLEhCN9ECn7MkkOcmifJ3PePopMgfZF7VIg2YHxYLo
2U3zU5YZ7lMEwqcD3ijTU9gNXyd7wvC1sIKAH6QDqpSf7SMCGYvMrIodXn/9GRP+/jwK2UEfmmfb
2MrDRcF6iBBQjROE46IuRLDNugG6ZgZ0EJQ7ObWm4s3mxMmwQ25beW2nTQVifUQvYKMiVdxsWeVU
m8Kz2iVluVG+G9bAV4dLb0/5bTe74UTjliF3eJEQTetN2cq1yytia9VaN3h7+IZp3elYGOtw2vPl
8L5Htt/VIrEU9DnIldxGuHsOCqGDTTU6+XNZ6jcbXsa3sKg2cMR1X83Ui1fInxoujVLw7JlZtdGJ
I5eWHo2Fp1LzpIgRgRzFVBbwyGGe4x/IRBtn8iLTHsIU0HLNRwjRInl1EzkN0MoT4I6SuMgGAgDo
39jyDEdOdnGn169urBdrrNku4gKv5Nzo4z1nBr4SRQwN9LbyOcR0zOjNw1OhLCleczeIVqYQ6cWN
mToGY1at+0Y3wHoDLw41zzdepT+GrK2fVBDWW8/L0r2fCiilTYNRi9GG4npYiVe49qOV54x65TA1
7EAhSDnqtHG1LtaeI6w1FTuA9x7kewNui61MU6SLD/XjqD1A++Mw3SOmAYAhFB6uUAZ5txXO2fCi
vQ7k+neaFZ6NT+1UOU6heEcHbIWUxc54hHcNV6EL/XxF2P8YoasdYr0WPmFQeQKRYnkN4IyZbVSk
CmS31zt7aTggQGh5az0DBt4euJVP3NQK7sMS0hC3ogSBIq6rfY5sHxnSSrrLeGIYh1TrJ1mV/qMj
6uTUDrG3JEZv+ae9yezklNmTPBM88Gtw+SYQJcwXeGzNb+DbaJDzbyX3TiMHcL3gD5GIsH1kqgTh
0PSqHYL3tm0ARmPbaoKHwAR5deMhkIW14fiVMyjz9M3wGXIx73ZKxABH5myn9qOOvLVvjMAY1HW8
410YbBDkQFxPjXgvIlYOdhuAQuIk2ZlxWn+hFkEd8m0Ecb4FJlvpcqaerw3Wb39bJuJ5xMuAkhHK
3VkS1HCBrKB+Rpe0KT8WqRYe/25P178Iu7/V/tL31ridhiqU0WxHfzx0A4KukEIvjj08ABtdmvaj
RkoYZI71+JZ5d3nfeX/YY/HDFko9N4mJlaXfeydkgZdznybNjbUegFSi540NvNxGRpDB9zTNgZpp
wtNNm8Qd7SVjrzfM9A1XnYNMYp8WEPfhQF53Mq0gUDw070jsWztoMmBu3qbPnFUM92lXgpsmtTeJ
QHJxGBf5GSB4vUbaU/GpdMzvBG005He8tuK3Wx8WjsHK8MRLI/HHJNQaMoyLza3oVn2xgTxysEkc
3z+JAdAr0X+m7PcsayFNF3jDRXHVnawGC5mw8MzXKp4b2P0j680FogUFMkTwSGSYYcItzPMTydCk
U1FMRaq1W2A7qRZrReuZan/XN5YBIhepBoGqoS+YJmBeCQFaq+jVsWgYppqTvSslCAOG+qVoVGb/
aGJHPUCPdgWGWz+9Bv4EYGjCE5i6Bf+ugSFegVaD3xk5VP8Gw4mf/SQr11CSGs+AfCUHmcdyO+aZ
fW9HuVi2QgYvraUf0iTjPwDsR36j27wFxZ/dnaBB+kYbWyDyx7cC/AguXDFuehJ16yF7oP9Ejz/Z
La7l1snLWX3IHaz0Htjuo9YQRroJEqV5UG9FE4AMd4Qg0a3CzDkEP4x7MNiAiSpH1j6cK4tChN2R
ivWQvRcJeoivw8fa4eci1UYM8LB/2zcbkaNT6HQFatuTqBy9d6cJFrIRocimijQ4U5k2UxMvG/U+
ip3wZGLySXwGUdP94YksuJddzx/YGF+IDMHWnb1F2mi0oVZDOv4BlJ5/j7nt3IrM1mCjVZ+g1TRz
/Wss8FfMrXSVy02jKnsNDyUShPuSfQ5tcMPhufauOqjAx42X/xkYGcSgvDaA06WzzyNSxSGOWNkP
dVbVy8zU/ZfItV9b14n/sIoa3ac4lEgKLJVY/CZdCK32vmAQZPPxTPsVuFG6AWGS1gzPnmm8JobH
5wllG5vpKYuCV5qm0QJBAeW6UHYbH2iy5nLcgwDD52ti8yJer6b3krNR4lMxMX+Rve4bQDsmO+/U
8taU7JDpTPBhcIsFCHvHLUAz6WcH8uLaVMG31AMM2gEX2yVKgu6iAKBGqkEdfIsgDSAYuDcsJ/S2
P/eMzXC816n9WWNmcwYFkz5j1qvPWIFEO9Ebn5Qdhkc7Cje+lRaPSRK19zJ2kNDSQRm0h89lWXqM
7ajWaEV98n31da5lg3yrAP44YnKEVYvkBiQv4SGjtrQBcd1GdNq4o1JYuHL1r//63//3/3zv/9v/
I7tHGqmf6f/STXqfhbqu/udfkv3rv/LZvH/7n39xV9lKCA4OC+GCfURKhfrvrw8IgqO1+b+CGnxj
UCOyHnmVVY+1tYIAQfoWac8HNs0v4Lp1+c52J1YFIOkf6ngADLdpnDeEzhE+199bYzWvY/0uiI9A
rGxjmmF1QrQ7pJqJ5CLHIN0q4pWDXCpfBEMRbmeVwTisfyoDR3wJkAhzm2ZEsYhWiMakEAgBMxFt
/Nj7aKPGRZqsGO7xA+SJkT07bYRO+7M9bfqoLjcZXnpgZPqzNimbLyDTT3eiZZixi1SWyEdS7dyE
+lJjGgBqCmzxz5eeW3+/9FJyiTtLCMSgJf/50oMeLzO6ypGPdRcOOwSBfWRNmeM65UbxUsYImkzT
iW4EDrpQvLynFhKYJ0C1GdLEft+q1J5xSAP1YZyOTTQbdt9ArNg4CFEFL0lYWqvIjruzA0nMY5GD
J2NAbOrTCNJnXF75NjUF/zRyvKemzIPSiJ8MJ3rMzHK4a4LIPnBu4Z0LSIPzH+5L1/714nAGry+u
DkdqiBRS/HxxOhUXCqnz+nGepMtcAJef8U+IUGRXKMq2V0D1n+l1GFba2NArj4pTK6Rr6euQQ6vY
CtxX+ICbtRSpBmsaXkyBriDWIET9xWrKszPNEfFRfNARyz4LI4dkUN6h6ZDxY+XcB0ZW3iPRfoOA
vXjMJjb9Aty2oDuIvSPZQBkWb+sc/I9USx3KsN+IiZcfXjOo1pYhB27PTpdwTkX70dFg7fc0II+9
B84Mu4vLZeUBRRjUj9CuF4+/tOXmfSWtvYJyxy9Te1KYsxrhHqZKkp8bWx/opA5OD0x/2cnk4R9l
56ZP9bSBpzAvRQQCMBTSULaLFtDDQ+rm+slqzHJjmGO2plrq3XXJ3DsDee/d7G/kucXWFq/jD+Ty
be1Mb2Wz3lBFYbHgP9wR3P3pjhCMKRP/BRSzHcCQHXt6nD68qfBmsQZQyfiPAp8oyMex/tKZoFcm
nGFYfDLdynqlSRg32v7kC6+/GIGLKZpRQgoyis+kKjurxJJ47CwPS7ulm+f5op7U3kIkAUJ7p4gg
LhMXR+pEFVT8t7Z5MJ/F3raqFLJsBlslO6cbzSPjyjzSHu9ju1jocEC2FQJFbMdVtL9V/63NbOBl
s/0P756fX/vTxQQBlORMKtcCEZ0rf76YcVAyM0mZ9+D01YBQbOouTOAX7q3QcJH0nZrrNnH1S8bE
mua61KIsA6D0Ot6B4RbEswgj5grY4zbfVYgzTO/Zcnq7ftgAZHRuG2i5oQGZofEBp5MZwJ3mj3pZ
xiboXS2WXk03DhfkbKEKlhrvFYjOhPASgNbd4I1eRnkOLhvPTa4SeS7/fFVc52+3mM0dJhzTAuUu
4/YvVwUzKu7rOpEPDHK5Z3sSzAC1SYwUtknlljhRfRlFqz6/hnJMVh+olzMIGhBdMtnAnwdgrAKV
PFEre86APLhe1quqjAxwcafVklIBMwF6Dkgh+0cxZQxG/tZpcufzrVUlkZ3mMEg3dpNrKPcikGKE
hr+jYjPZOgWEUjDYf7NRu3xyNc2Np3ZkGyqFqTY3XsqJ3nvh+CN/xGsYuiKWH4GpSxZ7qgkLaGx5
JWS4qPZDa5dXFQRyuXsKGmu6BYavuJ3yTWRV404LJKpMdpb1Eu8IOBXBmoIVPwj7FZLxhVq0lds/
WhOAJAcQGaFbrJSm0lTXDVBQSmq45SARFvga9M6d6e0h7p1fmjoEzfxYe0eVOl8S3dQPZMrw6Vol
iGFsqEgVZgIIFTNf//kescTfHh0XehuuCXEBV3Cswqf6D++hwWX43A128RAE5uR11p+jqgy/6Q5J
h14v2T0iPyHS85AADH694FsORgzE972XHGGlDXRTwZLhyPDp555u2TIsYIaTmxohMK7gYpFdVMIn
BbpaKqpwXAd5Mz62gQNWEV9vwkkRL8+M7AyaWKSaTkWsMOqdciaWm6mYliAfLZTod1QE0Oh9SCpC
CnkdItVsrWzc5YQICj2rWoejrD9Ar4EWx8yoLGfgEBxV4z7hgLrN0GuRgkgCSmDmDL2G2lx259ni
A/Q69/tq3XRpMx+CjjMAmIO8byt2XizLaa7Scv27uAX+tQeI58VuLCiFM5aekKHgPJl+sfeC3HwB
q0i9wTvV21KzKAL/eY5YV1cr5Du1WEGQXfL69Tas7Y/wAE/dadi8yXy44vNT1fAReaOQbhyKNngC
5zpHfg68daVT7YcKEQHACpwl2C/CN0yf9CIdC+85bkdr5Rl9cqeRG7prstba00iiRgTwNlLHUv/B
zXuAk6GT1Xr90oJoHJzTwCaraUN2UdbDuhJ2szTl+G6jCmrXo5fNmD2PocItRKyqO+XDg6J5k34F
AfyBlCHrqD6KfnRfkMQol5EzBMBPQD7VqUtz14dw2JuWbeMMVPpVhdWh8vQzwAzxHcPr8DpgYQTN
Cwhci6x9QpzLh5ydnz1l6VhBJiBvt1SURdLsqxaJ41SECLN9X1VsEzV2doWH3VxlLHEerCJL7ljh
bM2hdx7I1IdevfIsb9zYk83iRQXljrm51yX6YuV6T85aiAaB3TCRe3IYBRQhm2x17yA3umUAhGOy
pEDd9mJo8xqWAk69rNrbXln8aK341Y5GBcxr5S2xTOf3hWlXW55UBvKBRtA1AMW5ycMme/jdOEm8
79O82MJh0a6LFpJ4Oswf8gmNgjRIqCRPQBRtZBBtrBKNRwo22ggIB1BbOeItpcICMfl++KKybDUO
2fAcxQBoqEKaiLVgxY7ZLQdAI8OHdCI3FEm+ArCoP3RlXSIC17VdfK6irFhWJnOv4CcNtrbKQyjO
ZMMptuCdR0qi8ygtBApkFqhvwFStk9TnP/zGPbY1IjLUHekA7pX7QbhFQtO4+ec3of3r1xKzBs5s
hg+DNE0T75SfX4RwQxW11RstBONNuFg7D+ElggyAbureDRpzB6oweETI1kI7Kqjbp7GWBQRvwJIv
ndy8Rq3GfKAr0u8Z7kokl/HPtxbI4fcRqPbCnTNRrBDPSgOSVax/WndNpCrNJGBLe5BwhDDu0q+q
dJ5H2Mg+XjZ8iC9NUFv3VMEQAbn/58tg/jovnS6DYJg3TP+kpBX2h++B0/fI81asubzntDvuhCTF
I8+gfAwSL7gBbGsEX+btoU98e8V7u/j1ZUA98gRJ/vT0Bzn47BApi5b/fMrc/GWe45jKVAp/OYWX
B//byhNIUxNCg2F0mSf0o+eUYEL3w6/wCSeTUx5sO/G2cD22/dNM3/jSRCrV380+eBtnM7Ob8Cuk
Nm6tq6h2ViIsNDia1uTmTB03fLYEuFyyZD0EFYiDEfJY6dgMHgy/eN+DEAJfdQ1gHto3+WqY9m7t
NCTy/sNynNYPN0+IwDcdy2COhYUtXc5Q/vl27oaxD8tRxLvBA9RLLG2IsrQjpLYdTDThQHIeurGD
oO4EOOma+B5Jb+WnWwvP4CPiQ1a/6HwPqo0WoAxh30PKKQDBdIJvDlCgWfAoWFocuqmWirTxEQge
ZO+fAs6gVfVXf92JGDhh0/zGuuM/3wPW5F34+efi4VUOWEK45TjAZP38cwG1SAdEsvzdjOGy8+Xs
kYFv3z1bvkbgEhwq5bSJR78CDzjs7aCBaQNB9SKWYHH0mxbEfMyB29q37O0ALucA6wVAdz+Ub/WE
CVPlf7ib8UeyJ2/Ahx8jmIVf4rq2BQ8PV+pXLxaDqm/mhEG1TZqYHxrIhS+RKYQMtk74X8LUBQUe
Es+VUwIpyftwQXZkADkbcDEiAB3q4IvLsgRiR0JeTMQcnlPERamZzoQ++gHcLlTMBGipq6hjIHUM
MVvu6/yAiNk3JFtFP9L8gkkjvkjatxGR8tTLRDW8hGeweeBeUm9SVhSnOmmdA4LI3bYu+XgPbLa/
wqvc+jyN09Ze+GMc38exDDA9SgQT8/xi+gE+IGCQbC9ItD8rP84OFp5uc3IPNWCg8pvzaDyX4N24
UCsyU3FoinEH9PMr2clElbQZ2sJbmZj2L+cjkLGahqzMvl00Wvtbsn04mHLqbTNE1fGDLW11eqpZ
sRJdAb1J6kKHEgB/ba2kTD/aqI0hymzSQGvhsPj7WUOKGmtCxdwtZlrF3mdgQUyAHIOKowl8pkr0
Cmg/S5yi3IK7PjY90OQ1RnukcqYyf1n7ZojZ7bBOvEpCVW2MhyUIlPFFkXX66DSBcx65dyd5gNJk
ahLPXFQ1E9AKESniNz4/Gjz9cWvRCfYDJNgOXu08xnwRPRGIc/a1A5llGsOdBgJxOkgLGnGmFjwp
4h1843BAT5Vks2O+husquJ+PlLrDJh2GcTWPEWLGG43RnVNuwyoGU9zUz6qUXpuu6aznETKvuNrQ
t7wN6phjuALQM9/SqHzMvUuY+AclmMiWgANCkSL3hl3C5uPUvsdPkG75TM1pnB5h/UUNIs0DFb1A
8Qm1g7zO6RRoU/jg00ikdaJevvKNXZnjb0JnRTbbAhwBse4LtQ95CHIOzwxWdG2G3vtqZ1V4UuCG
wzum3VgB5w8geuQP9ggqLOhJuOtaikAveyNeQLElvVIT5BjYgLBBjTS0rGxtRbzeui3YhKvkNemS
ZNOPPNxzw8o/JaOHCYiTvCIDslrJOrOOUB3tH4y2/WYWXvyKvChMJXRtXpTvxneYncoFVWjZ/2gL
x7iGXhafxqpOVnQAeMaPakpnzNrhAqo+0Nj3+FPQQRLvKctdG+yrfbJN8s7dVtzIv0B6ezmw0ttY
SQVoqYswjlEfu6hA7KGBM3CJt0u0N2OHAWONSwbPI1vkfciKpYeXmGf6+kq1pgzblcTKf0vFwHCR
zwTh1XmoEvdwAR/NRbkNe4QgRrjxLDjyqFjokt0B0rib29Y98NmQCsg2XmV/p9Gc3DG2ENkVS6zC
zUfL6PlDah+pbrZoICFSZLzNp6qMWh+wZoHUynTmdoL1FUhEABuq8NGEP/b9nCefaIRg3ZbOo8kY
P9lcv59zJ9Ud0on1fM7T7bABt0G2pqMmAhnso+Mgkj4dYNrQecPf3M3n9U/nTJ36yvjbOftxCcJ+
xN3uat1vOiMW26Z09zlic8CgNTkSO4wWUwvaHZKmRNoqYiJ56IidSzXKyIBW1Alk3eaWNUAdkVA+
VNumvJBpjA4Z1RsvVJ9jO4CQNNkY6EWDE+3O1ry12AKpdp424lUQ4gNgx49RVQDPUYLlDVOQ5BG4
y+SxSKFI2blXaoCkAXvNAKVaUzFnsfWAztSQukABTK26oNMbslUKweImXEIKddhnbbJ874Zxq6BG
Xk5TgHfbapNH5ov6bjDl9tYiLYYGP7PJdjRWM9buGVdEt8siz4/UjrqWfg85NtZXe7LpnnWngUcv
YzE2e2UXyQqe3WjL614cWKzTs9+XmKn3K0/nexVnkLdiOl0kQT78EYybRDvVjyEZv2MFbX1SGYIL
Uelp5ISD+G6sOBaWVu1few88Mrq10q+WqRArRickzGKlU1uvkbBBxF+P6QMduR8ycYiiXu5BDbjN
lQS9kDU6xzoK/rA7q0CY1AC5pVTiHOKrseG5bwJNB8nsIS7cJfOQ82BU64KDmCNBlsWr8tkFFNpT
+BNeG9XjIkdIFAhCK3szGv97AWXXL7Jn8ZJ3g/dYgZ9yBRkGBtjH+H5soPjzwy/HDRtfXYGHAGwu
CLpPyBIGwNlERsFPx4NEN/B8WZVv3CEHgznYzzclOEBWXgIJHd2amHAPrfkKYN7Ca63qxa0AtQ/A
Grdj8GV8crk8FOk0aumaSzVC6MjuW/NOhzFiOdQTvkgvKIZHzzXzgwMx6TV1SPV2tCL1FdCSBAI5
XbVHmr56Gl15T/WjjODTNYvuEuRwzwPdCL3z6Uip64PoiztPeOzqfc+CeFNYpffVKzdzR1u1a6sZ
s4PJ4OGCyN+X+USQNbswNC5cjAXB2UL8ZplNAyJx6ZCFjf40qmDYWYCCb9K6aV7ifFhQA8MGPg/a
fekR5EvFg6sgPkWHqgTA2xVmDfc+ciBOEgyYK6owRLVx8db83CibbxWoSrdB3BufM46//HRMUNwV
qzFQCUK4yPiBRnIxX64MwuoL5Lv4D9KAQo03iQhTjzJCxg8cSS/1KP1tP+blDiokw6cxg87KdKHj
FLwKIMBMz3I0XKTgRdZixCfpGcGq52KAgkeIfIJd5seQDZsD34h+C3AnwJ8lEbqciGCowvSdR6OH
OOf0NS2NSDzk00YlmNsVdmSs6fMZui0q1PdA9tX8Qc3TcNxm4P1ZUidq1SJ7d8B08kwl2TcuVDc6
fIazzNpimmsegKBaOMiKeU64YVxjPz+aXut/7p0MFwdgz9kXWZYm0pxY2q+pVqZ+sjIQutuT8xGZ
pD+SXLELlaYRLWRRPOtpRNDTgVgd/ktR4Lh/gsWT4P9Rdl7NbSNdmP5FqEIOt2CmmCRLsuQb1HjG
RiPn+Ov3QdMzdM1OfbV7g0IngBIJdPc5b8BvElLICeype+qsntVpX436fnC6q740wHWDRPZbszKW
e1769mEuYzzswGW5p8DS/z6dhI3Lzjz+FWrfBjNE7LvrM4JgnpGshCPalcscuasM1UxW2DHu9N41
Lg18k5e5VsXZyNTrr865QsJv7LL1vawTL4ShWbU43SwXa3J8SNX4OY289IXUOAF/4f3o7JQ2vXOz
jd42/MzkjRqz+LMrW20DEl3dgHc2UOKy469pqNibTPEKjG0oVgOS7IFIypMsjoa+B4PGKqoIrC/5
XG6KKU++hqImk7GYerGQTr7iluDuajX41RqnY7JGsWk6yNZedf4wC1Ff5VAl3MyGCmMhrcobwZc3
eZ8sN6uj/FDZcn0o4//9oWRrRvRRfigFhU8WC0m1C6ZZPUmU5x3vuRRzEuB+wE7mLhYgu9xlBH5D
hoZKQIB96eRIMYHHhe6d5DWjpZOVZfO6asMNW/oVsKT4CziQ+c0A7Z60sINlSR0KlmioscuSqxkH
Y1aTeyktp5MRFsNNtgWtd0Wvy73Kkh6qXyqkJe8lUJVfu9HRLrItD7PvmrCiu2q4isM8uRFzON9v
odapz7MRnKQ2OAKrtZ97E4CQ5cMFXYFmgZa6T7I1Z573tcwkTyNb8X/nmUpB2nah+mY7XrrK1HNr
18mB1FjxOttOvEsUVVvLYpiq7dmtgw9HtSN+xfiUhhNqY7JRbblVYTTeMW+U4nVM+mKbx4ToZesQ
GNmpmXij3ce26KS46avsmuVIlROoZ+G+3FR0Q7/B8SEl+86FPBQYjqD/03poLqmBtUCaZNqa/Hpz
sSp8fgHlcBoLMBYTjg3be2UlPJqqRrvFWW8eCD1MWMIt11ABgmRG9lEP4jDOYNQRR8y/aN6QXapI
XFRFUwrAojMbNs3ATmhptaKmfQomEGdBVhVfZB1GV9+sTAeItVRF3oBp/LIRmuQFJg3Wgl40vH0Z
P2pApwKBuaMsyhF6uRVJr77IGk2w1pusNNnKNjElw40wyL277DGMGF53JZEkWXQJeyLc37/MzvgN
qZz2JKtbBVgjP9D+KIthU5kwjaALyKI8DLX+arRpepZ38mboFRGzF5QlPqg8qNYa7401P5T0Npij
ujHUrt/wpqm2eVs4azmwLzTlZfhx/2ubypvXE2RzYHlcZY4N/Zqk8U4XU/5FdrdyErO6Ouu/Pr4b
muyBrK9egt/UCr4ofPxwhbMTyt6OYdwSZ0FmK+7xUSXPktHZguQbz7J0r8Jwg7ThOO4g1P4ajs6/
AXR86lcoHRxEOTqb1ITnMIGCvfWxm90PQeMuhgvB0esKZGayBrm7ccx/9TO8bth2DsZ+niij9ZCE
2pl8dnsGCZitkzEVfwYHGWZ+tKtm/z/b5Xim5ozNX1psyXI564oU0VPXws2X7uiPohTReRShDiE/
s3SGpkhnlt9vj1Y5tgGWua49dTy4ZLCujaH9lClh2xVItNW1vZMpYVZt5wkjgpeWVajsFcTO2zSg
Vxxmg7e9eyjp2lvfRe2zZ3rVc2qk7xIJU8ahu3XK0tt2TJ2kZP3JhlYJybjYPXS2UqXOToJtS5JE
ogQF9HcXqbGVjKJaI4UzbqahSCbf8fIbuofxQQKk7nUSJmWPbbO+m7vh+Q1ApBxRQLdVl38aQspi
NoHs5hBn0P0z3mQrFmMYHOPrkCZDuB1D4nSlMqCmqemFehaJt9HIjt2M5TChfnELs/L7pNfJUZZk
vdvpv4bKOnlQbWVcT2zarpaB1nGEOPXT5DT9q5V0zaatRLMdlqKpaM7BjsNoJVsLM/auVW0eZaOs
Kvt+7Rmq9ixL+OUgzztlxRMe7L9fTdW2UVjbzzhlty9Kcu70fHjWFvvzISOF7gWt6ss2WWeHCjZW
0UBAaOkv67zk3Nadfurj7PIYaE+j6svivwYauUVanEHwwQbCFPOvO8kBcZYH+0J33fSSs05AdEEj
hBU6e0XJ9ac8GOz/64wV/lZzAtBfLdEjImlEKRYWAvCAoeqtkyx1o2I9YYzxhyzJA5D/aRXjdL4z
sgGh7t4NX3riqctgeZkgapXl6Y7WfZOgur1csRWWdRoGRbzYApBUmuMBOb/r8k+KkbVem8J2kUDl
3ycPcV0/pYahnGVpGuDRjoP2Lku1M/SnunDnXUrm7BSFAkfJ5ZD8c2ZFXrdrk+pT9ki16lcPWZzS
dGWZZYwtodkiQQsJaMay1vdQy74MVepd1aUhWxoKEzArgrDQ9IvBu0I2/jUCtuvPudSh61jpoV8g
CoY2m88m6pez3rxkC0zB4dW+b0rCKLKDrBsWMSAFLOx9UFMo5rPjbXPnbFvjyk70CLB0bl7kYfBG
bNjw0N32GCqxoadBuAvQeVpaTPiLo0FITfaTrYALX3tc2fZSWSv3bCxRbPdJCmt5Ghr7vmyQ5aVV
CcI/wXzCvxd4CeXeoH95nIXKJNblUqeEtJqJ93vro99YWCfMbr6LYag+Cc6SDuHrv5B31V8qspGy
vsaDnrBZU+7VMao+BdukbCzt975jwYMEJ1vupf4xPMel5qkGmn1rdRRrZnycvrKRQAB9OauXOnkm
62Sr7Df0tfh3q+sNv8YWdVCvvEHoO2U2IMm1ApEklPiPAFA2supRL88Kuw3PnWs2O89K5lczDc4K
Jh1/LSdAJgd5gin8vcapcfK9W5EHfBNd3ImjUmu3NGAPEclvTp423oxZjzsNBEj4Tu3lIBuMWRdH
7+8RLn/p5U4FcjBuAeNhzGu9GNvd4FbaK1+lshvSMF/LYtqANLYI2/iy2IwJ2zRWCmEd6d3KUPTt
MMQx2CGGeiAc/Yon70lpDe1VXriOKwKrS1HYXNjLibUHRHjRCZ7cGwJjm1Lo48VbyEHJiEWoaoXr
HtYTqeygNY2vKIYhaZhk5UrzUvOrYudEa5W8gudWGV/rsvmcLCO9hcQ/X/9jkKJN6jovdPucY6ut
KHHCWmkdhqAueWLWkTwZ5jUzlr23DdvaZoqe7yYw3sTHmXxl0WhMdlbL5CuLLX6qqzkT1fM0peZR
Tz1lhQzU9KEimrTqOys7EXLpv4JJy008E2QvUZoKdDNv/PBcRHsRfMpORq/IXnLwf/UyFLgguWYL
oiFJ/9VUzvIKZdv9uq0s/uu29GrSodhWyqCtyR9ml8chNtCDK9XzoybTmMd9MFmrurbKk2zAXSS/
QH7vTirCvh95xrPMPPOGS5i9z6bK2iZkPj/6ulmnC2YpdjAxCMvWPcUowV7HHsvzO5iJkUEdJ29p
1f4aqQXZfaTskP4zstIz4z5Sop2wmHyeinYf4VXxR5PvRgSrftY4UfpV2dtvFiodm6IfonNdKclT
rYz61rPs4guRFnJbTm/+2c2dL0clxfTZiTn62hKMX4MqExdhklrVLOJ3kGCTl7gJxCrM0up7NLio
PJA5SwJmVKVsPubIq9BsacQVucj+4NbFJ4v+bF2NJrEojJfQe5rcbyw4wdR20c/F6CSB9faZZ5qz
CgorumltoO9dN7H3haGRJAJ/j03vMH6adoGNDXOrpgSfHRNCp1neJai04rWHQrAq8QjZa15RvKqk
qqB7evOqNEX5OkyDem1xS+S5K15lD2t09+E8pTdZZddes4pdVxxk/znsrV2VaelathLEby/Ioz3L
W8kqV4xrrHa6Z1lqheHBN8LHRF47impla+OpjDQsH8YOjQIQbPlN9h2LrL5kkQXjO1IMzHSi7JXQ
1aVP8+KbEYGRNpH0OdauC7Z2htTRaMW3KZhQ8+xMfhR4eXyU6nfZXdHAJo0uC3tZRJfBKdrhszC6
ao+zXrOV1fiYrlszzuBSZPqh0EW1kRftFetY8DC+2nkLJc8wD2DIkpekMPHtMQF3N06PP1XRB0yF
FXM10eSXsgVlJKYeklc+JCs7rLs9Kl4KCdKl/P84+H6p5W7/eQEtxAU0bgvUVxbFhhZmP3oWb7GG
GFmnlZYv63NtnNdlOBj3bnU+/tatddPfu9kslg4q6+TzFElLcJKIf0VJ6/mNo+GX0M7mVxXn3Rw9
6HdV9cTVtivhz8tLlPVBv/PgZmxk0a4s8vAECk6yGBhvfWi378KozcuYhQlpTC7W2xZk4g6Jw7j3
bXL+f8JmX6t6TnACYNNTrHneN9PATQ7rRPUFsZZ+Oyat8hR4VfcEudvdGlGpPMcTgm8Cjvc3q+8u
uhw/J8hADVH9V5ljUTE67YBCK97DZeDlF6ecugMy1tM+Dpr2mk0KqsJYkbyTIPqRxb34Gap7Szf4
HJWmv7mpO+JGw7OnLCSzOK60HcyA7tiKGbfWPrc2Edqfr+ryomD3Pn5X7AYta2Ji+EX2+8RQg/2k
1OG6bXTjLY9ad19WBCFkcQJStk+UJL4XMTk19rrXJPfiEPKUZlifrdUiNt9SdSRbbuQ58yvF1opH
inZx7+yQrt5XGCneW+06bPcOEaH7WFE4rPNSgdXgMra0yZ40k4b94/KpoPdk2MYp/b01syCSdq6K
CuXS6nlltA81Zbq3pl6g7MJeU++tcxoHO1LskDGWK9cOiRAswY17q6Xh9GzpCI7LS4lINXZqi46q
LDK3abu5a5AtWMbm4zDvdCvANGW5r9br4w77NqhaU3No3LLdB1P+hvfQOPqwLJuzPPD1/jqLjavT
zOPp3z1kNwHl1SeRl+5ksSkxGc6FhWnSYh+Zmbp79uYWnFEZXJl8DQdxFDvaViHip7JS9pOHsIi/
OxHIUlmSjbaC/mSXDdt4Gf/oGqfEotKYXNijTp61uvqq51iaPq7d4Mz65Arr2EQBM57sFsRwbiu0
ctbywlrGy8ePYI9nsKyfHjcLCuxHKqW4JWzIf7s/FI4GkaM83si+j5s5enKw3KY8Peq7UMmOaFe/
yzs/rh3lursiMKbdr+F8CRwNquhityIPSoTTivBwyZ4WVtnf1WkqrNaXZR2rjH9OLVJp6LcgOWAo
2VoFYHG6n8qubZkqvmjx45Mt/+NybRrt9CAktbDcclquY4cduyJZNifFRWLE0zda7LI2QwfXGzTv
UIX8ymXRthKHfZMozqrlhe81Hm6yXhtd41DVKstYwFcfWgMVzG6AO4NyNt8yogGyPsm88TCLEXKg
vDi2PORIwBUSA2FBq5EKkIeyjb1TvRxksW2taqsGEMVl3VBVJKnJ8Ze+qqsmkanYOcdO65yTtFl3
njE/MQmbxMaWBjtw+g2BL+aVJGedLTvKFi3CtnHpLZaxj3p55gXar2GyeB9bh9bRLNBc/V6lzW6a
dOUEpCF1zewsD5MZIVi1HOSZrItIGK3BQderfzUgNQ4BcRkrO8dKv5vUsjj+q172kENJkwfbmuXy
/Y7/dTM5Vqu97wQQl8gcod90CKatutgjTssBXNevQykNFFNoJQc7VDe1LD76DEaorlRPGXZ648S+
pVkRhtJ1eHDKLN0NIkzfoyB5lpSSuQlifhbt7z08wOj/u0egVO16mlvkYT0URL2uJXjVhvlJV52N
aeC1+6hy0hhxhEf5MaLWk25vFNUZekx2kvX3zs6kOus+w9HO6rr2htY8zBYTx46R2IlHuq929thS
FX41We3tXlnmzQ5A3yLkSl2xHJo6jTbssdW1vMy9QXPwj0lQ057VxcZp8XYalUldpWnQrR51sSsc
514upHfTo0nTkFP15UhZ+Vu7LDcNWhj/utx/dhyXTyBb5EFe0dbcX3WPIk8dE7vs4+YVjjDbBALa
2iPjMvplOJXnETdGMjtFpT5VcFNUQ1CULV3Q6N06bGu4lXzLW1lp1/ZiCjIZ8Tqp0T41hualilTe
JXrkHFwvIVwy1Mmz7n7INlkD4jTeO0QeV48628LHI8ph02mJVb8IsAIvxYvsLg+p4bFsV13nfg9Z
Zwo1RjRENHu9cIe9lqlgYLIsPROMS88NsY+9QAWiCgpt4LfrcpQtsg9YzhY8do+O89JbNsCd1LZF
byAZlqX6sbCSvnkNMgx/rQorPM8Nv2RWNH5qGZj12spa8tAVpnRpCEAib6bjVEGqZ+EY3hDSxKBR
gYGZsHX2h8yc/oJov4KEMoR+2g1gjQwPzJKJoEAada9KQBKvN2qkOxykt9U0iQ/Ksu6Cu1RsjHEa
X8sGMHlko6yvucnhfiWMTgmuBAg+djx+aZZfgjlDRLUtnwxLJ4/rTGlJdujvsjyThyZqir3ZGIg9
heHZ/udAaA3u+8hrLYtcfae6zadsfNT/q+88VmLBtv3nNR5DReL2Rzz5NvLaj3p59qibSzc6Rchm
L5/gX3d61MkPk8xIL7u4EP7T1c3NaFfZOUJbodWcEYbFqN4Jje3oZs2mjmfw+9mz50DkVIrWfS1z
/VZiv3RVSaS+Np02+7PTpk/9kHmvc9A1a+IuDv8DWs1msLcGy/+NvhS9xUt3VoDgyCvFfa3hGyP+
kI0WUkEvAY8La+5TnVglNmwhjzre6xyDRc6WDBRYBlmWp8ikD0cQrQvvY/TesgCf73QcLrIElfNL
lqvD9V4SJoEtd7zdS7azz+ZCfZYlLyFCYqMbkBvOV/Dn0IaHdr7Kgw4QdpMHhgpEgbq8Mn811CAq
sVxx3U2rWp0Nw39pQVTFD3lD7R9XqNAJuMah2OVphBn9P1eGHO9tcgP0pYcJJ3SnzNygPWbfWkA3
N7Nw4v1kOjDL+hJoyXIwiIqcM6zn9YDdCKtS6joj3Bn1PLI8pST7xpGp+7UdQVfH3ufWYZoUK+NJ
jaZhnRHZ+o4KT6XZ32uU9tZqkuknQymdy9STVpMNFWxzfDvVz36w4HDO7Q8IWe5uatrimGHWgAjg
4zQGnn0krdvMqzjUi2Or2Xh3jUpwwNKBmDOEStuqy1fRAwNnhq8PBPfK14wFzq7GCnstWzPIhed6
yN4JRqftqhtm3+2i5qVckqqozMy+5eDi2IcepgAwpLAV6XL12GjBfD8k+fB78bsy2xlCv0r4RFQI
XspyFsyF+K0oG/5Vly79SjfHglYO0eZ2w7vF2tfAgUYhyHhMmdg4Qq1hxUbxs2bVMGGqpvre9Par
N6rGa9KN5j5xzGCbln3wVYFGMAKl+V7NSI7m/dReYjUzziPZzlVVj/l1jITa7MIQJloOygs9jCE4
aE2CV2SjBzd9ObBrqi7DQmSLCfdvwMCySG8GXGNolN2Yon8Qvo6P8hryIOwIEHi4hZYKLk2YM97m
SBmaxvTNKEuUNkmk4wrVxbuoBxEe9Ja4xOg4XIpKoPnaBDaRCIqPBrEUM7MF+mRgwvRoUGyrOisA
N50qRzk3b5wPIwzQWha182RDLP46dN/tpTrAA+rQLcFBsgSVD4I53GtwXVHAGhTcUW3lBHnY3Axh
RuJnaZB1stXS2OYi1k4f4LDVCg1CX8lm5+q1IMRdx4y+q1P60lSV8loC7do3s6lv0ypXPnJLWckO
Ew7b665KzJMcGeRAdaT1CjYjL5mmkt/9ZQXRWimzXWJcY9vSr0Qkh22YKTiI/FMnz+pYVKslnLGd
vKmHQ8jOqJ9Glx8mY+XBqlP94hWvsmAUvCD8DNDfYSycv5x66pIN6+50Y8LgWz9GVcv40Ch7v5kC
Zycb5EcJwD5g4RMiMr+4YjtQ8ZWuEe8Tnu/XvtRCn4Q+Aed6nnZO1Tgb2c0NSBHYpse8u7T+f4+y
+qh66zBfUgy9vyFO1N9gIyD1YeCTTCbp9KjvopxE8Ty7bAfpJhuSVFVPhFgPcpCs5+9F9KEdlhCX
Y1zJdhNhH1z7q2qpH1JUJ/Z26A44P5SwQb5fc8t3p1Hsde+BrzNC0R4aHKP2ILOMq1U2v0bzH/0A
PfzTCLsfXC4833X+pAKgs0jTCAsXpyjA0PMhDSgb2n685mmirvVUAwzcuOdJQ1VNKlLFvb4L1cg9
y5KsX6pkL28Wwe6e+NXzAsCfaYsv5aQHz0r2AkgYystymLFkWsfVGG1lEbjoYqNcTbsqnhG2dLtT
o7XT1ZozhCzJuq+gVM0H2Rg547TFhTnfyFb8bsenLMeHR7bWGYpeEzgu2SirYFoAtTWnqyxZATGG
oDkFbG9yfb34TaeLnUYPoHSdAkhfyeLDr/pudCPL49KnqZR2JT2tVccd4UZr0xfXRbZTVzAyZck7
f1Fg9bCZGN+mpSSrVF1/RyY2Pcv+DT/ZHTbxzDpLDxcY0XMvTAL4XMyDTIHIBkgxHRsdPbpgj8US
cOTtU6bPk2qzejSjM3kpdc0HGp6RtdNZ2Pq8N5/Hui8BV+rJasom/PaUHpeA7iNsLe+WHG1eNs8O
3O50msi2ppmzM4mub13Hs7dmkX6UcakA0reVlSA9uScde0AIOHr2Al7uGhzFby6BbrNFoVnTTQON
C3O8yDPFAm5UlQg46jZfa6wMGfbt5SJ67K2IPzFLE4olcsaUPKgBbsdNYK7dQieKmyxI8r0zPk/e
siLykPYNuT8SGFNxNPR6Xr3pESxv5DOOPP+jD4ztzwKJvZdSNcJD6GafXh/+IeLQ2wWR5u2TQCG2
xXaYWTLiVzS/WdGU7uwFzeA24yGuS/5W9HPcCJti0/In5KRuJUzErUD2IAlAn1faa2do3zxNd30V
RNja7AKinYrj1wYJInUC+DOE3aofeHqIEuR4TrXYdqEZot48T0X+nDyhr88CAhCJiA2gZwfiaTk2
azIdm2HomJfVNH4agS36omjPHeH4kIj9X4mVIzFbGe0mLLRqW7ZK5g8mAFM97VfoSgJ0ij41u5v/
aKtuh3/hoZmtq1HW6pPXgG1lcuo3XlTnvhZNP4PujzpHfZm97w+ksPlfNJ+oDO5iL//aZ4BJ9LKD
ilu86KDV/KHGXF5XvoZ5srLqimmlarEfE+Yfaf6B7tfW4D+Te5jmjU7zQ2WZsLbMd9gA1RHIMbsT
zF58M+4JGSjKsNLnPAVgZX3TI30G8M2a0osKsaLDJ2TSTZkzwU4ZZlNVmVwiG2T1HJK3sxI8Csai
24EW/UMZ8vy1C35WSOjuIKG9KURHWSfMl3IkgJRFi+DUmDJ5zM5a1fQLeEz+krlClYnwAhDJ4Uca
h/VFmwzM0NLXru+1N8M59iAoV0ogXjV4IesCZYP1yDuAiKd5wF78Ys7jsRAqTlxJdhlaPJ80KDKb
OeHLINHb7yLwpMcoPHhVu3F0zBODosYixxyeOy2qWXy21S6yER3s++4G9GNt1tMACtk8aoWr+GoU
ZSDtui/OXJCwnIp53QV5fRTxcKg7sLlILZGaBb6udOp+GOCYFWYO8BVcF7L1ZPsjBwuVkjRR2+EW
1+PKEAX2xXWAOeOaI7rK3rVdhHZmpK5sEJAC6YX9PMNjMLEA8rUg145sy93V0Cks3YP6QAzbN6t2
AsWhHmNPwA+vqkjfVFPVHLsE4fSrPK3gvaX+b22zrlKRF3a/a9TuUJQEukBHMkpeRZPN9wuEeATF
ge5n4zzsIHvksJ3N2sfqfURHY26Owov0rdWpV1UvqyNA8pknLHKxS2F/vG4mQCadPv1grrKhycze
cyMWNXlWBj6zX3i0dcQV8nAVlA4eVKn71wt+Tp+xywZucqrIz/Xvuu18EUHn6+T0DiFc1Y0T93+W
DV+P8OZbadoI+JZoN5OBL/JFJLv3rnWaROgHY7xqi9c8mqtN2gFErrsfmYNmCUBdB9nUstzMSuRe
+zo4ZLOrfAkQ+A2m6EkzurfcaostyiWfbZ4qGydo+PIQdkT9pz+rtuhJ4ZOo1priSxP138LabFEy
jOxdYpNQKYduG/R1vuLzJk9ZNu68iH9IVqLZomdWf64K/llaKl6zgby+XrF1CcQuibPtTEB5b4vm
lGUF0j5J8TaU6kos3jD4VGIThWcaGc1k2xbBqS5RlUh4GFWtv5WB9hHpDqGapn5S2W+surnvNzAX
raOiK4KYfWIeUoHIRd1WP4VWFD6e1IZa/0SlJ/ZHM8aavEkxTA2f29zQ9ij01mFnrVFALpzmi5qK
98pUI98zRra+bnaJHDvc1saAvnAINrX2soOusUhI3OSjrb3Z7xJ3WjnNqWxT37Un2xdejuF7Vrrb
gnTPpQOyWIdNe8mtjmguciSIqcHDaoWKJmXTvRHTj33RWx9GEcLIIuR0Faq3H1I0T9zmWCjTD89B
/8ryPq0hw/7TGA45mSc/EqSLmZzH1WQB5yt0z10Rhh737LxSsmuo2aRZ9RQPLe9gdzS3mGfofrc4
fRqp9g6hewS7Wp/MyfXWcdnjnZFAThVD/CQPvbDiJ7KjT2lW21CH7QwYb//FTSBYEFnyM1vxu7b+
GRvWuzVMf9Z6Sw4sMk+AsZ9KWIjORBzRtN1qjQ7C1waz0Y2Tp6/IiluXkeneb+u03pdhk92yCRye
EnXPopt9s8vSTcaibq1DzEIUK8bhSxvA0mb2qtNwVq50YSAI5Cb7OnPDE7Y0AWo/RvQ0e5l1CFip
HUWUaMd4MGBoRvn8VMTJsM8RQT4BDTd2mhDTuY+ykMUstFbgMdW2HzBGJNekbco4cW5ZG0absD5X
HbQeU9gkUzGARDuDJXFe4XMYIf67WlCQqzZRyZubQOItIaxX2/CwC5xF9dY0+16x8RvIY/etJWm/
qh2rQ20/QmO4AwZkTFgyIZGvfp0rdk5a1RcfSkVO1Eva8VBaprWG8tr4La/Lj9GC6RPBa/mAVtwC
Tgb7AE4V179OGB9MYDgrQtX6GO2uw8NXqHhrWvhnEBf5CBFE8XmtDx/E09mwJVX/oXlB72egpD48
Cykka3brj7DgFYGOYfUBhWxEVBuJt1AxjhgO6hf0Jz0CEk6wlsVYzPolV2ARjdHH3CblCl6SCaY7
bLeVOTLJmuYxstkTB6HZX1pEXC8Nf+vT6NZbAGfslZmA1qWXQbVMHevMWpuIkndT5lp5bRP+ZYO5
6m0+JRJDCVLe44BGMqIwXWgsUVDUfIBGAfsNcdCzR1Nb2UDGt6qqNBinNH+4fUqKGW0QOP7FF3I6
07ZHT2QNUshe4YZl+L1mpNfKGhx/EomxSQgB+4bV7/Qi8fAkj4ftXF76pJr2XRMHl5m/RYntE5jF
tzQKxI1AauejScWUVSvqFSl0FP3y+WabExN2UU8rAgmg61DuJjHFTlbt424FmaHdGosJapfHKxjx
ydUeuuLgzTitIu2IB0s5fyu6Ap+RYt5VuPJtptJ7Bxy87uohhvjC8x/MIH6nyhX8KTbYEAyH2xm0
tmNvgiQK/SAl0NrU6OAITrdxDGVIBGh8aUN6s5Xkoi+v7jAlcGVnXb3u0A5V0GFj4hYQHwgIoMUa
WKvOyxxfzQoSkUwPbRzYL0PpEVS3sm3TGaU/FAQ1Ci901wkGcH5DZnnTRKW9nty6PyLUYZ9jocX8
6GZwCw3hMs3khZqzhL46RXzKjQqQrnGakKbb9NYUP8HtqHYs/C0+2RXdtGqvoZghlCZ4anlUEYcq
/zSducOITVj7HimaKIoJIU+OtmnboNgVoUhXZvzW2Fp1C6dR94mofePtTYZ5ENMxt/x+6ks/akLl
apdNdxntUfFz0vXnRgxihWYzf7jqHSOsN/KCME/S1jei3YAbOoA/RY0CZW5hoO1oGsr0aF76iNK6
qpZcoDdu+UmMl7Yh24iNoncMAxfH1Mw9I+S+60Ml9XtXvZoEdDaGPU2+1irH1ivehLCdU94qP+qR
L2q0NONsllW+aabkr8YAv1MjKo5zzq3o6viU9sPoK/Hk+CMuAy3zPqoQTCuqnR0x8g42U4B7kOhh
SndBgOka0h3CUX6Yozk8mQHwrbGMVlE3WqtG8DvpSj07KqKHAmoQGJ3G4uBOPc4gblGd0By7qDVb
KgOoiIEloo7lBmBZVmQis5/q0cPRZWTxpNV9s4Nku4lGBcpaJeZ9ZqUN0MrytW2KZ0UF8IbAdrNz
muZTE6m+MmrN5AlLefg88zp3Iyy5OTy4Ia5FS0y066Nkgxw0K/hQm9Yqu4/Si8QRjpJK9mr+1jQG
WDmWBWseCjgU+Kyv5nHEfajzPtMgN/3W6Yl1INM0pmhDN/aVVOl4GQEZolnUbFM3fHcQq9mMno6b
qUg38xjabIZ7/kF9L7Z2GKgb4aTvGAKN64qQ2QbJVXWTRqAJCyVEaEUvT/mIHlYTMEVltmn4DpJw
WyXunVWbxe1KBNGOGFx6TJDetVXdfmKNf8LsskXGPL4ZmqbsSh4kP5huKQCOIYvFc8N+NrRINBsu
eRMBr6StGnasaq3/H7rOY7lxZEvDT4QIeLOlNxIlkpKqqzeIqlJ1wnubTz8fkn2vOnpmNhnIhBEF
k+ac3zDTZ2VXWWLa55VrbBIANqvIR042eRHR5DC9aYd1DkJy43jpNQ6is+v4zbZDIpe8da7vBuh4
B+npAYxfRE7ow6HSDGm+6xF+l71bIueV4MWAnvounPVt6/nNCrpytgsDh54kjMQWlafvBro727pv
x7uRExbKYd/UponVVxDgWWoh/FWHybTB/PHOo/KJsfg/CH9mu0jD6WK2Nl4GRkYQlAOt7zU4mjQI
2plhDsxnij5i4jPwXNca2EBA7V2zHphS7GoHBfMaJQjQ4WV3qzMoXBaJwICcfzOBoM8me17pzKTt
Hmsw+p+fyCyM5yjJrlpYy/WgG+Fz1FrfXZs8vByqU9Kn0bGY6a5tDThXSTaj8s4eq0yop2e8dzcG
LnTrujZQRCpDqHMhOKW0PXVmAchrytB0FPUqRGB1r2usWYbaaR6FI0FB2GWONZLrXMMglTs4mphh
pBBSe6mxUp/yBCBAUB+xvOxP0xgNJ7X1VQjX7k95AnQKTg0jtUe4HXz7fi4yf8/DrU5Wplcnl3jX
rpPlZUbs94QkkjwlOYu2AF7SWl3N70gG9Nm0r0kwIkNzJnrhrwj1XyIjaE5pXXw0fk4ApbDH5iDj
nCVyAKvZz2Zkifv5NFo9WuZeixeua+T5ynFQZzEL+zhoiyFetZ9mWZwYRQoWQVO4dfryw41BBXSD
KLk+oZYWn93cLtdaXMaspfzwpAqmr8xD4/TiEHbfhZrenGTfoJc1OvuG7vDU6CnYxZhp6apuyrck
7X61XdE/7pXaUrcplg7a53MofZRf+mgfLm6Uap2htvyluljz8bw3TVVM/GgKdwrHkyveITVVdHRb
A6l/VhdkZQMv+bAKURjrVq/TY9dJEu5yY4zp1dCCBDd7/jGSbw4ylChBMINv2zBc00ktP6B+Gcr2
kmp0F0joruN0DvNVrIfhXmb1YWxrhBUKXBGT+Dh28BI1JmvAYCfrpH4BYh7khT35Ttquwq/C8uVa
bbZGXLH8Da1V3AGiRCoE+vdbWQQsrUabeA2GVCeADuYpgmO+rjx4bPVPX2Y/ibv43NkQDbnBdHxW
x9TxwMIGNY6O6llV5lSemqVQVVXYiHnwmi+P8v/aHWJE/4+jRy9od/MYEVws9kY1rjFb/s7ipF+3
NqpwW1ezERgp0sNQ5wFJHQ4QFf7fpZ8glj6vmqABnxl5NZA7igHE327+jPCUIAM4GVr3FGZ9fMy0
HDn3lx6bwF0fD9cirJ5S+oETKtk4pFX5D+TkBIHyFppWj8esNF9atOEJh2v+1ksbbQUwmnSCSOQt
rPOCvlvmO2MUV4+sWJjf8V1/b3Tf2g9LmEB3nPw0CWQim8Y8zwbWNnuICN69b/iGg8EHL5mXb4Gi
QWI/UAiIlMN41Eo35dPx50s0I8jmeFrLrIk4Y4B4Qz1kp1CP0OXuNKZVkLHO3JojWjCas5JknVfa
BEjLt8xVGgj7juJRUVXpKSjlJw8bfxpAq0d7LPDWNJNuE5MiM8cuuIyRtPYElStYY+uEJcTGadry
Rc8hNQ4so9ZRViWrPhPli5OQcUbICtH+Yg/RXm7IwgQcheCzNaFsi8eN6cv0D1D/zTksEnuNJXKx
aTVZP6UIZ1hGqX1UdLM7b2r8Y4Yv0RXvTHLSjux+TWm092SH93xn3z0vKvd8AsUhJI7+URYhigmJ
9qMP7WqNPO0AYjTKLprOuqcNhm2VxdEPUcXvRJLWOHDb3wcRXRFE9X7nEfE0xgWz0NyXLGT6Uoik
XjU6tm126/4kMu8TC6CP8vSuPxAsuZEahOPS1xCtiJZsStGmRxPF+Y2X2/KAiqncS1IHG1Ca1kZq
Xbtl+rgpqzHZ6/US7wiISBVEWruody8A/bErjIZbAZ/ESsr4e6hVLkxwkgnmPa30ciGvxFvdcuWt
HfXvXWv8UYxdjTo5hEmy/eRh8GpJ/CRAB2gsNmgup9coSXPIrelMJ7Xt5jw713k1np0lejcD9R2t
pj4EQ6O9Y329jQKLkCqMvU3YZ9tJJOIdpODPCKOpZ7sxtTdLdzTsM/Rx6/c5yEanjHdZM/nfG+LX
TeCDrW/D+UzgU2wyGzmlgQzyAUX+jY+S+482GK21l3rGCysA69hUcbtv4Z7dY7uD9U4m/HeDfLAT
JJ8NhsTMpw3rGpRZtXiP2IfAGqKrVYeENrSo+JVVv5EViMmRxtVKNm5wB20c7kTsQRiuJR5bMpUv
hBg+Z7M7yjnq7mPb+dceYYu4AM+M0XSzRwmc7kjlvzN+7EnlvFNyadnqq/7YrY5UjaquCnX419lf
bf/nJdRuV4aqn0esTDsKIp+wPxZT48dmOWJ3rOpqS403Q6xzkKr/Y/Nr/9fhqk0V/2pT11Fts9EV
G0uvphVruwztt6KoGFSXTd1jCkM49T+t1mAzIVj2ZxqQ3S1+bH/XH6c+ymgmDag52k6kUX1SRbUM
s6NdIj6m6nY7/6eOejWzyCF5KmdT3BxD53Pwc2sNiEjcVFuVu/TuiT3uVZsqdLjpejyGT4+m3E1f
Bd3Y10kdzo1HGzX/R5vaUbSyIb+zaB0vF3+0JVq7MoxBP361seJcI2ZvvZR2ZmxjvxJ7p0JqvNRq
56JXtn4J8yBm6Ju6H41vfOQAke+mrk0nGUb51sWA6FrOkuWTmFdIvJXfYxAX+wQDyAOJEVjLsBMx
2dsYZjBshiYjlhIWz245tE92ku19xtgzTp5MkWSaHWGO7VOW/OcCydY94i7vRZN5F+iH+lZj2UW3
ItznsZsSZvj6czp1J8RQ8jPuvRGWOgC5QVHJrRUYLqYnOfpxpfwRechOcqODOwH956Jr9O/orRWb
aHSLrS6NV9LNPUvMHpnGMp3WLeqGe7spyfToCDIZJkQ5pt6bdBj099obAYx26cKmIJKU4Q+FBZWw
/kiqT6vtW1bKABp74XzI0a42Ody5WxYjUlBN5U9i+fNZNTXC7C9Blh9VTRUQhcWuhfq9Ucertq43
3wNnaJ5UbYhLSYZpeu66OQCn1kWbMk/HWxGFBTTYeNxqYhxvqi0umewCjrqoWoAr5zmu89/I0Px9
gJyQqiYqCQZluYYqcvOveHSiq7pMUMn4qGNduPo6YOixe7C1Jjuqtprv9qnTwkvQksOfyw16ieLV
kLmOiWc67zxfLOEJum3VJpz4mhdkUFWTUw6gbrPyl+rXVVM8ynmtV4a5V9VkbsvbTFT8cYUCC2wT
oJLCvCqQK3DQ16RKvEPS0r8i2fIf0O3jkFYyPzfCb1/t/z6OEH8BHNIyd+p6XwcORnyfyMaxssnH
NQpO5TOSgfbRmhb9nDqeVqpNFUOpl8/dUohEA85pznLRfIKa898dXwcbqfQOlam/fjWprTkLy+ev
Nj/Jf+tBw+yniYOV37TJc2mSMo4w631sfbW5WgeIoAlO6giNDNPjsELU2UEzAcN0JqrjSWVjhqLn
3bsgELQNmTPsVNWIyhw3hB7etee071EYLiCfJVa4HByPUX5IoghQ9VIdo77CMRicCVJNrL0i990K
MvBtpU2EeanaJNUPZgtyvxt7930qmvEQaczY1N5satND11TzRthw5YfO9U5hw6TETYnO6ZoRIZKW
uW/eULAEC6IPVXNyI70veQJVi/3QfbNsB5WkLr+qprIXzCbySj6pKogpe42H4/canYeNOdXBmxMP
GpJgsbZ1gsB/M5gaHfSCSZ2qlki9oL/GJEcdbNFdvMJgOKudIYiOt28mr/WwHmeL76qqXvXlomnH
dLcLguJJHYgtMXO6uccZCePClWobGXm2UYsKVcD6PoirARINQ96kBjY1NvmmFxLuXNI43QBdZG25
pjx4WbuLvCED+ynifYFayJsYr1XV5LtAwxg6Gxfdy9G9EyRwSP4a/bYElfWupQPRqUz/1ouU0X0u
8nfHmGbm+fRymMZkzMUt7yxj6M7oiGbvgzaRbAnCD+SgseCYEH8OenuvanU1Nm+edaR3jLcuXpYe
qKCTZ5oB9K0UKeoijN7biUhWVpOSgkZjHoxCeOuInMAS5fPWA0iXbZzZ/Y4w1hIb85nO5/e5t4q1
bebiEJgbxEf9V3fxg1GFmR0sW3uxiuZbb2pY8fj1/MKPRoajnIhXZ6xdNAtaZELyeC3cCqqhiYYg
qlnlj64YXsOw1t9wMlSIm1VjB+E9J66V1szVda3m/swG6KKlUFvRMsdwS/tZFCJ7NBlTGJ80a7gl
bfarcn3r0GJjcYkc9OFmprjnvM7/YO7d/vLt6DJMufEbm41dGrQOi6WXdpYrJuQFOeyuAy7hpKsA
ceVvYsFfR0WzEnhjvNtJe4wB8v4ycoThtNcMG5Ob6ZZnlHmLXWkQpy20pNj6Y1KR9I6/Memr94MP
kSHqggh9+rR7tYeyIRDgxr+a6IcupLsPWmNB5xf+ZtaJERZJVGKc7RO01UHGutK8ymQs3sY+WdiF
WXRS1axGbxTQxBPMe/c17GfyUP1Yw9Wwpte4sRd+WdLuQAUnh7ZGI8TRigN2T5g4ZG5zIOjXbO2F
Vs7K3Lox9efPS3KQJCg2gKC2iUain6RWtkrMLiZ4465s84rr4E1IeiCLrnYnQrPE7bsA9aUZ1bvp
dWjW5sXVYbX2PkjfuHatuVP7kD4Nzj0e2qvJ/ezpnN/tyAvueYU8PxYZ74NjzbhoY8K87JsQgiPW
jKvpUtPRW7zVA5H7pTaQLL4VOPGqGnrA1a0N0l0UVs57V9aY7Rb5Xu3rA0e/emFzeNQqu752ozza
eqoja2Ee0jqTl3wpOn08y6QzCddQq/p22A2+5qJlZLqXyTQ81rxzviKig2aAarSWPYnDGDPP+Tk3
G/eijwZ7w7mTWzuOBwRrl7rapQoSmNg8DRdVeVwqr1uHpGpJGDUfo8M45IQl2wjDNN9pIghDKIep
arn8AZIALmcvsGeyFsCJqE6dydHS1+Wxj+a3R1XtMZpqOMVOesmz4Q+7TMpjTsTrMgz13wUKmN4W
X7l6/a8dox5MzyY/5evYzvIMa9VORr0CQI60yHKVuCMYNJkJggF2KF6s1J920QCZ0sh08cKXBEnA
HeT8tHgYqTZ1nI810Iuq+rX9CuOOKMNy/le7rFvkixpXQ5dRNEzlQmMTzWEE45SiSLoCgDEUyzGr
SCIvbbFN74kQkADO4XZvuVO8V2EdXVQtCOZwgVbiSL7sHLtE22ujm7CQLvo33S3MZxffDxAjHaAX
jqiBpbI4vqtK1JBjQq9ePqmq0QHlgIyX7VW1movkGI4ByOHlTGQ88xc5xo8/rJpcZ17HTSZuqubk
IyHWEU0UVY3xft+69hKIXk6PXKc6wcVwV6qamZ7z2kDBVTX1+zphHjI3b17Vb88XnNfkJBp+msvv
XoBFs2lUW1WtMJfn1Sxwu1G/zc2RQUoQglpq6mpxOLxmFSFeEsuk1hyj0Nda3TYnl2QBgeS5pq+2
y/agu2SGBOaf795UzqtECO8HAOJzwxaedHxPrSP/Im7xMRMJ/V710EVIykd3fL4Z6pkarvDorC4g
OLJDVbrhqbNkdA5DLT6QhywOJSKeL2aefGTIs312s3ezZ/zaPb/6LPLSxXI5nU5Ghamxn4C+IfYT
fx5JxLdE8FkYGMJPLtlUJCBxhDiTIt0nk3xzZWGtkOMEvlFl7nMn+1Ku8trg9eZLHbL8RRWa62Yv
REORyA5/eCg8rocUBro/1uTTRD0AuAJ6DodOR2Ozh8USdNMZsLw8Nm39E9tM7egY+fzm9DWv3fRq
4Af/ge/ar0L6axL0KHdX4S5yo991n6cvcRKjW5t52g6avv5ROYnBpLXbGb7pvkfunpRY9s2SctxZ
WpxsfS07Cy34xXRdP9lN/NuOy5/9FNmkd2rvYIAYJcvmY5yF0NjUJBkKTJAfgshK/xxJEmWz4wNF
qklWenzYaT0FGzMivVQDBLiV5Z6IfELKD9Pzrkgwf0GdmCyB8a2WIjg4AZlPgO/Zto6Qx7Q9wEoj
WPi2HcIn508f1vdlLIybpbcniOj1iiyU2OklETEHuUsCLxPxXp25eeNZL9P0p4njiXUtO9c/zHmP
/OEEQLlZE2fUDoZGXg1OU72DO28iDxJap19APfRLRgRsg76SuyncYvGRlUeGRyQ2XfG9zv3mLk0G
bZrMF4/EPeBuLyJiSqHZU/Q0BcmvucB0cRrRzsVq8S8JDabqzAA3QNGunSHqriRvjb1TO9FJOAVR
+bjyN6LQrQ+Qnz9HJ6n+slHBJBf0O+77GvJ3RLC+rBCHGLt+pSNSd8S5b7zppRG/1qBUVE0VtdMZ
O4jzBMeWI1QRViZIlyk4h5BVbsioGMD+kgPYiG2CF8PLYNj6fSa1ug1Mct2q6iCkeMkTtOCXnQPo
wvtoQcae3OFJNVmwD/Ze7Nab1k+NezBYHShPAERLTTUZloPgW5elJ3XCMvocLUZm5i7xoTTCRe2z
6u9zCKTVjqurquFJJbaZH2Khs+ycWNmQr+5OqhaYRn+PtQyEgIckvWoz8Qg5DkHhwqLhBFUwKdnx
aWAvupwgfG3epnWqg0bgCGbVyWtvkn1YdmpLMY0E/jRIA0d1BKHu8RSWqEB9XVL42Qnx1fTxm/N4
LNdxMN/nhHDH7BjmvQ2xRiua6JTlESNd2SV/uZ2LrjRzp5sXubds/KzwxH0jprmeLWfCmqSw3qqp
+hWlCE2ofYRo9TXilMEBxKj95hr4GWpDMG7VsYVlilONTc1a7R11Mj3Yrzv70H5lvK8AwzRzfgoi
ZhBQ0eKbKhBHKbd1Gpbb9L9t5hznK1EHiHe7ZnybxQTKKwzQ/rb3WRRbd7/srXsqNTp9MC1HVU20
oD8aEniIOsQYXevOADZ7efw4vmhJI0+otB7c5fRaNDvg7iGC6HDbaq33bqpIk5berh2noycS79ah
jX6ZEg2auQkArbQF7GgcafbqYCKC0RUtOdY0YVesQf22W27QtAXY/Pf1mv6vMtfCLcx+gFHYptzg
0plY3LX9o6raOrvZNAbjmaphYlruZQ3A7lE1Q86S+T4EuPGimiZLks7rEx1bj1rcVdssw5NR8GGo
WtNpw6FzmpIj+KOqGNz5pQIc8vxoggWJo9UYrCyviF89n8+8QzvLnU17RW6XTLE1ipsqAj3a66Ul
L6o2hX57iRt/X5pZnK5lu0SBm9pbqb1lzCifOSahszZNdl9tVpD+DnSdQW+o2qsRwyr77eEtOrX6
TRW8Ryh4DGSrv9pCe3xvYn16QtFHvw0iTJ4aw/3j64CUdQrKG227/2rzsSvrpsdF22FEsAIZobUz
ufOTGSev3RTkF8bA/EIK/TRAgjipGkaZrr5Sm0EW3YzO7o7/aFOnOW35s+lCsTGqOgfkU3hXVfgN
UUIPQgAMddoqXQOkSy6mGTcpHNV7k4TVPUwrwmtBEu9VWx4XxCoTIOZRUVbruQ71Fe9+eFQH2xYe
rSUqxZYN/KfSscPK6Ga3oo+beyOrW0eg8Bm91+Zepojc2pEWrnXooHg9jGevtwduADsj4FMbEqkg
pQy3uetzk7y0iX9UO1UTPmMGwfs2OBrzWF1mezq7TTTwPEfrvbXH6hRMTQ8qaBb5cyOqbVFtNX2s
Nm3rNRvDERLgUdjubM3ynocUikYyhOliP7bFx+1ba4UlfPjhKayGZ2cQKLZH5KTgJfwM+2TnRAge
pA4rnZIZQFAZ9WGK3U/pFyDYmqM+CJgTWgSmWx/MTcccZN0y+ygC/IXMfCVBCa+nWINIGjKaq2wf
+BjY9TYYdF0bTyAm3o3Gi/eCAYEAtw4kHZDyMJhnXaI11xmaRXIBdpKv7bPJ/GDdRWcDemFTWfol
77MjZtTaU91X0GOH0T/mAwQ4y3pP2jFh+eezTgbtmQ+Rf5e5Y5xmMtrEOzqCiVa5you5gzO10iec
dFEnJn074wYQVEO66iRjJIvhZ324GlEbvC4ifDMkBneubXiPwnqy20TfaRijrMr4Q0r5RkZoE3dG
tSvdzj8POW4wBALY/CrmEQV416rPiJZ9A2Ex4ULXDbvKi/BxNc3wMhSfXCY6IbdirdB9HteebZG5
LTXjKWeumjuTfrUyrjzWuTw7CM6KCJBIrmG5mJpw8ub00Bpjc2r6sNliHzluWs8TT5nfyI3emd/E
hH8AiKl+KyQUDV1WVwf4x7U27XctietDjlrjEzKJ4EoYU7ZZ63VPVVkSJTFH+FsyXIt6Hp4AEhz6
BkHGrknXRVPtg3wKjoU115uMeQNLKztaWbhprZuhPzj1gggUvbG1RzfdARD+iVTTj8VM9GCTJV9z
t4Y1cLh+jTobETzeG7fVgOulXXc2KNFJAK6FlgQr9t5itLdc2Db6zzo1Z3h1dnMeARoctSXgYbVX
NaM2lmk1UxReo548SBYhzFKkSEbEY6e/m/mPwdUuWQbPF3GUdZZcQS//JX2rPpF/0xkJ0wbNNf00
l7Vxs2F42Lz2pHvdZkzB33j12iqi+KkvanESEzOM3OD7nSN8ebK+Qm5vXN7eKidk5Q1oUnjxO0a9
TDBTYqhu3TT7yJ1/+rbuP01+2q0JBXYRodAH2AFvNXJLrncUQ4QjhIBMYxSYlpXNEin5BhGgWI9J
/NnmFS7ZsX1gLB9SECvIWzU7buhfTYZFzEQYnuwDphxd7bwSGDFXCeiyTZi098Bv4Zj5Le5vulUe
o4Z+MNHstRyHdl31xASa4hVNU/1piGPjqVsKz8aw0oOEmRWryBTh1u5B6kWGyQpF83r6XqfdijT1
14CydnEpPjUyDygxxCgKEcr4NThj9dEha86gfegLbOw8H06TKciB6BP01IDp8bNoAfLIKyuSbk3e
s67sC7bm+Qo3gPcs0SP+vOcsEOrNDLn4ZQoIsDdmP5MVFjeEVRg+uxqEUqj34PDt5GkCebnCNotZ
BYvCPtXh8NgdwWuZiZ0bLOqz9fAp/DBHoMwC3uibGSAGuwB4GO4jiVWjCWF+1RtQmbrfI6TBGNjv
tg2A8zWuR9TZW9lFp68Rmi63etmDUO41DFgMXUM+Er0YIUISC5V/n+v5NkVu+0SoMV/LfkYULe9e
YC/fiDS3Kwc9+WMwm6BAzdA5eq5/0sIhOGlp6J+cBadTJ/2P1g+eqphu1m41urGsrg8ShSUsVP8c
AaLu677/E+8DC06wK7Zalc7PI15FTx7B43IhEIvMvGeefwb/MDPLnkLu4PjnxKqd6IYAvpQkW9Pq
w1VbQqLIk5pARSdssm6Vc6j9ulw5qdvtga6XgOICB9ANg8EOMvPJK0hKmSWaW0jH3iun94nylMYm
TZJ9NXf2fmjq4I8seIPL1Otd+Eu6zQbOO2NpsEBktF+xNawLJxcncxL4I9Z6u2GlHhwGgGd7Bxwo
uBNSUlrI4q2HcO85JUEP3d4wZ3wOJmd8zUY0ijxqiMmk284Wb0Wuueevoh5L71F1mfkf3QaKGDZf
Fydk7hiMDjhGPwfoWQfBLhRhsI4C1NcMur41S+aVqQs+xdC2zrJJSJsy+/jMCnNbiHQ+6RL5JoSi
rkYifjuLQxRUnSd0i9XLyOqMgXgpFvEcu5iMJ91uuus4dPOlS5aem1pQie7axEx16ybbV8LTo3Xm
8RjBhB21jvVHP2TMPJz4I81MdA7t8tWxJnc3FTHr76UI/WcZ9PDQOiPZtv0189r0FLE8OGWhF2+s
EgIAbOz47Lj21RQW7I1g4o3C7nEEcUV8L9mOWnOVGFQS2GNx1i8CZ0Z+UBgwd8lIQxUGlmg7i9cV
CMz/FlpPvmhA27QMsMuwIiS1wgqkxpQHHWEW/Bo8ZM+XRIAmza0ZYuuK4RYcCcxAAzjWYgCNNYtx
ZsUZci6hkScEpY+8qOW5tedXPZIT1I7Q3Uyo0qznpYpMwbwebB6WnfkAzbwog1fSIz0pDdBFgV2e
QWQcxhlGCnClS2/3V63D/6mwk3RjYqIp1wozFy0Efgf82dYb5wJOgfQvU2YYTAX7/CUgNXdK2vpD
Ajd6x2sDtGH5Ixrj7F0vcIkJuk+/DHm5VZTAW0IFjTRZ6WS8UF7gG8+qmBnCAFgF2iZUR6MBjr1a
pUoNsGcIUmBuCvukLoNr5VvciOKYJxVd9tR7Gwy7gYeQUgAEV8p1iWJa7JUu34W7tunynkcDSm8D
UAD/tXGXtvw9JEfC54QA6yGV0UeEFBzio7sZa7mN500Q3Be8EQDtTWrwdNH/zbR1NjR/sa7pzt2Y
75upYZgEFZh6WFrrKSShDh5n0xy96HtZVNY3JORR5JxuZiqcQzZqN0kQYKG36vvaXowHkj/13jok
wRSRrd8EiQyOUexcElJp68xEVqnTC4T/LBDj7tm3zfnJyJK3SWeVGtUCGcUIyvBi0lSH6NqkLX8P
KNDHQwFC5E2/c0l4g+Wq3IdwRDb/1Y+ecQe26yONrc0sBGz6aWPB1RfZ0G7KzA1eYQF4L/r8JkHw
vVqAEdxCtLs6Sb9VTAyQr4yBVlYkU1VVZmbOnK/KAWhq2j7t/Yj5k5UBf3E2heitdV2VwwF2RPnW
2017mGCLrFXVTL0WvHHj4Beqtc9Ml/l/ut7dmJX4nF1t3pdJJs8If7wOErC37bvpi0DK5UW0RkNm
GClMb/CyrdO49b6CBm4J2BlaisRczs9bmBr+iFSwF5FkLMXKk1O+ZRX9YhHnoBff5PlLHwEW+1G4
b5iWdcd8wcxUC64uAmFxtL2XeMGNNtasHwFGRAuSVBWzGX9omhVuk/82qXZ1eL58ds2pEtzXoINO
t8rLjFIBPVsT5LTR1GIT7mYcIQ9O9Ja0IAXC+9SKbCeg87qdBbdonO4IlaNuiOfdQ1dDYYQUbii3
WTD4iYeS9yK4oXb0YQZJcvo5+604gcty5JbJKr9Ebaov2qnhkh3UZiqJIMHC4t8bmxK0r9+ZKAhV
2n5eIIXMZfNTOQC3Fi1eD+Eq1YwljkCrAIu1Javy3dOKTaoLHHI/7WEExbzcuHa5otr6wie6RqrL
rYIqqsZJ5nN+UEfGXsedQRZR/H1+t1xEHWVE+rxyvTzbqF+ZojVNAhbhs8XVby9afa8URrxgDcl9
PILh/NUvz2+yY+9QoEatcsCqSNX9V5sJS2RSWhjfqWqe1/uo0kz8Z5bfVID7FHhnHNSfVD8D5+Uo
rkfESYZ6G1TVpzovmwQc8+UxPp6walR4qSIk6+IspNGvtqky+z1SK3gyAfp4YH/V2wDtlgz1NGfT
VjebHwoPrIoRGHXfwK8jnorkSF6PLmZEtZfRx/vtViW9HzivSBd/DjAXt0Eb8URdJER3Xdre1bN3
U/9lJO6zk41Ft+6MMXp7TN1Jb5WnzGP510Votn09NLDDJhDqVmzU41JPQ21VeHymK7Wp3gInMkPy
yv0qKIfihK9jAPpMbS4FRATeDW1f4/VO3zKmEiACMGeshjEC/cemOtvDkQIksm8Vp8emzAbQUG58
UH9valti1O0m6dJvcjJP6s497hLU0lXpZPNG3Wt1V9KuZP3fGYivLBgA9UzUGWpLtT1eB1VXhZXh
GNL2ERBNRB/H/qYe/OPVVLfm621Qexoin6saDPtG3Qr1I82h4f50ojTXRNCZ5Tr1z26xDUHu8nF/
7cIbJMAra5czG+Ctuxt10cG0jXaFhOjcmfPNXLoONWznievtpZAggbHjW+nQOVHCbdETctKi/F9/
+B+/QW1iewXZ3YzMx5GPp4eaDA6lg2VuVBegxvceufGDCyBrumVweR839wGn+MdX8w9Qxb/voEUa
r4xhTcp2Z0WFIbeJH/2p9bm+/brDdIIn0/OhdH91LvrwmmNiuVO/ZQjrl8yV+g6NxkGu2zx66kZT
A+ax9EPLZ63OVFv/b1vQVxLhgCjdqDdhSLIdUxiWLsuLYE5IO9lwrL9en+UAt5YcYJvrEQm2g3qD
p94ZD3PhsCypt4U3YnzkL+DK//fvumV2DCOwwkFhAVdYAClf755Mnn1zATBapdss8jZ0b0u3rN4k
Vf1qK4n+LD2SY0pvG3r1CGYle/WERh+pjlfF19f6j1f0san2yzoYD0Frr9Wb8DgFW4G99tG1JAhU
X8iCvd2j0H38+sK/3mXVpqpieQv1Ydi1gPT2kRfv1D5bvezqiK/z//0Kqrp6amrrcY6qPzb/tV9V
/9X2eG2r2nX/7nqwlSPBn9lHAVdulQGPKTNAboMLwnkZOMwAoqkwWajO5g4fCvL0zAvUEx9dE2NQ
76WQ3dVjbsD68MkkYiH1Eo/t9FoAShmb/uwsWFU5Vddi9PudbUumEq2pb3RRErsZEJhZkeDdKd7B
XCx2kbYcm42IqxcP8+KvB6/+qqo+Pqevumr8ek3+dUo5Zt1hwH5QvYyqaJbuWm2ZKfQlO/kfxs5j
OXJda9ZPxAh6My3vVWqZlnrCaEvvPZ/+fgR7H+oo9rnxTxBwBKtoQGCtlZlgnsTVF4NkxDMOxKzw
2LUusPq1eEtAtVMrsh9qO1t7Sw1IlMS+ZUA1eAuo7t0UWAqfC9aEUnzEDg40JJziG/pIfQlawt2h
MdmKaywScdvDaXkCUS575CH+kQ7qyQm1ZCeP/TnScwjKnOYgJhmFWbsGs5vDnrvxM2/+Amj1L0D5
yVEMKO68yDHT1xMaxgy6X2Pn3BGLs+eYZTcyn1w0z3apeCKWyUBWZOvIccvvU+te2bQDwPvlKuaJ
xUwaTZ+ZxE6MjWsAFxKgEnABb8Qla6zEHehHRRd8a0BONHhResXYzjxmYrFFvG6xH2zrOBCYgz93
DzwSjuLAXCcohs2rq3kXFShehs9NVeZJGCz1rdQibSfGF7/LNYP+WKsPo5bWO1nXHsVdXW6tyKVN
8zPUhmDVZxlM/0DI/27QlolDEt9+UZ4XdmxPcxRp2D4Q479VEjMFnV+n3RVCdv1AaFpxEqidLmiK
E8/Cn9xPkvn+ijuxzDHLjeED/TsGnqkPTrkxAEhDi2FpKJxkvAQ2M/gGhsBtziUTd0Y81p6M7dEg
PNjN0A35z2QuOiwz+nIn5wd6mu+Xi7C0ipzo8v8firVaD3rpukz14seI4rwWX8oiN1eOAbIfLGgh
ZhALXakxDzIai6KLOO285BJZFDZ51eYsfu2/YfXzh1L8zg+rjPnYPLXXhAVccAgij8GHXqxfcY5g
uhavyZhBB7P2Bv0bXCvYk/02OmSV78tb0X3OutMXNCAYpPHieR0nnlSxoluSpW4YE1wOCkyRCmFi
0yJM/J0lmaMkRfnDWnb+9fnYg8S59hm8bi35ivD0nYmXalzD15vhhPphix+ilyfVVuWjWJaJRZ3I
iWQeeloWiiKOIDivPQAgS2fRZSmK3JIst3GpW87x6dggfWkg6mAOY84UE2dDIEB6EGXx5nHFI7bx
U/v848dcyVaB1MkflpHiFs5P3vjdA2h/FI9rAJMuQdPTPfCbBsoN8aT8e1YcPU9VBOVUBzuPN5+h
IB5IkWUL9wkTIgAeonVpWPaAokEkSz9R7NyfnVKmx/nXT0/yDPZY3pl5PTM/zKLWUdMG/8l/3juR
m3uJ7OeyOGge9UOvzyf4fJSk4NiozWdlhGpWzCvL6kEc+291SxfROq+zRXZJxP1YiiInjvufo37Y
zojeouOnU/1b3adRP53JmyZ8hObKxgfRN73iaDjjqyjGea8qXniRYEoBnAmMiM37ZGZbkqVuTNAE
BX5Hn6LWyM6dxHQrBl+6fmgRWVf3iBDCBT8/0eJlEe/J8rIsL9X/rFsOE++d6Pdvdf/XodwxncD9
WUi0X7+xUWhjWTuthcWHa0nmnexS/mCr+Lfun+rm/cQ07HwGMc6nPvMZusi5KFL3R24cfy2mBrEH
FbnlGy3mkKUocsuCbOn8qe5TUfRzWwgD2p9KCSVClJkA+Xg58b2zvBWP8JwVtaI8YspmW50UyU51
sqdleieYCtj4UpbGCUYuymLmZy3kYVEyEsOeTUeuZ9TjWkwPWP+hZK1gBv4LV5snDVPGhiBmlywf
AWFC/rb5t+l2eRQsself+iyPwVL36XERRdHae1WMycIG6dXJo75pLDUe12L/GxFggLko6p+9ugt2
8xsvLsqSzNPqUhaX638WRcPy6oqihyHl7/Qtyp9GEHVjEhE7oUS8RstkPy+s53Zxf5YjK7RK2Lwl
RwPDiDZZSD7sHJdu4liRiIXBUhS5T/3EJLrUffjjouXTIZ1TSNtRuxIVeC+BUqAaIHpgKdcUIjmm
D1eOIl79JKYuN4mS5CCuTB61aXIYZWtVJZZxEC/7ckfnd/+DMfPDUmHpKnLi9gZZi0Vv7jQbuVIL
0hMtDKBJUeHK7kYnxx0Dm4sy3MQrOtspxRPQj2pYvYkX+a9Vq5S9LdLZuE4qnINpmhwjKIJBiQNa
E0lZ4a1cLWXX8CT4z3xjlU+8w9ZoIEDGhLxYPgxV8fa66p4FZtvAARDIcNeIqyruS5kAZVKL7DkP
wZkIPLk63eCxhnSnnu2Zny6/uKgfbtG8dZ2vutiziOz8mgc4J0dHH7biKovTLon4AUtRXNhPdfOu
TrR8BnMuPUXz8pdU31fXJtJ6K2QMkYrzUve1ycJ+r0EEuFVBzFIEegYBaXZEZ5JWQ8V3plnQ9Eyt
jkOYpxpFaDeV3lOgJHtlGkOOyuSae2W9Er3GJukP0pjrG7lNCNLrumxVBbzqInESW1+bDgGeCjFF
lziyd3LgG+kWyiAEl9nZb7FKEjU8WMdK9aoHMFn4miGNBXieWKgXhfIldvvnKaL9iwcN7BfwN+UG
1rgeVg6Koi6B8CiJcE+UPSwQoVnEX0LHgllQb65DCBeCRdjCTsW3v3cMd7zHRfUTvOOh1ZX8tU91
VLVi91uasyQv0YE/uZ5MpHhSPbfOaHx3sNbj2XU9HA5KDTtO1628qiy/liMxvWzJ8xdVjs01jDqE
VwXQdsnZJAugY0oeU6OAv0mWNwUUwTBD5cRxI8RY3PqpBVMSYgIdigJ+pOyrzMxv4xAVN5ETSZJl
FrxnaQqxMEZ4Iwu9TV5AP+QO3buO82xfyxOVXyIXGnIkMHFsJgPwynbZuYVZCOu1DOBTcxESlWEw
3NRJRkyQU3fsh6vMPhGpgXvNwdhew/o1tENw76YEoEtwd+XoG7Sa0lFU5Qki3fAuwsqVQXymGXhr
LO9ewYZ9l/GE3mNJUdZD33vsIGgITYfQqtjkWqZIiqIhuxq6rrkpUeM8jFNSJoTtmTxboKvpsTT4
ahKvldxCFa3DO6MPiM31vQovjPt7iILxNpeI5oD51+KZW44vAsN5gGUmWBd+vYL3VNtaiqFvhqFK
4XgjmD7TFP1kWoQ6E9aqbFRTjeoVUvDQYKAAnjt+fimA2l2qKVmKPJ/7KMOG2kFtZIJNy9VTOuqx
tlZ0TTmJJBu8fyqztpDWgwPK3fFjjM2QGjy3LgGjttm371GXvmm40okLB+7Pu6WDZyYykWiFrIAl
ph1/4+786qeR+j5UEdEKEOI8e31C2DU8WA+jgi/ZGCLjXNhpe1LbsD7EcZjduAUKkP9a/lL1Eg9X
EutXWWufS1iDrnYQPXRmUQF9lcovYYvjyILscSuKogFX6Av06+m27Fctwh2rYeoeKjGifCGxXNNx
eLCpsiRgt8wZmw8HG+k3Kx71sxiqrHTlZjn+AXAYSp0JtGg7PjjFZvkFtRf98f0xmscttbF+qJp6
m8rQ2qxdJJZbL3lCqHDEaJ9V7JVN/QzQovoC9ry9YTo+ihJCu/UXROsAQyU9ZE1TD1FnafnngyL7
Wbbh40I1kEBtYD9YLKasBILuAn9aeyk7zMp5DNuJaLBgsjhCgxkRzcalUHWp3kO2qaxFUVyeJJan
T5VFTNh0fcy+J9ClmBZ64d7s/8x/J45Sd29mJZiz6frBOk1EXjI46NPzzPSdDnOKyIqk8EYQ7ktZ
PG19DYXkh0rRLFoawB2b7oHAGSLwvG5FXBeSCnnBpKSWb2Xp+YfW7Dw43v3iW57vRHvY+eUuVmFt
KkbJwmAt2aiFYw88Vl7gXZop6SJ4T2zN3X9oaNsYOZlXzzXDLRCG8Jz3CRqGUyJyok5nl41kgwmj
WqgEFXqD/6OjOGTuvRzd9IgD/l8Oie2O+ApZ2X8epm4ySG4f+1suYw1cf/p1orc4yZDlanWJ6wlH
gdtRN2oQsDBSXoMpSSGYuIri4LowFgZuB3hdDjGuT825DHP5aukkcijonfnwNfiROTi0sar4eeGg
iTFI0sl6NQjFh1lKtH46VBTFiWtYRw8WRODzoeJsH45IVH3b5ARofG6YftWQh4AdH8fMfIuRJyVy
abTjcz0U8dnuAwJOFJg3mwQ/o4y3YhtlvvIk5353sdXyR+or8lNnZvKT6pe3hgn2hm8apAukg3z9
Wg3+L6us1bNJaMmrnTAUzpz8GsNm8BoU0lfwyN6DaNRz7+pmoXkXbUQKb2MAdV/SqWdfvkadoj8r
bpC9KNFRdOGbkzzJVQX88uaX8XBpPSW+9lMCuZ/arfSoJGtW44o5m2i8qSj6ADTFkePav+WoQ73U
xnYJcil+TZwSHm1Fq9eiqLVVd9BQTd3kugEj/so0mvYLMlZQFxm9ug0AVL5WLbIIMni9/YSvfCUU
LN+YiasfeiQz77nZPxNC07wb+ffRruyvhmTXpyQPoE4y1ea9GgmkkC0jvUOiA5eu3/7xLLN+J2RL
3YwhKuJm5T4rBJ/BYVt3xHuSC/16OyINC174nypgkX8bP9WphkVUbDJe8s4pt+i15TDMWdlzIhnm
qYqbAc7tNntWQUx/Qfp9JRolwtieicD4CpJXvooq063wL9hdvhfFHjaJo+IM0VoUy9DW7yNeOlES
IzadfJXhelNBRJ+9YSQuITN87VzCFQMsunRhYTPTK0b3sNkQiwetJ9Sy28LtrJNoaWvX2epKZ/Dc
oXYyusw8EMYEr61ctGswPsFJFK1ANglTCNqzKJoIEaEDqboXURyl4bvNN/8mSkOb3Jmv07sWEt/j
9t7BDzrpMU5q+Rq4wIh9F7mqLi3uBPpsoZ1oH3OnfonCWj4TrNA9qmrNqxLCKl9E9kV0EPXwIu5y
qUxuokokOixHgQmAoWxUBFcz1GMT03sU3UPgaPdUf6yqbGc3doFgYbmFxjw/m4OVnYMGsNxEFpyf
JZmkagobmll52IROC+m4GVQPvmIhBT4YzzCExe+yUThbeDPzgyiC0SGkXs1ec72HklJriSWYuint
4K7g9COqJu1RV5ZrAsWL+J0o6mQPHN/aqfg+3k1DO6e2ZDzpfmJd88ggwGLqVg/y74FoySOfNuXK
sk5BjYicPSWjErtrLHgV8bv/1C1dRM6Q6t9Fqyr7fzterQmAaczwoezH6tZLBeHSmQ31HVFdOl+i
36nsvuh9Z75WVg8/UKpml8TXTJiNi5iIuG782hb2o+jaa/GlDDTnraxSeWOXoXGNcwcBlrKELQVe
2BfgSD8lyK+2Yba2CRu6yDkvld2H3xuFADFDs6sHR2+8k2Ra0T6IffkJVpVyJYa3xjc5d6qfDX4j
woj0EB7GQTtgs81h3c2NR8eEc5zX3YLYUklXUVJmMOPCUXXJmVMvZu5vWlcNTyXk5H8b5j6iOV9q
wZEQ/AyN/0YePTnciHafuMeLGC20bCrNAjhhYenHuSiaVUeJ+h2vdjD39BT10dAjYy+bHdjtZQjD
0s8m4eUnyzekbaxkKrJUnXUwiPc9onVTXRRNt3ZmlAz3AR2XTVvL1Qtvo0zoj219Y+38CDeP9Kdy
nu0uYknaZ8bu8cmsM/0nmETIInXmeZ4+XtoksgCpeOO2LIryFqp1edC1ojsFdm2g7uvmyBI0FvxY
BKsy8YHMVHNosdzWfQ+9/iUKdOm3RKTlfKIkVaCKy4xfQ9x99yXJelPMKoHtWBmffBNucJYo3gMQ
anufTKTisuTG5zYOjT3mgPjBBgpEjHNlYD9jIjPd0X9nAv4G+FD6pXroIBOdxAqbRXjk2frvBGZk
tWmfPaQ5qvpL2xCzDE9x9ezU7AmbtlAeiNtoCM9BYQnclbXBuOa6B1XV0KDqrYnSQI5Ri1Oa5Cxy
llXiAoQC4dpE0LqgX/NFsTrnOY2dN2UIpaveOg7XAPre0o/Lkyg2GsxzqRU2RzVsIaZSWJcdm5xQ
t6yynRcPQPqq6Hz52ha5+xKU47tqeOpNlMYpAtxSjQfR1VGsc6AY7l2U/Nbb13Eef9Ez1X1xR3yJ
mVE95Zplvbj73k2s95BP5b7u5Xpv1Z33LVP3ZVea33IispDMKcpD53XZGzJ369YI7C/sIy+IPGS3
0pUgz/cAbzStr6zmuqkhyPA4o6w7IVn6PWRHAy8RxGtaoP0WcocGZGq+5TUvS4dKK7VNYTbGrkNS
8NZMCQ/GsKnQRt6IomjAYZvdqhG1LSSrzwQ7cWavKYhuQHB0he0uu2lTYkLFe7Yl7ZpaxfgFK8Bb
kwfDtyGYAj1q8BzwQEG5F6tv4dgN3/oyMNb9VB9M9f/d34Zyaenv2i7jEJ62rjwbwrd/xl/q/9f4
/91fnFctOpDbjr7VUyNcd2zYH/NuKB9VS1f35lQHXUb5KBpSNr9znegCUWT1mE91n47lywmdleTs
Q5VvokiMCW3pFJW848lI/tbJyEc7qb5buonGPnScVVmCN/DyBympDQCTYL56pey8rcW7vmnhsdkk
vZI9iKTXuV9Z+6qulKrYqn4kX7wCIB6TlCjA0C5f6ikRRVOTAN3P5aTYtGzX4Hr8p1XUL0VxhKiD
2+6cBgS0LVXzSEs5ZtIbe/sh53J9b5H/gJHMeY/AM/FQ5enRccGSqr31ZTBb57sGAR3WQqd7MGwb
wdEIvpUslgO8r6CJAR4fq1zaaaozfoWRods3jCoIT1+BZR3FOfyEcL62qI0rStjOzW0UHF3T2IhX
PKhctRfiRgxUBzRtp1Z1f1JLH87uSXBHKOrM4jqGnwHOZfMlGkTSwtW9tQmyAoneWkc91nPIdWr3
MbEi6RGC6GajHhxkxKJxhNNFgzsGEnJLX7EEARcT9uVeKpJ2z+YPWnztT6HX36AY6b4GIUrwUVO3
D0HVKgc5rJOj28f6zfdUNDGkfHyN/fgPQYfJHw72kYM/SboOOxbSv4/oyey1vvFuRVZVj9mUaDLL
Qz+DLnHqoKkTFKkiZMOo85sSg4uHMlnedk7W3ER/0Q2Bpy2ikQMCaJDTRJMmOyHzaMm20aMHWQe6
alV8h3QIgQgDYTStkfsdOmjlzfCaaF8ArblGCaAKrdfHi2UTWQw63jxbSRccM6iMz44eGEfMHtnJ
GcbulBR9f5TkID8nWoawj9sGl6hyoXjqLPsS5QNaryVGkqCJ3F1Y1zIKDHK5s52sB+gK6TIEUO0d
/0S+jUOreXRhe4I3mNhBZhyigYq2fRobpH4Qd+6fAwN65EZftY2PUcrL5JcKH/Ta72XttbdtuLzh
Pf2K9ky7KoKhv7roUEFBncabYvADmLDgj+PbBODDjccfUWVvXfTI3vBeV/DaBBPWfgyeiCX9E5jy
+EOKtB8YfoGXGx6Gcs9Wd0nNx9nt9H07jWCH6HcQB5Yj8dCzoTIHSDoJMfmREZeoNvp3h1gDtoBJ
d4Ybtb+XCKlPbPwjpGvl1TGGBipk3gB2RvkhqRSIZCDv628hbC0syvtDqkvBsys51s1SQNMKIXhf
b4HcGW53aONueNNN9k6K4j3bGW+KMqQZtAFy/xYQALj18q49iKPUMDqWWqecUkvpNtgSsxOIoJCt
6hQZbDgIcrj1aq7SBwgRRReR+1BpTi2i8nPL0r1PBD8hJ1jGEXVFYYNDw4G3TlAMvBl5jZRjLTWv
DQKWp96VE+gruCQJfNvYLTuQHlMRRjtnO9QZOpdTUdUHQEu6kR1F0Y1LZQU6MVwh8gBIzrTYFEyJ
mvroPeX6kJ97JypQsCAnkqWPyIk6lMbpXamEKHUp0Vj/h+NGCKNyAOr/NbYofji1hY7AkZXQ6kPd
cog4fx/k4ymJ36rB95+Zc91VFlrGUXXBVrSp9iQ7lrvXOl9ajym32XKy8G4W2UGUxEG65jzVTeJc
DUM6QF003pymAlJYp/XXtreKldZZ3vfak54BFDm/dEXZpTbTATzga09J1YAOkPI2SfgHY8YD7CDh
jyIoQz47Vf02yd2vI6PJr9i5zzIk7leAAsU1VQp/B53puIp0ubguDaKVBdbffjqSPFltreXmlRAZ
lJunEcQhouNSbM3eWlldic/yPyf5NLTUR+CFVPc1JkYVwszpJMsAohh38gHnV3ja2J1kXZreQ4AI
6VAUX6TWB0KiWncdJsd7bE6zr5IRYaD79lwH0hdJpdg+WJgKrpaMcEkoQ/U/F6c6lLq7azAloo4Q
TGWLLhpekKl1aRD9RF1RyslO71AFEMXa1NJtAC3MpgkHzPtF+SMAuOBkcvmueAPwtzYfXq2cTXs5
VO5TOqbthlCx9lFtQtgwrT55sDVIVUJI3K6D0XaHjKhaGBwDYvaRrToasQMnyDSLd5Yc3NJYLnYJ
e927DNcuFgOs17FRShjWs+SFX+evsXnbXyMTBhRj1PVvaIq+uVVs/swN9yRjyPRgwgHXFJURS+mX
LK9N6PswMuDQaP70g3Nx0zT7qVXhd0nHSs1sSQA9UUOG0aKGpUO1YEDpmYxJ9+KWXQWnORsI0dpb
fn72E6CAojVFwvPitmO1Eq1h7CdoXsIpJ1qH2oxvpaR/i6aR8HikD3FZPIm2ULexOUG0xJo8eMhr
WbqFKAmR94wxeBA5kciJ9z6qcnFcqkQONVR/E6LjMx+1tMpWYu1DHFErUWdVPnSTdgXuFHLQ9dJv
OY/cJddKz8yTO6r0HUNUqUAiPfWRk+MicnGeKLFyduxGOcvgqMCsB8o+HqGKEQ0i6W1Yg9bS1KeU
pKHYLccorvQzH3OY7f4zzIcuhhWCIRODL6O1yHSsW2vIN/O4otmNQ07xoedoStIaOSx9o5kOQLBp
eKkrgQiCYP1woGiYTyl+oJ/I7s7R9de5ThO/YDn54EQ8gq7VyMfKrzf/+p+W3n/HVX4lHrwN82+Y
roLIffix04+bf5NomU/a5MlDCLErUPG9UdvyOZu6iQ6uXmLmEVnRIpJBXH6R1e0G6obuh4NH6Co1
3Y7VBnJqfXWtoqBYlwhYeAFQM69KvxtZNcChR0xjKx9N3x33ltP8Jix32MQQK8rBz1aNkI7UTfQo
HPjBnK45+nH9q0xcZ8ea6WxDYRoUarBRzGGisnV+mhIS2WGzkkomcohmdejwbQcbY4W6lV1Gr+wz
D4DwXvSqdVYtrx28HsNz6RYEFzcvitczGDA/GLGjWytXFysEf1kQ9YRBZxtj3cp09bufdRcJr+eQ
IYk4QMGQTw6/TMLpEIH3PYAjZpvqROdAUh7LOpLucsiWN0fP6F64Z521CPJyU1XXt8Ck4ug61ymI
uKzGrEuOy1EelrxNUkK5hG6qdBcNYNC+1yOIq6JugXKOT1XxVMV6d+9YCNVWCRd6ypa8GwkZgbws
5Id4L1KOyAoKOcgeFI0Fs0Pdr3qgprpDvKER31qlRwFsSobYfSw7cPxJdra8ziDqnyTDWrwGY9bv
1AyuMVGXwsCwH1FZw2D6T10zspCA0lTdF6joZbbhPiRTAh2Fk1vFvTaha4preHF61jD3cUqCWMsP
9mANK1FkBtHuIWwUAIaquWqpr0z9a2DU2klU2VKhwkvWj8iFVtlW1IlEU10VNxGcjaLLhwYY87Sh
mk8sqg01w787ZOlRnFjUuX63Mp1a29RDicd6+pGiMYjk9GyYEBBOVQZm9ZtlSZvO88PHLN9mAILv
taIEj/jM//RB4R47RbtCRB5fesSq7iKxR7j+obUydktdPLQpIm4w80eyFEpAGl0NzevmFBmRccfY
b8zHNoG5HTMX9SO/rlDRstm0uTEaQ6OR2/u5jEJSsSuzWF8T50u7nxvqeVo8h5X9MDqsDtqxwFdU
NPrdcSLpwQjO3lTQgvBv0hvle4PV8jTo8bQtBO+D+h+BGUu/PoLlKB6ZesVAlpyZaFcEdwTvmlue
DZv5iRrzwCPWuF7Bilw9ZGXiPeoYyR7VMHvKXa8/i24iYUmmrpAFyg+iKPoqsKxvjILIcXGUqANR
EQNJiK7s4fq1I3vOPU415w4v93jStOab55awhEz1qpW0KEmFKze0Qf6LbjBgHvHc+1fRg5XfXQ4U
7RyMPH/ZENQHyXPMO2BR646CWLFVfBstg3607qJBqSH3lHOcM6IoGiBM0W9FzIIR5Q0J5li/xpWs
aes2YP6NWuOy9PWxnSJmVln7WC3CnT0QMQGdpf+Yg4bYIM8SbTULZrS1VRfuTnM0mMPhb3mE6jl4
1OsKbKgWYT/osYfaWoyo0KRlIhLWLiNqWah5qmPPaiP3kMOTEAtxJ6Y+F+Lhv7mpCL/e17RGyw9t
DYf4u0laxUUc+iRyyDUn+K9P9YQSaqYQRpETSScCJaeETS2Bk6IS6tpm76h4vPsQwpdsePbnwKsp
zltm2V2+yeqImaVmFzsBH5aENTJQB1FOBOqh1ZOv+gQ8aiYkTTn9BLSJQB6ZAn9kFBC7wQaJUQDe
3ZNI1KLuRwSOyol/4z9ZNXZ+BpEKB0aVQvsomtt2BCEqsiG0M1D+RyFuDojzcdrBsjdfMXtAgiSC
ZyS0TVyI4irOzZC9nCerzB7uE+QOQJgBX9C30qBJQOya30Oj/3Jhi4izYt8j/7UxlCcPXcdT1rRv
Fpf1HCAHtqsV/Zs/6M62n6JqI4bJnDMzTrIV/3e52iIn7gA+LH+re1wrCZW0s9yomzLy9EONUNvJ
1LL8aLJJiIqwXElys+908yXmXxtGD0IfUIfMHeYRUErW5DaE9KNkbMISEPMESkuniGtrulkil0Da
sC2gBeG72yqnCmYLrzBxdGk5THxR3F8+XBggylw306mgULSUtSQlLvZ+DG6Fb/zUE1/aasYl68r+
VPlmNyeaHvQnV52uXDJ8SxS1OAH5LU5OWkA6LrKp7bTKVmSF9KrIiSSy3IJoJwc2jCl2PpvkWHKt
AKDDouNfH6zcsdJjkEAEMGFEp78pEvGHl2KTaDDLKOhmuhOGaZxiFMXlyATmVGTrEYNXmljDZrkz
4jldiiLnKB3yVgB4mbwzeAJJtCnsb0mMRvf3jW6coyn2XjwHIgmmYoeLYzcG1UVU5a6BuINnsxoR
sgatUDQwpZb722bZl1ipStRHtRQM2IQam7NWo3bHCJIvQPJc04kfotCRMRCJKIYBLMRKIP0pWVJ2
Z4Qh69VYWS2qKFLYny0722jIdNVZP6y8BGldH33qjWwX7GJU2d1j+/nlxP2zkk/EuqxH0I3NEJwD
Sj/gOt+qSQtuNLomWeGv4CjDUTrm/sUkFubquc0af3u16obklih8IlKnMDYOLKtnuajXTBk5LnQs
i3nRHKEbmLa2o/wI+l49jB0KQqaNJq31tS7rdKfjhCGKvWnRYqm8XVAjRKmnK6lN8I8QJrjhg8uk
ET7oqmKuB2WQtq5UIwvTqju4/6GnG180PT6meY79DkmioNLfi65As3CId9AvBVsDoF9WNxffK+UV
H0eQyX6WbSoAGX5zgfiVeJIQl64k43r1QowqYKnWkLIFu66YNKJrjShcTBQ4p9djrnboG9vVJoei
orKxNbb9n8riwtitg1QKx4+tc/GGKFwHCGy5aSjDa4pEaaBgrm5liG+1EHZ8RDOL9k/ogsiWiaRa
96Nh7124bqS8PtSqz0WAhy7QTa607oMVrzqduJju1bEn0yVCkKzHql8Wn+5pblEUuGMs85hGe00a
AAJLxPs3nbRnRTGu8T9+Y/Hsb+0B/H4umRHcRITp2CNrTx1sjg09GuGb/HEvdYZDZD/2UCAd8HjK
F4JpUc+wUWCQU250DkoXzHzjQRhse7aM1lajwzkF6smX/tQu2jJlf52eIDU062vsj78NGtdpxYey
YJMtWe4tU5ufRQI7ksorula6FrGmocPf6Fso5sihvsEgesmiCgVcE5wYCO5NjDlB0wGFj5Ecr816
ohSBa3nVq/VXl+/FBpbXFbrM6IMmuHBszmUWTgAnxNiuicoZYPQyrk0h7RKvch8HGNfHwv6Rx6jq
ebL3fWilXW2zEeyUdjMtAFtT88/Eyu0Mx/8lwcO6ynq0iZV+fHMKDBYYIBXpt4VEIrxGWnDUFCx5
Tig/wrhgr7Uh3rh++zwo9g4hXMJHfEKxJF3G28oOSYp+RoXS7MaibzaDH+c7yX71pTRdGWHibss4
xT7TpjvDlLLL6DNgV2MZDBTlwevDGmrK4djI39n5+2tnsNptUz5VEVKtJXpd2PO3ppO/K3ULPQsE
SbaG6HHdvhKRq0F2FPprVDyTFatBZT3Cv7pyEExd1UOfrELLPxi6JK9aKLvMUH+FSKzQCZKE5itm
fVTImzREfcWGMVRWmoOieQZtw1fPab+7XlFC6pT9Cse3UY0gX4v9nwTnJptKfUFC8aUlXhKvC2yp
3dmBMnXybdR9Y2+wtfVDY2EyIwjYdNU/mG+gMDHfw864ZT1O+9i56CrdEqW7ajKrf+b0cNuiOlzn
1cUdGwRk02GPPK+JumzqH4YfKGdjr36O0uab0iAoL9fDXQ9Z+TfjRNebYQhEGh1Hn84MnUIy2RAz
DLGhxzOxLrMGQrDwe8tFWpU5osCSJh3znkWWryvFut5z7eVNbGHwR1LgrOW7MjHcR7QN6y2unXDd
F9aL2ScbLW2YCCRoaOP4DY37eKM4OLyrsg5WVZV8JV4UkGPNHrqPAvSSiN40S4SEJ51YIqP7bSXF
r5D5P0KdZq+qr60JA10RRODuu6MdqL8yKfqVBOrPqtAQCyxh5pfZQ2Hh3qddM+zsBGdBoBDLbsfE
EfmD96ZgBe0TyP66IXuSw+JWTIaqdJgcsb+1ykJ6oeMH+4TKVq2+gveu3PaSOcGd84fWD1dBZmIt
mQJ1C68/ZgofhYQYIRPyPrhemDVNbx0qxzIJHiwCMVZ5nN2SKPuTaNaxKMzvVcDGq9fvvh0nG12O
DwSqYA9ya/RaOhdcvd2datTMPKiqNwUR6NtGC2Hk6dpoY0qo0atSPawkI+03rib9tGE28t2WQPRA
2+qISqm1Ze6HvnxG5g03dKLvsQLsjRFLpp++pL2801H13tm+SfwwMSuBwWMmZW+OnIWndu359sQh
9qXVfNjG49dhrOMN/DPPfjn+zHrzq5oNj625VhOz2Jlefx2h5oxMmOcq9CcV07xm0FjbWQXPYKbi
UdOrY+S6hGmb+y6QNnaA1v37EOTfHC9+NvPm0pvENMrdq1/Hh4oYnKjnmQjragclG9Q07cWHOJCA
NojRytjYRDk7cKncaCXvJ6zyRnwoquz/0XVeyw0qW7d+IqoITboVilaynO0bypHcZBp4+vNJa+9/
Ve2qc6OyMEK2BM2cY46gAHEnPOPwh8Y0gOyKyP6YuvGDbOpi4ebac+thZNMl5ntbZN8KOz2rHt/R
l/1C24UXa23mIdn1oniakJEHuV4+VD3m5Qk+TEMGo5rP41EQIrYpGQPA+bPAjtp5wwASM7V2F/X9
hUwjMgQ98HHVub+taLGm4A5LxjZR71Jg+YuB8kITishLXWLblB/MTl4yrHkWxqzslfD9zej4u/ei
xaAPt6FdOdodfvsZZPkJekRMjiZp7HtCMcoTumEofC626SZXZBWC7IAKd/a3XnSHTFdvPX8Urd9r
AgkDp8/8xW+0PSvfI+SyatH3Lh99dDJIpi9tc9OlajuW4brdtkquWz4WFgk6f2aH44LZXkL9r7AC
dqtTAkq17chT01uCxUb/kJV4ffZWxjxFrlXC1au88DfPiVDO4KfJsXl1+u5g+t197+UBeQ6Xqos+
7IK+EQkZ0Q0qf3fR1ONPWg4BoxlSHgTRnzPnBhMBbOMlZUNjKCqaceVZOgTjfiPoM3Y+3XJZnIge
bagDEh2sisulf3U6QOU598YFPjznPB3bRe3iCKgLCEdWET2VTv5bdWOzKLpcLWu/JzES0WET67tB
9x9ciyJyinHOltGwt1qq7KoPP/qO627uzbWDmbfbDkcL9A7nlGyJxZ2j5UxD6xArUbhTWO6+4kEI
0SkCQrPADpvB4kN2+RiJPJlZ0I1i2Zuuj+Df8xZDqopl8dgWeEQNmaavTQvPhrZJHgiA70K87bnB
UUle/B997PuDgREZ3Zi99cLuSRMTtpt+/yE6nMYnLYH30n80rb+OBixF24SMYj/zlzkQQcOAI4cY
v5S6xsVDEVaLNKgjEIFe1wsQ62xbzIO3I2Ty1U0w7+EO3g/Vj9FRG0+Ky7PEXydNDkIrSZhTeCim
nC518mCw/CxRJ8FqIr9nTupDlJR/hIzGC2H0jJWs57D1CCqRXwbOdd7coJIwSAQLE498Tnnso3rv
UCxGnTwNPkND8kWwujoiIHqh1n7xGFoEdnTNijDH78mmA8i8YTx5PrcaZ1pmXn9NGORu7hAglbb4
qNavmVlzdajAaWb9bA/FSDGeZwvhUYM5ObyNKPkbwLO7vV1eHbLsEb+3UT3bpVoZpj1SWBGakbh4
Ozj9vabGapdo2b0VUZCTSStNW24skKm6nhUFbTxsEGlbrVMsAYSenTj6wt8K79QMzl5s1FwBnDTa
H6DfZ1Jmu9CxRpKBO6aVp6LCxgyLe7HIYdtuZztqli2OmL5Kg3S2j03vw03tf23tjqjlQ0IwqwSE
xvAR7l1WrZAy3qeDEGtd1u+YLNz1csbxubxaNH/UguDq0TcQ65fxcyVcKiE4UB4gwaLWI+rOMsFm
Egq69DaQlmyiIV0VpA7iHmdCFWJ/pj0WkIOayGx3zLWwpidTdw51yhUY8wlnglAJppK/thsOy7zD
cbhYxYazSZzxYx7vYM485zBSF+SC1KvC4HMiSvyEEgPayEy/7qBV6qYrBG+/ajjzXbltAe4hb2a7
14y1Q+DRwre1R1GK9YDB7XWRKhf4oCKFmiBQb67ucqR/ZCxsmrXHOvB9iK0v09GmdWgOmCUjIcXR
kPY0z7G3oyK0fc7+UkM7QGFCbGKMfoUav0tiPJIy689yOrlwRuB+G9ck1k0gRBt7QVO/JJ5u4irn
LjNSTheaz1ni2uYngMsvGcrVfsiYWpsM7ieiijLTeMCwr1hClUFAaRlLPSvt6wtWCRjx0jQZ7HvZ
Rtj40hrjuHWNwaMOSKsAq7kW95TuLTVq7Ki7vZZwtpWNWLR59ZzmEjmSc4cx5nIuqZ9V55PqC0ix
cPJ4o0gcx7VzPjlQ2CvxMxn+d1XM6RIiW8Vp2l9cqd7dVn3jJLqdpylwTOOjHBMbt2SFRS/ii3Bs
bPxJlAyYg+iVeBwy99K3HrKMtDgOXs8ApdYZZPvvqd2RaF9YT2H30Asdq248REkQI3FHd8PlGMtj
bouDMBwu3agjz4k5RqO754quYyilWsaJfk/gyLM5kIrp93IdxdNDHNoDXED3wkCFAJc0xLN5fvP8
B8/RIImYVy++ohuDrkspsCkwsa+LlqlZLidcbIk5XwxNz7wh3miVPMr8Gds8n2FnuOWcDJoqtlZj
atCJDQa7molcaaZjBd5dG2HYCegHd4FscL+HcyLdlar1Ny3PGbX05iYc8dwbQ8LwcmzQarcPoqH7
jmuo97a1o75oZU6BodyFTVVJ96XOerajkrZxHc5JqUr8wCgHh7chDyH3tSCEmytrywg8L/2Z3Pgt
Zk45TX0RaAPegKlvTjt3ei1Fkq9Cc5MLBtISHSoa1GjlkANTiv4tk9EVoabzD1O+Nd9pAm4IzEoa
A6SVvDptkyIinZzseRy5e9ukeq8rRckxOB1jwpbxcExItO/6eCj/VCEZGVlcnbooXlsEiaz9adxX
mfmVawh24xTn96vfUN19w0h6ZiBerjU4KouaK37lay69oc+lpFR7ktPaxwV4moDb4XPVyzCLcGcr
kQXWKBFyplppi/YvD8FCkuSnDPOD7mqYmqcVyUKhzegpabcxBhsLSEvuoinNH2VhO5U/G44rN1Fp
fLiGtnXnEfzEh81jVT9lidUpft0/+M18UlGrdW3GpxnLYZx9sywgDRYXgvncxES43o/cTbkUERzK
TygxUL+HP/ItT6FPxHLCGmUQdF4M7otvjPupwYwEnzmy5K3mPDTiU/JlYYlySTLf3GjXyOW4mg65
reP6nsh+nST0aTq1f1WpF65RaCCQ6q/LobNqomnD65iC9xHGt/GOWKHnzDC1JQlYmxeEpOFC1SHs
oR9/fK096xVs+8kteqpNiKn2DOOM6GqkE/s882lTWaJCi4KXaxOSLVhv3UCvedcd86M24FIVcCYA
bB9KPryFVNZFyzMgQ2G9DcwtjUgNS9J/rn4qfnSIbfEUzc7WyCnQRUQoH6sTFQBOe/Swnol3a91b
EI1xEgawuvfj6FL9svCGTH4UysoxHi65oFNzGvQ0qSIWRehvcUNQw2SW5EGpJwxI8zUcrvvUHQ6M
FRD6aflJ5FG3pAk8qKtz62Q9Gp+R9D7dvn1pdU7MzH4h++LRdORSROQUEgGMCzhBstNd23C1IOuC
Ib5tLf2t7+wvzR3AlWG6tRbZdakOGJNy/3fnxEIxMezq/pTV+ICzAECDu5o3G+/htXn1tOgw41SI
pfYhM50Z4K79rupxXbvaS04k8cKNLRWoksJbt2EzhJwtVDG9LH2k4kJf2CK/K8PuSwokFHE/Y0oJ
/anpH91c7K3CaQNT66mpJPR7HYPqMdW0pbjm8/a+sUIKThR9Wn7HRbzFuOKuSeK1ntk/sdeAUzVM
AUlSJUox2ZhTdcocAkWbOt9VA5GpvV6tYIV/ZkYLXdQkodtOVmnG4Dnt4L+FEuNge8WfsO/js5tI
SMLqIDUDfyfHiBeIHkNlPYQdEoow/Jul9mQSJTQ6ZfykZR94Jkp7NgMt0mFjKfM04T22tDrj2+27
neknj6Viso4C8KcLrx92nH9MxvCaSXTVpC3gflXyPyfqNGXqWKbQ88LokxLik2DVeOGWw9qupo++
uurydG7kWuHDCJxLvMdN2HbU5lekctwwxYuX1gQ0qycmAfAmaEL84dskUmStPBQ5cUql/VB4SjBB
197nSB30GgtpXx5NlnDhepuuLL2gUJjcyW6VqOQtyRsR/NV29W1b+VdYVXAtzfJS4NbYuQWLi9OQ
tmR32OPtZ6lWIfnxsJzQahvVHp3Ro6kNkNNR/qKy2E4KW8KYbNA01QH1ejlwNsI5n4W11Jmp4sEV
oQWRKtCDbh5TkhKTbD1H7h4F5acj6o98ns8DPl+M1ZwjV8irk+HWpvVLX5ZwML1oYzZp4KoewrFG
WlQ6nxAv3eFaO29q21rZ2Btw/zHIo8wDz+TqGmZ92JLpgIs+NPDR6zFZ55+qLP9hdAFvXPCUhUVF
x1ksj1b+0otsSYDqfRN3b/HACPx6Cs4TEVMQS/R15HCioJ84zXm4ARF/C93uBHJ7DjHKp0tAh5bX
xooUon0uiscuNt+L0RE0ejFlLXoqz8flSXTcGGXyeKMKRDqgDOBxtaUbeyRU+63q0m+63ydUoN0O
23wyledwie7lza4OTRW+Ux7Ax4gpUUKA+oPGIKcxCFvpJztbeYW5hWUErJdOFiVDHZEPqR1Kt9JO
9JqvYwG2O/fumrxsuSxtR9HTj/66mLGimUWebWVzlKXGgIADrLxM+6bvXUxoIUQSettx1tBNFlhW
EpIVjV50NySKphHnBGb7WlClNrHFk72Z2sK403ImWDVKBCYRLo2aF+vIM4zNNPn1DnlcsmgmMphG
wyoetKnFNN7N2s3t6T/bsKFPuS7bPFy6SDgw4q9M7lUdYeNuUZJlcE1/Gt88kWDGTYCF445TUPvT
rnSRpCNy+nDAkQ0B/9S1em3L/7OeDQrVXoQgfZjY09q8zHnTbgYq9EZxDxsaAMikeyRf+LPv8quy
i7vPrKmdMAZ/44Z/LpmdwZQbn/DIuNe00N1SXUTkHOfvWo+hamlR2jvK+A2lx0VDhV2E4ZeVij4A
IvKW2AYI38LEWZf8Tw7LklffJepassXaPnbh8IXud+yb30MLfXtiEQ77cIcTMwbpIFadb776Gabf
9rqatGN9fbvkOoGxHOhTCud733vBPw/bQ0myxCyDYUoPs+48FNW5SsWwSHP1KCOmz7nn7ZpKAGm6
58xETe56P81oY+If1feTnV/S6+jA1wpgw7HZCz1SQdtYXBE+KfCoyu7Ix5DLOqpHZvjdkuJacVlb
OzkIAnVsuretFcUCswmYHbqDI4HhVniiZpaLQ2PUrFK7Ojfp8DYW16DFMR02oVX8qWRujx1OGxHw
tm7TKVuRzw12spgPWNbKj/W3ZHKPfvRnthYz2YY8NI+Gs0o8yfKYPhbqJbQS3IU8erQ4sqIFEuvF
2OHlMJZj4PkpvbNrqwUz1U2a6MZr5rNa4x1LdwvEMhbkQxnJXvSgL84gTvTYT45evLaFl6+0RiQQ
LaI3PEaQsHvmBjWTHkD0YBm8kg5dYodADgGp+uAKe64GE7G6yXdsXqets0YwpJ1lG4JMeZW5t5iF
rXXP+ZxR8hcKqDIcGK5goYLEnYm76kZ6OI3cJU/mXpA5joGiaXgycgwBdQvLl6GsoFUBWNnVT5bW
eL9Itc0ncGYjt/2dKXZd0fWLKWIw1c6AT66bffaAfNxtSm0hIT20eRnvonS4FtDmu43EZQFaGWF3
Mjb3elEwWDHtr/I6ego/ahCWwMg0atfu0IJZQpNt7iKkgT3FyCV0OCtlCdjZ6+hOhtOAvi6Ao1Kt
fGnjkj4x9nCuiTV9DeKXzL1iXsYJgzNCtmliXCoo7xZjk/WXmsz0ZUu80dWQfw8uf4zsOsh7cJsR
Rw1DAWtSS1W7dKhx/OCOENciDOo+0Y+d0tcFNeViclFOJzOJ5UI/+5WwNkLv6zUOkbu5Tt2Fk8lV
bBLYMkfcHKJItHsF3p55ENzTbHxxJCRTvXtmasb3L2eoPyCyYdKmd3kJrE7fik9t6hC9MqzxYsBF
opbJoXOZn9YNoH1ljRqiWPwgc79YzZ3FzVi1b1j0rKR9rT9LpHHzsLMzVtI8KV+kM1tb1yxhM4ty
uhPtdSbUQKchfgMOn5s11LU5eeJoN1Yi5rTQlECA3QIEcqHRZjn2S5E3ReAaMgywXJFwOVG9VmlA
ZJvEAOp6SZ7zkbfIJi5hK2/sQAhxzVOoD7ZIXzuHzzY0OmebJhkEJi57ZD4vjcN/XNu8JXoikJjI
YVljJON4w6vt2xCLs+KA1ee4j8qLDoTCGSUXId/KKs5a7L7bhnaP9zaqaU3QyMDUmSrLZdazcryq
DNJo2Aoad+KFCyJWeyE3DIstPGLW/nAsY8Jb0Mp+6o7oHgozXA3p9GopVJeDOzy3IVpPaEDNRhJE
wxLdncdkZiftT5ASBKwTfVWW0y9dr7+LmKECHPomxijRBGzuVD/4N/MRTen9oPca4dMeCpjBI3ZD
IkyoK/i0JgidSdhIT8Km5Ey2Q+zWuJBQ/VdHMXUsN6M0dxiVlDNlhc05JyrjZ4zsT938G8b5B+sZ
wi0wCrfr+7l1dJxxQnDo8BPzLV4tTGet5ygoGBniXtMiMgH30NRwUsyYHVJ80nhYtbH27jfCW/VG
Q+BakpVHJn/uKp890vEEMx3GXoFuUOnQ5yDupWKlr91g7CMCPDGyJbftXWqF050T6sw2aH2EhJLj
RuW41vCCh4f82Gm5vm68ezwuKAz16WUYje3c6qDCY/PcDUxEHNUFZiTbYFS+QaGYz/z10TFuu/fc
YURm/ZlDcu/R7dMEc1cchhGqEe1APzKAjn2Nmn3boBs/R+SRaCVh1oQ7LVWr/TTl8G5F5Hrl4THr
4VaK/kd5APpVCgQPu/KpAxQg783H91c6gB/W8xDSHqa4N6wQ6HxqV/Va7E770SW6oEjTiyYq3PPt
iVNurspFCRVlaQz0fO7VE7+t5K9uqa9u0KlYHLU1WHs2V9NtVeZfcDdIr8T9lHkvnbHpNg/8Ryln
VZwCv9j5JsYCF7LhMtPSbaET6NyE1n3d+uld2XJuW/Uy4kNeTJUPPZAhuFH79irulDpV3sqCPbv0
RkHaRv85TeWZO2xKFWwtRIV8riklPJBqPaVXwW5H30FoGwT5ufpJEVnRKqSPpu6HQVwDvcalnfAT
wEkelf1ZOihztW+wdvWhRVumrzrWTuI0tIzZ5lF+u+7Vm0XQGjUtxLqBb8XQ503kz+05uT7YoG8F
TNq72yYnr4kyAnmoMof/tr1G0ITjtoD+CCfXZC0lWN3TfFz8m2FaVjXrcFgZT2mfpJwH+muLvcTS
ME03iKyt5zj2Usz+a5TEApUbmHbZFmrVhDQyhUIHkS6asax39dg+DW41b8zUSlZDk59GKGPMjpnO
WU1eb7h4CDb2+gwf4ZFZLZM4SjjWWFT62FSADq+spu1PQ+U95JIPVM75oqiM5tT5XUWG99rjpu9V
eLJ0jDdwHTs34QTID8zYxeOX6g1cxF3G8mlvvFgOzMKq/ahqnFxQdFEKFSu/cc8FE7FlNYs2oGhd
hUgHB0aseOZcgzbUb9pMy9AZOuIL77KmH9cYf8NcDE/+HB0jh16FtmydmVUcKC0DjzHUnUH+AEXO
+MuSi3mU690bVnOp+wwYxole8on5p+C+FOEg3WjT30h+cBpaximxrWHZySJaaznJCLXh/bk2HM2i
exm7IVwIbJADd9IDt51Yn635R4zetrGIyU7/XIcTdC7y73pEW6u7HbWfRoiRnKK9sqrnJoNM0XFy
me0TOo6938DwicJ4FSYNLh69uXB98X1VnFCI407S+qYVhKZ7MGFe58xfVkPk7HwoP3cIFZ+Na8x4
VGlM20s+AFf8tDliS3REJeDregw9TG3S/Ml3mFObLhlFeIHcOeV0HiymB7YI3+N7GCisKkGo5lVv
Qt0fmuPUZ/kGWsZuGsIzcSFIX8AiMmOEquNyzGiaXgtp/zbzeBSiP1OlYlsc77OQPTg7NQhB7ToT
PWf3tTpjjnJ20lhQzrYFyIm1re1uZ4zkoBfjozbNxrGHC2TCA16XybZoKHE73/o1M6tfSKd91cpu
BufKuBnwuZkoM2tIT40X7ztmaWBun6bouoNBWGwae9Na6zp/2c5l4IuYsyW55DgzBBFrfdlssFXa
wZnkVp7pJvr+6iN3iBMLR4vEae03svvPTGRfXRPPnP3mRtV8LyIhvJC89bUztx+RBQiZplc5fcoE
zSLjySy9KBBYlIEwMLG1+ZiHZlhDfGKFvUu79Jnv/8H9aqrGX0bgBcC0gP6try80RVtlR79jOz60
pvtb5d2rN7WPTCHCwEw1fPJdgrN8HKXqkHZAGFf2DnNUjdRgR0DJJvLAW/TFXNPy60yd3dDaY5T2
ZYTKC2oJT+w6zZId8nw6tXxJ7M5uGB3MH+4ma9q4XEEyKjcFC3foaG9Wn/xhbiZBnutxU+rQ2pC/
x82vdNtXcqZAo2V5rsXaCLlzsqbjruxvCzHgfiy/zMyDmz6uei+BUqeLilwGdKfVNX5GmyDYhcaP
a/4y0PRW8ewfRyhpS2lgjQD1Oql1OL1+fDfas7FIk/hYlRqplVZxcFCrZbIuNt1k6ytoczbVhQp6
6WwMNUa4jVU1ESz1g8mBcVjj8s/EXUNTGqHoJN0xRnjt1x0r/Gaq0t+4rK+mU93Okhr/N6mcwgHF
obylCbtmoE3qxZhjfw+yEYwt2eOenRir0ZVPcdXcWz1BENhU82ckS1XAdfVAy9F720cnoxWqGZcH
yaQTXGVlBzz1LtC/Mf0bKyZWI0OMkXAnmFObutOqlarO3awbe1kMayW1aFlnFGVVuy2lQd0KJpzI
hG9vlCsvno9JwQIUxrVc6VV3F3kEt0c6sQswjgxfa1d+riFXHt7ysVk1Q0sJ0EX3mkHRr2T5EzHQ
q1PCKP1IS5baZH46XX0Werct/HxadQb1bt5lDniQhVgox5ElVPddZH1VYh9ZrJrkBLqMw/58OA6l
sJG5D/4vGSmfgF+i9l6YoGxGYuDQtOwtmtI4oowYI/OMYOUcK/2cqB62h7GrorxYG8ADTuHcj6Z/
pfJQjlY1QYoTXNeqMV/bMXmCYUk5ig+V3Q0INaRzkrP1GFrpg2BNWXtuv8maeeNXxl3InRyxaNCX
DMiIplylKWgkiZ1p0izMerSW0Ch55kUUOxW8mLYANUfLnZTxZhqMtdt1VCWAjT6ZBYtKyw9ibH7C
dPjJWmYV6bww6oe87nsuGiR/Yflmxs5PMtq//VDi128uLT2vNpjfMy+bMFao6dqd+AtIloF9JRvA
M+1slfNTbLsvqTtuddPa1TGlqtaZB+x3kHsIODo9N0S79frF4c8Q2qrWK24YWEMMvljbNXdYXX01
EtvA7EtYghy2bAeoe3FckLi8K1/n0F820yw2cWc8++Sw1rX/HvdXRnwSHzQFkQKiHSkQxXiwC3JP
SxOAu/CedVzc+rA8Y3g0wLwaHusBLKaLEMOWrnNEOEagXVg9FAgZFv48HWTvL5PZJkWJXZiYHCx8
Uhizemvbax4su/hsWrLKNN3Fax9Cmj48+QJ42fKRFdjeo+oMCjZ7yZLLBBqPBGi44jkjoBO5CfZi
ttV8Sr1farBUa1JDx8Q8O4ZLZii+gSmYe1+F2+stj7nA6ywzeyFiiTYdqU9Y25faak92M3oBs0ba
bkLrFlpt3ee9064knB7lwXwcu73ZMw2OGKc02jdODkQ9gq0uVIODJLxU0+WrVczL89ygL3V3QPCs
jYlRcV+bN73RvxQ6EBiuSFdF+kZD2N36DkUJhaJCrXIdA+InlWA7oUcT4ADVb9h+1J6x7htx6F0X
P5SKZMiMNRtDC7cE0Oy7o6pEdzTKpD8CQMyM9ZS2hT6iFq1WjbuiFdVDKrTsgbb6+vNtQ9mif8Sn
iNumE+IFGcaRETS23m7+82t21MZhRaxhfb5tgg7AHMIW7/8eJFVRyjrujSt7bqsHcJj6AbrYY6Vj
3nHbZBHveqp9ffvPDte9cgJM1/y18fLfAwGko9JXpra77QfZeryMNfH116PeHtCWbGMElYyt+ctu
21qn7QIYdjY2Lv/dlideYGDqc77tgXfXBNslBdC2M3UW4/CfB3q7iyekuvuf7YLaACsdxUDrv/sb
tYOLhTgwJzVP/27OiVY7RTCMbge9bc/Lieip2L6nF1lXZh3ep2R6PtUhxKmyUt3d7anjl9k1A25e
JWPaP/lNlO/NGixRRqrnztF5FzIQghz5TRdIdzwqncX39tKp8dsggqy3uz1Ncz/dIGwQy38OHIXq
QFYhoNn1bZsc17nM+GfX21t5fvXK1EUcb++kEiIb59CLACTYXfV1saWd1oLb0wTl6VH55nNRa/wd
un62aqN9vB3H4JVAGU19uB3IlpD6aumH69tvu9QOJji9qGry8nJ7sPO6WWcNlxZWWXEc9E6J14Uq
2uD2axjN5YU3TLYNGcys4td9imSOYV0x1Pr3OFk7jfQDcgNIYa67zkrOQOzxulRjfs8I/socqKoL
FnXusoyS4SHDUnPZ4qrwODW1E4Sob56ovZogUk7+0oG+cd3Z6jWe8bNzc9t9k6MtF7nWlx+iqX4J
lUUu2chXb0iL77GSyAZT60fOENlzr/zrRiqKgpkKE44yGPSKhWPW78ORimbRHECroOQWuNAIJ4V+
QDQx5c7A3nO5iZmF/DKI2FvdXP/kjXtxYfh/JSp992TcfOr0BFRvrf9uMrtdZGk+rZMqIhrFN+oL
YfL4auYuS9A1cPm2LcoqJJWzRvEz1PXl9gsjMlwWibBa3Z7eftEkgENplGuUOxzqn/2qaFw5UMyW
t6fd9QCla3qrYfRw1Pu/9yDruYQ+zRzNVnUZB3Pj6mvNMnAhvu5zO77PTHAz1vbwz596+4Vsw34j
W2Zat11uxx81HZ7/EDPvL2v4bCjSt/OQERfJCPRMWlCx7Ws7JRK0io9cZtqq08b0ERODJGgMu/so
cu1k2pWKmBFfZi+M/+rC/oTg7b8qx/SIQO6QzSo3B1Xx670mS2vvmspb07wOXP+FyVzcGt5UOLzZ
JVYusb1CPcAXNGfzRbqV8z46ZhlEkZoffCMp175TYLdTtMMd7H5vQ2pzeCbWtF1adaa/wChMMUyK
72s9e5CzaZ6sqsBowXIUowlmgX0W1ydOHAZFUZmdMlqnjYXXwjHLRL7pa1xScsmAq8jUdMxsq9tY
ElaBFAz/e2EUR6OfzA3ONtHR8E1nw4XiHrIMIUDJgstVdichnWwqpP1by07jC9UIJZ3hOt9Rfoev
hPPT0Ycv2i6aHm67Jvasgcr8d9dxaP9nVwuZ84NOxvdm6GxW3z57hD2VHsg+26gQb1PcloEzbtsA
PDdDXal4pYgLXVaNztQvVJfCbElWTsN5ZSazutweiJd1Aws7ifXtqXHdzxhQ4kZWZW8qljaCu1Ow
bFx9op2Z1OM/r4tTQGXPDJs7huA/M2l+GFWB9MP1v+8qH9sbdEp0g962JEUFjqVCDIwu4WLhKryE
tDOubttU6YUXqns4+jhuMhNiv9s2V1lLNWHPdHum4rA4YVG2vT27HQh9mr9NSc+Dzswxbg+2sEOC
m7mG/t0Gn7NhlOuYu/7/9mP+sTSxtjvfNlW+J7F0a7ZlQ4T6mOfdUjcV7AoAlG6tpYLvjjjIeIUa
ET2mNmdgWWZ7drktQAS4bgSbzIJ/nrd1gwEfOO4/e96eYpwP1HR9+PcQt1+UdtSdHUbqeE572MCo
9myEk769AfdSy/kjODH/Pxsj29G3mgHEf3vhbcfbw+0X6FAZB19fPM8V9PHMd3bRtQGt48Y6DeA/
56ioobXgGvgBatgy5LHLe7PCqMKe0eOUPQNHy5W/0iz9SxIhvPFr8PTb9sL1H7H70B/9a7lb18hi
tLhnf1nuywpXKHsibTqcZL26be9jOiLVV69McVzMiUbiVVNGl4VN5KwRK23fupxNi9uP3URyqRwH
rMxtbX/b1KQZv709/+fH29Z/fz/4CNfyQvv7n+23p/+zzTY9Y1fU2Up5YKjkXk372Jz+86Dr7SXp
+V9nAV+8iF37zUgRH+hVVn0wtPuxReV8aq586Qyj2wnHEhvPSOOVX1i4fuAB/yJKg/EZCg9peqyn
kYEvU5MnryReEmrMggkrQ1u11rT3cNkKp9Rawgpn/ZPjaarr4neqMPXsW/MtslsdBmnp0bEr7U69
bk1jwFZUZ3S/0JUVbcNC0lp3SLs8s/isfOOdfHLtAcPsci9NbAYTd4aQMPbruqjy10FniDZpubHW
kHB9OGHAAYpV/zo0UXVn1E2+1hGI7co+Kl68adoBRspPQ1klqqcw3BfxkD6EIvq7vd1senyD9Vie
3bIYTmHElGG8vuD6d8CgZKaVwg2UTiQ22El+pViSHm8Plhz7Yy166LW2h8WBRpdeQ5A8WmYixsVt
H7Sc1x+haaOBE/v/PP2/Q9x2L6rqtSjycvvvoXMLWrDQhm7V10gDxnHe4dvin27P/h9jZ9bcNpZm
279Skc+NagwH042ueuA8StRs+QUhSzLm6WDGr78LkCtlu7IrOiKDSYwUaRI45/v2XjuLMaDZLdj7
eTGSqFiQp+47p7qyaQjW+4oKCOowNVzmpSKfhpa+apSJ8tke6VuHfVK95En6hMyjeyWi+dwwHn2v
WgtLVuaTYJ+Pi9zBJrBQmMhP5WjXx9+S9ihkHF9MdvsUn3iNT3mCy+V2CWFO14pFSLT0dl783BAn
SkoOMjrLlnL3dfiotMSIGwCpT44VlO6mKpD4dr1V7QOjOcxL88O8izntNy+Wk7tIdD71stq+CXtV
2WcOvq4Ulzqz9BaIgo75ahVOm+d9pOKpyyShJipNk324rb4ypVcOH4foWrKUum9ef+zMv9OVRrKE
KU37BsMQJ/nzNT6O77xU8s3iNSokBce+qLvNskaHfevHaXbrTVOOUJVodf5c51RNvYopgSHdAQmH
c0W/SNVxTqUeyRNelifmxOa9iq0K3ph1KSobpGyEntzmi3iaN5pQ7VfoQIqdWqATrFuj2GY2etek
NvyH0MvtddECR9CjHh8V9k7Cc1qsbn1q3Y8JKhs395X3Df017z1rGZIasjbvU861RiAbn3rTCFZF
lGAgQilwRzVz3XOui2Ea5t0oPQqnts4ME5Mdc3Og7oaoo8W81TbodA617Z1ozwMYDcPkqqgseWWj
WKOFLsNvpZ0eZBaZj9IobDwVPjiQMQ2fCoUCwrSD/euR9FIriupO8A29yMeRFlesZTFU+oXeEhV3
u0zuuwSHEgDP8CbyPLhRWp3TIknsbTdY+jHiHoEcJm3oaEf5ietbvR1S1b4SfD5rO46Nmzwh/i5U
Ffu+n5BF8HgXZSmcbdV447BIpwyGxh60M63OhMIl1K1pVYaC/1xMDx/71VLkZFsoP46Yt9TDQEJy
JzwiCDG30+Neo0hsbi2jCe4KC2ZFCOhtPS/OD+wgbKu5ZWQ/uYAAD33uMK9jB01QDqQC0u09txEk
07b+0coSee6CLl3HaVI/6mH0Ov9Ta8b30OyCt4jvKsX0gaCL6RgHVNFRTMckNjUFGYnqcTSm9kHn
vYvs45jMTbSF7qQ/jiktdClxkh2xVLlHrR7cIy1P+ludTkOijDJ/E3NvkKRhsymbN/3+lEGwsVKa
cJP0ZdoQUiDw8ZGqu6h491CeyVEffCAMC1N1eMymFZ8PdRISAIzq9X7ESLtuehLXq7A3Tnmmx+vQ
jJQnTPLXHd/CNzNsL6LqjCd8Cxlt8erfdvXS5noeuoqgvxRu+GPX384qRpWM9byMKSO+6DIzHlRP
Fvd++9NC2L5oraV/bNHcn7b8fkzhFt22kh4ilLFsSRav1J57LI5/GqKqWM9PYw0gQDg9FG4EYdK5
VuF2HWU8zdfmpxkMWoVM1V/XzsuQ4eVhNChZu4NyyEz/iGVEbBNaxQe68sphXo/xneLpvFJLewcu
8rQ3TT83W8x7NZbWmLt5h2peOz+dH0rHpFdmN9GigJzxY/95y6D5XxtXBseB6/zF56exS3oKc1pa
Zhcv07LL/IxR6GNNM/Xwub73fG3nGDTu50N/3Re16Y99a9i9CxgHDdhhxz/PDyagT75HqVjbZQq7
pG7wfs9PP/epBtodv+8zb7ZUE1hLS7BMiMzQv1eAvx+zrFapT09PdQXF1/xsfqh87l3Ik4LF57pW
d4by/LkcW2O8iVI4ZvPBWBwhNf12HsqVNGmqyuJy5dAj++kcDJzsZTb0KvqaAq8WuL7WDS+ADLKL
rwbZpUwGG4+4Z6zcQU9/3rCrWwB+n2sLw7BXdFqN1Xzg/ABaObtUOzntOa+oOvRhFkOOLT6NlKSZ
p5F245kwhHIxL2JlyreVAWlpXtQFllEFr+ZpXgytcMUNUr8vXF2/xKm4n1d3IezWWpAhFw3Z8FRp
tHqZQtj7eatiqtckaY43BGWLuyobP07tJqI5dlFTwFPiIDoewxquEPPR6c/SEmiCuakYVx25Sk+6
RzLJv/+1YvprGYYFGzpJ/dPnXzufMuavTSsAzSUu/e1MQk+5XWzq3EcXPcHSP+joE0/9c7GsApxo
LhKaeeu8YewTruzzcqJmz4mWZLt5aUjLI5dKLD6JtnYjxrrYAsPwAtutX1XUs9d9ZQ9ImYJ06QEq
uMoZChGd5Jm0HyT4rHnvjwNtI0A7XTpTrkd4MZUqvKA385ladDcx+RcnAPLHRumdJ1Xn5Qe3x3Xk
upeyjR+qaXXm4rORMe30uomdp742oiWF+PA0b62tiEyMIX70NdTTtSBip+8U50liGttkMuo381G6
3lGObKLoylUS93GMTvNLOkqrniC90gGcXsqLIhq5MlO28+IQD88jubMwrKrivvK99fySbk1vTBtJ
vm7aRH8UuMbi0DnXiUHHQ1UxFxNkdSYp2z53pUnvJdIsD12ouBuGRIAb+nNzr6Bh+DxkHMeBiyiI
fZNbq2HiOgnaOz9o2juCligdJohDPZ9FkDcEyHTDy+ceWuM9dJGRnOf9ST2ptkaL0XJelNMJpy7u
dK75mE6m5hKmiLt1DXNbN4O87jP89gwAkNpLhV+rCiSzMSz/LbhpgjZ/I8MpRSfoT1kDArftWDsY
/bvowbSqb66hZG+xpyN/scovhm6W6xoy4YlqpHUuRq0kA8m1v0ZKuZp3LR36fHqnOrdjQjbcoIbc
SUzZ3Y6F2y7m17MwKSatVb54BVJFpewZjCmxeawwVa7z0HKeEA6c513rSH9uHRUPom5p/FFUdOb3
kHtdubSZR/3rPcTMoT7eQ54ypprfg8Q19BBm5Tfku+3GK2OxSdR43CEOSFc6YI+HebGVcbbSA1V/
EHX1Y+vo+sZPi2qslzuaRukGtzN9EkOJHlVy0lfqoMorxPDdvtTiagc2GY6oEiYrG27el2Fon5BA
i+9OdawSZXyvSy4TQMgjDOUcPbqevKqoZ+YNwIXOyF66tAy28LJS8HdJV5yozBEZNT37bbEB8kzM
sKiXzAPYuyy7AXcEMdBenVpXiWasvV4JT7SNnGVC3XU9ry8dHS0QRufsZJj5Oq87IiP8hiMMNyT4
xe2djxN0e8MWpGppU7yebasnIdCCTktl5KPiyeXwsbGVgbaWsoVIMG2Yd5m3uq2eH2kgQNGPaFBB
Atsk0jfPgvrm2Zoe5sUg6azjSLjkvDSvn/fQUvpHNH1syNRZhPV9OrbLyTgKzHQTkHqznAHsOF0f
CkD/d6GPYLLS0FnMIHR7rB4s14nvaKcHH+uLxF42ml59hbaB27x9gzbOPQz5y41fCG/ngw7aOkGS
3cUdTY5aUds3o1OXAKCbFxVq0wqMo3YFOpUEtCYJN32pVI9S1R58GXcgdQjKGjL3yYzIUIk0Oz41
RdmRAWIMUPsH/8IcAzN25t9gK+9Ohl5bN+b0IHR0i2Z+M0ShNRHFmjMSzCP+P7SWUsRyr48MKz73
b6oq3Kg1U7Z53XxYG6DCH8Im3c6L8wY1lO9g683D5242Siq7ytNrzJvWTVJ61bXTKsvPHSDLMDSL
htfP01SGXW7rEVPffNC8oWnCfhUngYflghPN67Q66wm7DtP9vNjmnrXJwgI1hEo2juubTw5TumPn
IgKYF6thCNaQatTdvGjH+UNNu+uCmcq7w6G+qerGfCoGHwObe6v1kTjTugDB76vfkWGp20gWTGnm
dfNDGGbVCc8VtmX2Vcfc2HijLPZ1mz2jBcZ67nr6SlOd6LYbMvMi9G8NtQWMM8RV7MGYYXmdNuYy
j29VEaorle7Qel73scErno1B147zEihF8+Jm3+bd5zWhqal7Bq0/nydKchVVRK2spd22GEnr6tnH
Q/VxDiYXyLXL8Rnzi7OULp3piNa/Nl2AQnivd59LnvexNF+reigXn9vaX5b+PG6+yP2553wcPafu
Tu/oVU8XwD/3/Hi9adsE3PmL49zeR/3od3u/G+Izzsb4bMbebZMO7Q4cS3z+XD8/+1hX9jTMOpQN
7P65OpNc6RfzcjW2r4mPMJ98hrOXmvl5fjY/VOUAU0VPGgLE/rXB09Sw/2lZ2OEuV/30EHXkUH6c
5vMMbaUMay2a2H3T+eeH+VwMCtrFH3/773/+z2v///z3/JIng59nf8OteMnhaVX/+MPS/vhb8bF6
//aPP2zUja7lCkc3VBUTqalZbH99uQ0zn721/8rUOvCivnBf1Ug3ra+91+NXmKZe7UqWtfpgout+
GDCg8XyerFEXc/tr3YpxiiO9ePamIXMwDaPTaUCNzezepfR3iOexdqa3LTcY5LXzLvODk5bOMpPo
fcuFEnYuAxVCApKNH8XiSo6m8fGQjtqV4NJ6oDfMZw0tSVyhyi+2iuY3i8/95g303AjQzEOQyUVI
UdTMdmXmdGczS/vz/Mz489m0B+SUjGEcutOAqcnZ07V9HTb5TREipfXE8NOSm6l7M3CHzX/+5E33
90/eFoZlCcc1DcfWDcf59ZMPzQEdnx/ab5IY17Olp/lV16jJFekW03Pc2xX9jWlNuTYHksmQbfSg
Q6aHH6sj6YINLCvvrNDcXKVCNQHe9NWNG9oShALres8ykZOqbYCr71/LRSNfy0Q2pM8EjyVy/euQ
bvijqj8mcd08GJimbmO03PNap6mjs+ZhMZwXE42mSm8owPOnY0y8B2s/qSTm/cZ8RGuRLEc7S47z
1iyPfzp/X/x0fsVQ910jMVp6GqmnnlcD66jaM9Xn//xBu8a/fdCWpvI9t4WjYfkS4tcPunEyhwGr
n71TEengxfD5zZ+wn7p8qCYoC4x90PLmz/hzc5eDRa2y7PCxX1A1OIXhiB4CMcoTZR38sDFfuNQa
GkIzp5WtM+mH56eeJ6antv5jr8K03tuScVfpF+4eZpWxbp16fKnrxVBRDx8JiNmoqd7sm1Q496an
XebtKbMcKuZ6gZPTs64keONl1Trji1fF9z015nuuAb+dMEF+cKu6BkLDZZ/ALR3N/tLadnBquuI8
LwEJHC4/1rcXcp4h8LVF5i1aA/IjMhdj5YnPXTi0FtnHoboi5GpkfLLLI1QeAegQEPZhf6t65f3Q
axoBby21JKee3ouvfLHt9dCY6rMK/X+HWMj6WLSG8CrDw3pnOIQEhbmZEpjK0X911ulwacBCmL8a
//3L5a+aL4eveTHI0A/q3xb/eQ5fZV6hAPif6bA/d/v1oH/e5yn//cdd/tcT/XJeXv7Hn7d6qV9+
WVhndVgPN827HG7fqyap/3Udn/b8v2782/t8lvuheP/HHy8AtKizks4avtZ//Ng0XffhQhvqTz+j
6RV+bL56STnyOgjzvzjg/aWq//GH4qh/NzVBBqtOfJ/GBYy7Svf+sUn83dFsna34+nTV0PQ//paB
Pwv+8YfQ/u4CxEBTRhub/5n8UCucOmwynL8brq1qjjCYEtkaF8N/vfkfN7GPf7a/vqmJX3/xpgA3
pDm6adoaRDddOL/94r1O8dsgM01CSJnUOGK49oguXrQmPqHUN5laDcvI+ea02m3h5rQxXAwrbeV8
Kenzbkwh2iUZUFT5BT5yH38n41kmitG4gVdzSXImqwhVvUNu2+MuQ3Zhkk5UTKEfRUvpT+vQK4ye
Hq+MtFwj7Xf3I1WJWo8nEyVSVfUZwXKwtjOqUdV9hq9zGIMd7St/OVb6Qauoo//0r/cX93n9Lz4S
XeUz51PRue1M/yw/3+fdxpGe1rliPyq2u/P10FiiK7nC6wL+QlFIVMJNHuCWX/ejcaWSkqqP8VdF
w58QFcRJD7zTGvQmd/+Md+Of3EKF9hQx7IpJ+2A4Dm/Rtb4MtlXs//PfrvHP98sl3BSOYZiOJiwT
qIJDee23e6UXoES0mrBEHOt9SdFOLwsjvcFrDIymdvMtuvPrrHvKKHMsh6IEW2ETOS2k85RHSrfV
JAOI3ieZuusAJdk5U5duwIEcry2oAVNbe6VXIc3c8ltbFDYzFEzhkw489wMgVGaC/xtARxqNW00f
b0INwXGmSGLT4oqibQ3VC5hHkXOHaH1cPuOZCXQLOdn5orf+g10QpUoFbI9nBQKPtdfiKDxazsXH
rYL3psHK4MYP4ylpvXGntPo+VVB8hs5oLdEAt8SHokNk6hIS/zCKb4gr4aNa7esAMbnE5ZZy3LIL
rh1Fk+vKV+iSUzBbWPWbjjcTH3IMo8Ab9vj8qnWgp7tEWDSbAWiBfoMhRlSEpTwWJYaGVldeKVLB
8sZ1fB0kDX48e6A07gIv9IBJ+Y16Kju+LWCcIY2q9n4Q1n1GxOGSrlgBxIU/OvfLZdiIG5Fmr7gi
4LR37daeEnjcQXuJh3tSbcUi7sWLAyDDYQjolTXwcQfDbUEKg0TwFafVMU6dDT3j53G01q6XkFgn
BeAcgVo3TCv6w6OxUTEfkYWhb+2M+2g8OBiQU3U5YkdqWvkFjQ3/lpRPcUf2PfQEnXGPs8IUcExd
FKJpjR3GjGC5hIljXOteQ80A5a+nQUQtm5tYuXMMJ94lUqf66MD1wAmTAGNI7fobRAk4K+M4cR03
QZi9KFbac0p0bYy5ss2Yjze+k8WoQYfntH3AE0TLu8wei0F8lXX1zU6QNcN7sZ0eilidvVVReKPj
YVtAO7yWcY1HvGmfrLJ4RlCrCNBk+CsZY4Es8QlBwPlxLEYVt78qvtgMR3pCDkt1lMs8wqI7YDSN
JcaDQvO3doH/Wx0bhBu5M1DdGPZqUG5G3Ltx3V4PxDAEen2anBW1Ei2dvttXsXy19RvDbQ+Nmz5U
jAPXvtq/KGTvTLrp2IjWo+Sfxel4oLeHNoZfGjpeIPtQ5wCsIu7YQ4tDcIwKTajiyYnt+yQOD0IZ
T1ERqOugj9JVEPkqEUrg31JMLWF+G1n00fXqOUjarfCTjckvaZEFzdfa2RkZSB8EzHgPnV2laYB9
XJxQ8OxXtutxYaU5C7oepeC3ynG+e/wtEo4IIWAvyjSg0msu6HYVLaveJWHL/BLx74lE4zr2wiOy
oW0ty4d+ghiD5LJN89UzeQOZeGHGKre2Fq+8zLslyPQcuUq+VP0oB+t4mwi5pkSPe1V3sR96KIZH
8sdSX3vP+OUtnKCHfySShyYewGHhM4+sySiq4trWxxxhbU90bIUJuLLzW5s5kRbHnANvJleNIQVI
aVznmbWi9IYXt70ZbOcS9vFNZA1XFDJ3RFOs0PzDWDcnagSxlI1LrDbQniGMDaDmkDaMXN+j8dtH
MoBL5X3TzfSkZMGdO9RyaQ39Q5FY5PNSPV94nXr5eN24HjGUUNZvfSpO0UtCAN70+x4qjLSSnxLM
zD36uLURqWttoGUp/Oe2zMEAtv07fhCKaR7xrooB5ky74Ii7mTZErv0FcujC6t1veu3d+layqjpp
kC5dLZkyfXXoRfrO0Yv3doWK20OAP+7pAHvYuVzwOwgikrFfh66K568BO6ygp1ALa0v+RgVTECdw
GJjlprGCe68zNSS0zV6HBb4MastdVnBWNAHRyZV76s1PBiDHSCar2LavLDsHDyuPcWh+qRMuYc4o
EFi+qDYulzLsT2OYwaamapYBxwtwK61sDMaQBh0BY8K+ryQkJFNDNT6M0R5CgbW0ub0taWp43L8e
DXqvCNC7NbbZDkqwcZ0U8tGjd2rZdKz8zH7UKvDPcfUWhHAa3MZ4Y0ICXQP/ccYTHDHALVPIvNMm
EBO3hXBPGYAJ5t41yiTjq94jkYQWvIqkvwKpk3AJUeDcpbPRHcx9POLYGNvvvdHcWKCsej/9Zqm9
eoA/1+3I+D25HfgjP+zlJqeEv9EH89qv4RwNabrPk+a+V7AA++rA9YV7z4BQxYy117SULdqyHMAo
IDTbMGGDMp+NwOYVivckA4Q8XuNCjcnp//nq1hD09xABpHZICrBOcQEuBeVSbBeuO4hzocfbbnDu
IrNfkc36JXXIVCFHK1h9jYrwZUjplVim8WIyEIlqmlUKimRP9DhmwjpbxxJ9gqOnMGb4Kha1dSE9
pNupBjpdKiw+cznykmt5ESFzGkwk2AE8KDWFUV8HOmpYJ3WLs5WF6rGu/LfRUe/Lvh3BVLjY8fnC
KxV+DmxcLdmfK3qgyYro8HeqoWRIajnNUqNap0O09TV3X/sl/zy14a0d876ewuVbb2/3CYlrqX1R
Rcc/tujeRuTei1If4ADpDxCWsq2g38HFhU6Ibd93OD7JuTvoAJOhIYugwBBI6J4HLMbhuuWN9Uti
WePW5Ctx3phJdO685mmEk8G1OLUWin7qCCRNenNlQ554nj46qKc+F3B125nmF79s3kaFH3EKfKKz
u4VJvhNSZ/vJ19K71LYCvujausq1L2TBIMMhGx1//lubtbhAGW3XoQnQAEUvNqZL17RfBTdEsCvG
ovOAK9KUXbaJzGkE5I+Oj/nZSK4Cq9w3g3Wr6N11VMgRZ+49w8+D0vT3XoA/3hSUk7zR3WvANzkK
fIH5ML87bo942PNFmgzJfnpZwxIbPXbvnMh6r6IeuENvPxZ2eNPyDpFsr7tYgOC8Il3mWnElf7gA
YQfj0cNaXUuHajkFjUvTfhtb2u5+3FRb0Cmuahlrq8A5ZQIzrtPB3te9RQZHl94YOWFaXOq1QV+X
WfHQ1bTtaAgcmk7b9Yrol0YyYEGhpLOkJWUvmbwdenJUliLEPA0bFWCVzDeFJSbWOUGcRVofc7e7
JDYcJAWqEgxaHZi7bhCwEIRrQhZWJojPE9Lke612WrJMmcHEwnh16kg7djAzB+iWID3TB8hUjBWm
Zk9AmSGK4U5n9L4a6vJLL1bvtIaoFwB6nhltQYHy89e6PeOSZudm7nvoS5iVo+ovHfomi7ijpzbo
o76KK9kt+B1mgF/kFVBs9TbLgB5pfgjLAtlz7CpEzaCS44LVUEnXaJRW+96vnBVxRgDPCL4tHEtb
9bpGplyBGp9wuH1pK6CFACwOLX6ZzCc6OfHSs52Wdyiq45UckeK2QXBsEl3ZVgRj4gdKWy5pGI4S
L4B1G+oEJxpDSGBTBaun7mRxaKcH1SHS43NxfqYN0CysDunCtBEPMoiOLCtX88aPA3Ab4ZZlZKT+
fIp526CO7cZulQsRN8Uh71R3NaAwX+jGNgBGsFcaWxvxOwflIShy8Fc65iFl+sLMD/r0mvOJ5sWi
1y9ZFGE9nbJJ+lbaiIKmp7GKDr3zCmywznM/J0cEhrfMwFys7QidXEE5M5VQbw2bJkjYZ2JPA1rA
HHd9JNfZnY13nEQ7716YBR/LdPrpNPOz+SV8zeHV5pXJFIriCI1eO/1LmJ0x/pPBqqDUpir/XmV3
Civf3rc2MR6pLxdFpJEyK1UVbknjL2AWjVeRO82YDLOgHV3tnFCMR74ywbVUtOC6dwLUpoMNNaSs
snWC4ZWowyq6CpDprftOl6vCd11+leNd13NT6L1av7V9P1nJCFcJIxhGcwnOBKrz+OmtvFhpijDp
U2nhQU9jDfpACfWTEhfpgHQZKU4u0hySENTEknH7xMaMI/U6JkDEavOvjEfyvfBp64cB0ppU6Rkl
Zusy0TcDGpuzSiTgRcFZrjkpwoNxcDeKVpibWOP1KxMPa9eaz9QXXkc5xvs0ZZSKSOnQKJsE6ifx
IEAQhVKI20CLDu7QNAuT5LuTVXF9yApuFXUKpKEKzOTryA3JiQyMnEUrj+V0nRVOa6xLX96kQsij
rkkkbJ28E5qOCWlkMqWmQ4XUINOOFqWOwJL+tUY4AsGWU56vJ/ZV60U3OP8JquAnw1Aj+9bWpzEG
q5kLbmCVkoK81xiJRaVfPfjIQBcBUImVZk8O86BNKOv5N/nkYtZjdA152Pr33Zh9J4W33HcV3NNe
1nu384zD0HbPZZz2IMTs8cxXxFk50LOZjPv+ztJbxpi2c+wsxT6SBeua0e1QoxVgyg2lCed+hVvg
WljtJY4jd0vT/JuZ1yQr5eJbQiYhZvU2XiNxLVdFHUZXtVeHV4rRiYXnT8Z03TrQuB7uFUvRVnHW
crVM9FvTdZ17XyFSAypnupwMk8zqsa4OEnJoXEBXaiNGrFnk6KdiemhVcYFH2i4D8ufx0dX6Q2hb
l7joUmJb+3M1KAUpV95VF2kJ2qu6OvqAiBM7yQ+MywlEsy/OKsua6FZqhnsKE2uHnXZB5u5wOwwk
OgBL1g5dIb6ElrT4R4yxENM92Ae9j9vQ8vV15nJXVcsvHqORFTcxY1/RuN0n2FUF7OmrAkLNQhDR
uLco/IamcfG7GAtANRn4XQgJSTVVpO+1isLDKHCA5oF/DY0CGC+pc9u+9Q+hyLJNkHpvdRsXNDDR
TWWtvR0CEWOJNPnAtPG5lX28C+ut0qv5vskwB7dqfjT55srK2ig0jdKwPQQBDFW766uNHWRPHobK
WxvGreZJUEMFU1A1DVeFzReixaDMcM4/+lRl6HwBsFjUmdddmT31Esfqb8JBczc5bkGI17G5U0fm
8QgNzFVd6caHHMwTx7p1IDXIwl/6TfMODyW4hrfy7KXGY+sykulHREHdIG8k39ygpAen+TmAOJwl
U0J2gfRgmQ6gjhhLACSU4VcjzNvb0sdGXsNqTKdGOFhGkF3tmp5bxgQkBWGYrDCfHwtn4N0ZabQW
4+OoJu7GJflpG0bJgWoppZfa7ikozI6Qo+ji5rigcSdvzDC9hAxptKXniH5rDYhdnAYpctBn6jFQ
hmvG09Eml5mz96Ywkca9VlU8G1mWKGvfHq68eNQPhDenfG10d0sMr3VlWh1XGUm+hKp6B9FY2YOp
dF/qVlPP8qlEVnPfEOQBB6m5eLOjnQFjqpq3qg+cGSiUWGdCW5d6j0RwShGVuWSQ3cWr1Kj0dW96
iLV7Bxd6OmzHrimPQHBWtkmKSlFD+2ckUvgOpTVLPIBxrXet2TI9ogLXJzSRCrUhNrXOTjJ+kHp0
BoXkT/Aa7zC4S6cmpTonQWhMqqOOB/aGmiVJnnw5we2hOlm4pese7OlhfhZCQsJoclBKnBcLOT3t
5YkpsHfIJpUm5tJdN7Tw9dxiWHsqtSRF9u6k2STpYjBgJaaTpBPI+neAmcO6UhX9EFEvprvukn0W
D7DhtSY3Dh9Pw6I3qCiUySEt907WqRjMksRYjQ5APItxCfXFaNP1BKUJlwl8nYKZwLk4HIJKrIJJ
7skMA53LtGp+GCr3sW8odYBk61JAFcSrtbZO4MX8NM7LcK/Si1dTE1P99DA/A3I+Mg8E+/WxXA9J
uFIjIiriKQVKyCn1a3qWMQ9nhC/wXVk99BnqVct5QxP6OKr7yFrIaeCC2K5A8G6hFMol9shpnTcP
XT43Y69DMl3FX7nMW/DjXDC+fx47n2B++G3d56KqRmmCITvSl9JnDvp5CHqTBMihOv5+Qg2NdfKx
48dTraBkawZ+uvo8+qed5pWOYoEurOC2//4O/urvcx2NbpsfAFue3kxQ0uSr9d5efr7A51v4X9d9
7qL1/HLDWt0U02iRCyEcRNHDAcvxsi0Vi1iWKg8imOdsRiDPx965vMlI3oY4TPZWbtVM6niwvbA5
UDztfyw708qetNFF7CX5uiA2IAG9kLYrq224iw7KXZKB73NTiCbTN4Df1StK4mpt5kOurvmKk/k7
fRVqXzLB98AMbRw9uXOJ+Eu9vtwqRhoMRzq7FAVoLFACKPJDJNSvfTbuZdu9BWnebXSQdr53bvTi
QFJZsmBgwQ1yMEkGtQ0Eu3ynwoRxutk+iBg8g4yLuzC0vwd5ce2aYKEIRcw1/8VCGoPwIL6iEvtd
Nug6wwspQ+qib0J7hbB/z7T7SxtOfFAT53hqfLPQP04FHxK1pPLSaLz/EW5HNBY75HmvRGuBQCr6
nognwp5sIs0Wsh7ORq589+a4Oe0u68RDFHf3AaINmDnOZe4gZF5IhTfpXg1IZECkaqDqxZMU705P
Jdd02usUzqqe4nqmAqTKLloFQY3KX1kGBo3UgIBnBXor4m19es8K7YrKWBIbdbTNyGOAGPBq3apm
/BcBQeqb3MS6mt0pcXbsendZA+ZARLbITHGtm+TOUwwLKKYn5SNI51sCbWNgHWJbh8pb5Qh15Vbh
NUCMO0cbH+K87XeayFBVuPmplhXZWfKQMHaLYy8+FLXnQwcZbnEogygE7pkPDItK+spBxwTZq6rJ
O3AufSQ+oQXViIsalF28dVKMZL1qzAbc5KE3MFOX3bhxjpLB1rKIHRfGO6lM5Wgsba5JQHQY/vtK
eVuXD0M8dN91pqY00mLH+DooALx7b49Q9Ko0u53bEsWREfZWw7oM9SsETfdCQ2Ru5+6dPYmez6UJ
zq9uz8jlSZwfVm79te0qQXlTecU1fCLyKN7mvngsosdCj556QDcUYRtj6xQR/rEKRFVHFANFhFtH
172VYxXfciPlT67cdcuFZGtEBjSUxphi1AhN5dsDXVIvSeYir5LUl0iZWl5o+GhCpEYOwbAw+52h
8St0YD8I+C4Lf5rIWHnurcr0TRI4sRz1Nl9WOyMRLoPojJZDXHkkTfMBFh2AMndgLshM/UAc23K4
dZVQXRaj82Y3ybWwUUvqPVlIXpnyZfRu9CkBJs3IlaGkeO8Y1rC2Te8hzP8/dee13LbSRtknwimE
BtC4HOaoQAVLvkHZso2cM55+FiCPaes/c079NRczc2EUEUhZFInu/r6917a3qVo9syjbs5awFknL
306oDoFRglxXYmpXeW+C0SjHY+bH37NgE/nRQxY7P2SnFhNN8+BEMfnyI1F/gNI/V6phLQQpZmM0
8ROpqC71OEXeYRWk/ggsQtTv9U9ZXFKUTGwKQXFAR6IClEjUQz6Ry6JdlMcJSRuLXjSSrNni2Nm8
b44XvWAh2DekHlMomsKIQzJkiYns088xg9xGn75ruZWwaDnkpnYz/QOFT1QUU1cKnMYaOni4gRHw
yAeeO43l89Eq63YRTclcGSW7Aq0KQiEGx4ysPEG08bJXDX8ZEDKTEapHiSFbBR0hOvVoAdnWvZuE
VgGjGZIFl0wNA4amhZhfHRTwUh4jd9ylFIpfK8o9xyqL/M1IxC+/bdmvCH5zaN8Cb5PRS0l5ZG0k
eGGNsnhwY2DApYhvI6S60lVekh506tjxvbJsCnbWZ/yz0DunN1ILW/pfZgL5EHHK6D6gkvtcmc5b
ST2Ev4b2WW69stfXLtGXmJu/1/QhEaRfAidb2x0cI9fynqaGNN2uAgO5X2+lFW/LrgjWBN8ABo6g
+SKh7ZeIVEjhi8Z+YZtEjg9duDekD8MpSUjBrqdfv4Y9IQtm6qVhUskjSrZwWTEL1oO9YfEDTWNZ
mepdrSjdGnn0m1741TbUBw/Kzb6ikVbGCR9BXdDzEz9ayWq4MI9mq9z2U8Ee10q4hE8Gm8hb6WQO
L1OXrDJHedP98BTF2Vs51dP1NsQdQ6nweJaOtzRbAjlzQwm2trVz+hqPrD68FXyDEPUuFE17bgNK
N/UQvLqkI+PSWhJpsKqy8gaPPZr3ESA6HzqV0qlq/YgoGWzyfCID0oKvMR745pjuWDmVy4TFDJmf
kmCq0U+ijaAGu2gC8zXQ6BqH0ZsR6/Cw4pGKYIgx1PG6+7GUbxH30Fwxn+xIO8LzAqaj6bdK0oLT
0sSXumrgzDdxicWR/xNQs1WqkIPmptZtGCXN0korwof6esW3nXffIo+TKUJYzH8K8UhjLV+6Tplw
oxr4QLhquUkc5SL5WoL1q7VlTTxhlrqkUhkOUEAF69F3QIExdQM6O42p9AyiHt+BvniO4ts4c8bV
MHYg5b0loCf93DTgUfvcXkfNjUoizTpvhnVqNIQZT+jWkElSMTI50GPvXbH1X8ly/k8EN3/oeD4F
UZB//xZ8+Sje+X9QlqMZKBx+E0f8hyxn96X7EgS/C3N+PuWnMEczkd+olobGQxi2+UuVo1nqX7qw
hCaQ2Jg2spxfqhxd/0tHkKM7dOqFsHSJ9uKnKkeTfzmqY5KDY6gQkaSj/TeqHM2YZDdXralwaJOb
wjHR/mDCxZTB/+93DQrylHgMTU9/oLzL53FAWwB5ZsA8rZ2jIFI+xSmGWoZEvJCNeJKj6i9g1A6H
KMnhKWvjc1VRwold4PzInMngGUV/qLEM11GhHFW1yWhxauUWc6K77Gt8mDlM+W7SVqeF6V06qWAh
iKrHICdzqA52DK7KYYh896C6BIkpFt8bB4gboAHM4RoSbrdVyXTuqt2g9dZn6fgYuDUb6o+T9wvI
TQZFEDC+w8QsMFKMkU5bjXdjz51ctbJ6lfl9hGoIojML0CU3HH3TdORX1VWISYcm7VhZTwUxj7pT
PRRZvxMWCBjC6syjF6HmbGCWhsa4czxKNCnQzd7IjpoI4w2fpXKpBqyZXSrDK9duocqKTtxWbfdW
ISDgrie2ZZg32yTvCGlWrK+1OXySqeCO49n3OLny25YuxwKG5rqjQnc/mHW8l9ikpzSgieMfmBfY
yStR2PWnSro/ipzFhRU5yYa7P4ABjNProLGWRcIcEsXqTne4S6gogXd9GGzCtmtuTOGdE6ic+9Au
VlpsCYJu+x9Z1kW3XaO8MNu5qzJ9vCQmLPsmqryHNCg3RCH29HRFfsYwg2s2j8U+TNUfHb/jEVzX
G7Z/9JB27BO7ChfOU+t6V4wjbTkWAXntp1ty1QuSZpnZ/vad+xsxlTWJpT58kC1L2nw5EE0jKp1E
1b+JppNREMjpVtYDE1awZi5mIaOBZ9vD3HNNenmmltfraUadxOFnFS+0mTMIyhh31sz4oBSVkyvP
UGR12bZj5kqOE204hOVgc8k9c7xHLctJ4BpIHLDzliQatd2OZBSsY0gNukYSRtdoWGaifJ8LzFlK
DVuCfprXFfZW4tmjnMnYbSj5eGqdDpETiEGalDdZUm1xogARihvILXX8ZufRF7sdq09VHWyd0X5u
48a8+DlZJWP3WafkhTiOj6pDr7SpjOyW5KFLJWS9hJeJM8PrdCBWaD5SQyUGoE6ch39+w3V1kqH/
8Y4L1Z5uQlKqqhAIwv58x+kMSca4nM4F4e8rn2nJgYyJdQfN5mxgonJc8xNwBe82PvVR3h7DQbnr
8/ZzrU64U0o1qwIIIcWn8o2oDmDPcZsyb0/KE+4T1qr6OdCCEOuoTl9q2niFFyw14pPXVd5ph7An
CxH2y1JpQuMOUN2+8St5CPqvXiqiA6X5T1WkyF0Ys2z1I5IMAxuugEye4SQsOq8PnvQ808j+KNKT
Qj9INp59iJE/G17R35nSffYENLkSgPrBygn0Ji2jXdoB7MzRzl87tTrFcZ5uk2ZUtkJCbRhpiiG8
XBdOHy5bmb8GaiXvrE4c8FUm1EfBX1nNqSt1bWdzc6MBHWyTlhDYIg2z54HIFIHlFamUjWgFPbdh
ZAuEwPnGn+YxCDmQ63hExQ+A7ptOJcuJDG2i7XxxCGkwMQ7dxCrGMnoezsqoTcRD3T6ho6m1KALL
HMQui6UX22zeCN48RfSoTrl4SqoseDBRVkY1ARhxFVKqNaKtn/kXkowl0b4tCTRd6KzVBklQ4jTb
UKSrqk7LEwscKPnoFluf/lNEqN4xtzQayeNtQ9d8o1ZRvxr6iZpYBd3G8SVF6qCine7bCZ/m4Ygy
Sl/qpKus8rzYFTGmApCcdkn6quJLRpKWr/TY4gMvAnXBPIjavZWvADk1exITmXPJjp41cda0JuUh
NSKopBpLiBGy0IOUzS5vmwHkpXduWzPZ8kX/VgMfXJQkoi0aMnQo8UZvqV9VO0D1+gG7DpQueAiw
76QZrXR0l6cCwK8fgs1puJno+ZieO6w/9J40JDCeR0dwjG774d7wE3HnNtTxUtfcAo9HBDHQZLMc
G7HCtLHRLeUFLoqB34xGT5Tv0gRMhWPWZxG7A9FQ8jNIFW9DlkG00XKw91KPoLwnuKHNakvkjCBV
Su93oWo4yzb0ooMB1bfTPfIERkFO2mgzPEXeye8YHXWZ39VW9daU/r8p+QGC/HEbMFVV6g5ifsOg
P2Lo+iz1/+3Gq3v4Ub3WVi4h2H4EiJpFSwu5p2OHzqo14bg4oryPCnkY+o5VoN2wJCPaRbGDPV+W
aq1iyz9Cxqf5QWCPnaTts1dOzSqG9z3a/2+jp5oPQXJgEYIssz9VpruIzeIgU8XaKmVOuBKwsoNS
0ybwjfqmkPlLP8mHi7Fv9qyGoq1Ct2xJ2x8zsRez5rK3/q1as6TUvRJHoK6dAECGi6yqSMTWie8R
Bt4E18A857FG9nWNQJXcbY9wySxWpemAFugEaLGgAUD4g/BdXr8PAOmr+oqYA0d3v2IooKyjigT3
olg1WR/vDEceVEQD56Ll3t8pbbAEOjKcYKrTbqxZ0g58sU4GkYbLWoWuG5L+wtgTU1hSbNJN+zrZ
1AbaUFob5pH08Oc28T+3efDVUjxnix6P0G7Lg7tD07f1SDs2BwyxpE4irho3qVPItS0Ig3ECAI5l
NS7DPGTVxRf4aGFuX3gtwRGBW3eLQKuxyaXkTUhQImvqU8zLzMg7Bh5/3roPuxWEfWBmagTtgb+o
HnS7ysmjMytx1pgZdYmMVtdJetG3zCbiqBgugeL4G2GbgB3oOl/0UG1Ar1mPkPZdkSUnjaTMrMiT
U0Pd8G7e7Pq2+fHPg5f1QXrNhxYVvLRVcNm6aUrb/nPs6sAxKh6ol0vl9pTIWs85uhbADxqI1U4V
+nNeJjtFGftLa76FozOchbnRFHB2RjAS+OAaWyWNo7VCP2nb6n21CvRMByim96ekI/BSGacwofDQ
1xZCi1LeK2Y8wCYEuikd1b/kCeUHJHLBVlAeCQoKYXSjWgovLN8cWbYrMZujMu5lBh7gzQjECFA5
8iyiAFziqcevEMg0nODAMPtqXNeVcW77+9QlRhyHUcVytbEXSi3Ui+lOi1riB2qrVJ8d312N9qjt
OmPE9Uvw6Mns1jXfnLswIWWcbEB7a5sVgjp64//8xotpPXGdNEx3CwOfA3YCCyOCrU9+g9+naemI
xEDzPfsSW6SbI/Tub4qcu+cLCTfuXdqTMKcKgiYzCegbI46j+EckEM2JWpNYDkIJLxixUt+E2FsD
dURDaa2aKH8G/WIe28JTKOrAjVIA6DOuYFGWmomnhbySwI+PGjODvZt5hHNxywCdWNmg7tCrZGZL
YNZgRI+aat7GkXwtUz87jOhYlqnupicrIpyW4RyColut6COCsA/UvSIq9/DP7xEV0795k2xhaxpN
XkcXH9+kLikD4JedeWGOyIgZRvptoN1Xo9ocSr9Vt/zMF0sHTmi1fXNQm7FnuRISO9xqWCtbbnUK
uWxbGFQwTMy+W9ImY1orCo/Gbl6s08jRVpMMySI/4QzeBE8wqCfu2yl93ZwmcVQHZ7sIP2WNKnZE
PPhJS15knsGu8rV9p+OokF6zqakFbp3K/jr4ibnjrjg+2k5FkdFw9rmhHkeag6e2JdWCLiy4ctwa
OTPGFbydfqXJcLiJBTe5KGhVIlgryjoDKxwnE4eiTuUpUeEBo3ABlZ/i85TRDcnC/gtCZ3OXBp9g
QJUnFK8biPr+2YaatGroiD+qGrUlIxqtY1LlBC2UAzeSgwfTFDwr4VOtTnyH33bdVu83gmbFEiaG
siQGRS7qwnyxOr6WHWuddd+lWH0lyVEiq7xdlyCGClNLO2Z7XSNmHHeFslOYNN2hWA3WyNVKKNNx
cu7KYYnMn7ygzDplTdxcghHUZ+2ip6kL6wYltA14VvVPhAW+NEbFbaNChpZFX/W+r7/ISF8GtRxJ
tyHwLGFO2DEVv3Nb4xucKaxqKYU0N6YqCCNcawixnEcggeVTcoM6ZWpxE+TKbdxp8rYsSEbDjo4e
ARFxGlc3woQzoCrWgcgR8FKZdojxVZikXOuhrRxy39qraek9G1FiLjCFDaDj/UNpobgFuv4pqaX2
RFNkH8VltUqp5bHqVDSY5QHOiDZF56LI9BhKG6rkU6InIVHOrHJ0NKC66SCnqbjzeMk20FvjWBFr
kMAJOnYCsWtEJIWtNTZ9Tsvb5EGJTBO50KMRHPxA8U+F9KgLUtUmvZ1d6VVbOwnfjCzJsPAxi+Mr
xbJXr5h/o0aWEW+7iFFV6v0E/qgfDINge7LX3YVdAykfEFaeeXPl4p+/xdzMPn6LJzefiuvJJGuI
gs2HFalMNVR1UVtcTLLbkPeSn5KbjX2ABJPeMChdRotbv1mm4tbG0KCTyAtBvSJhpqPVN7iFD4zZ
YkbB6q43zPI4ZbetAxeRU4rTP0wfScK08Hjcqzrhh4GB+NYXvv5E0qyALGgZC0k3DNl1/liH0tyC
63BAnHCfxT0PBT1GKOm7pJ6jN+qImXC/tbK9qLHhPNL52mT8mW/aiEwZXQtL/O896F/KqGszB/+v
t7LfMsNVV1RnUPhlWrypugrRlwLLxNWIC+l9aKmO4taLuCPsTxkkkCEpb9wi83ZNUqCdJ4yRH+yl
t2ZjHJWB7CHEAzSQU695JVplH4J6frRgvFPqx51V9LqJFuu+TWuSQJTMfzJG4o+igJ8bg7d9TNwH
y5muVkflTEJHvHdEFe+bwNERu3N3U1FItfRjzq6jjqtENU6hi4yikyWVD9P4VFlA8vwBppxVMM9v
fUGHZ1BDgorttyTz0gteG2tZ+YF3tA36u3m2Sx2jO2rTdMYLxUDlxqE72lLoN5kyXWrkhTU1hG1F
UZxoI0Yu4mr3RsSCrgcSsyV7utjEOCpSJnuLxE7cG73InIWiWubSV0N6BX6J0adW0puqj6hrdMpz
0GbtOnVzdVsOhGtDU2OZwaRjiuQ9pvqjiouE9HXg2a7bjEvaZCYyEX8VGH6BTaGzEEVP4n04ygky
ppKPTlHUa5k3uGocaPK+F37C/0GQOf2ZVQwwEaknlAt6U6xhK/fUYnC4532guRS9dWasPdD+jsAN
GciV8rS6tbCdQGWmjdYVyZsmbhlx3S8KSNyVW/ONhMcT70lIRyjkuEdXJNFNIIMD+vX4KdbMrxRs
tHMx7dWFc3S88VIUsYEsw9If4xSfmKeRy24FzwnRdLeVWhkoZugV5mUUkzuA/8ZVE8mf0InoLdoI
ZjKW3yL6AVTuq1VI6z581g14p35Fy7Tf1aEBSVv5FtS+RAFcyiPEC5qldmqQXEBioqZm8klAo9lS
RYSQCo9hG3WsuxgGnpWKyDy/ZqyMPMPCi6KuDJ/xtwdGg5EkCTAF6zixejidnpk+5TSxt42aqodc
fWwNrABZZgToE5NdUZ7r0ctOaKgl0Kb6m2aE8jgkekl6AkKWkWQgT/ODGxXf6X3n1cRYgrL0hJJy
e82H58jlY8fkiA74+FL0mFTqqE1Xiamly4G7OGGtabQT6WveE/ogLNve6aF5wtOW3dnongmR6eO7
XJQPDVEom9gpFFReTnxGqE+uhUt5sg165mRKNRy8JsTkp5tryRxq2UgnIeqEtliK33OB2tN/STS7
QFjY2nfELFJzKL9RpwAH7+XOqg/w2aSRP24cO7a2oiWVoQ40EIO1fMR7ZBoXZit7OrTaSQr/KSQn
d517uzisy11Bd4wymJkcrXxgGsj6CUwTAJZEkdUGh2G5MkKtvWj5BglVtlbryl/FqT+5Ckv3rjcp
nIo2jcFRtPWqEQaKrCgpeaMCglm1LsDSESAZ74lrrovuwcvi+KzLAYBTOxwgmEK+nKbNg/mlxiey
Z/H+MLoDltIBuHxK9sdNEKxiZ9jmTfgWhx2c1liqJ71QCYJq5aqzXR/jF1x6a3DJjChGsF+RB2Si
MDAlCSazGHR3o2a82qm9A8D8ilpZ36El7ffo8fRlVNM4BU3W3UCn+DxSLF4T56IuWtld6CE4vGnO
HV+W8hCqTYe3tEerlxo/4oJmaNRrwycxpLde6RPCkxfc00RUXmAwbBznWSPx5EVSO19BF0f14TfV
zmLu/j5S/t9pLW2/Z5Nbuvr/obOkin/0e/+P+EsVffmjsTQ/43/1lXQH77YuYQ9RhhXWBKt4N3zT
OfpLCBUJnG7qDtUZ2kc//d629pchJuCCTavHMLWptfWzs2RyylThjhgA8wSfDfHfdJYM+89FzPT/
0XR6X5qFvEuw7JvKx7/VhSSAIHikqvg+VvWPsh+oRY1mcNM2cYwmQBu/0PJfRFodfitSyr2Wrxn3
ZViFe1o5LeiqjPlD1997PjCLhiSrtWOa2QO95Oq+QQvE2A6yc9qgTjWXTZxQ7PQGdotcnBtT3tm2
FnLDbR0QWFTqD+8XK3I4NALn+YiYklUgCCcgYd55zBcuyaPn64YSf3aWRNlh1aBssawYxlbX0/Oj
+Zr5UUsJ7IS/7XqYZeNzaSfNRnhKB/Gp0F7gkN6YRdl8R0p7HLSmeR3KPl21vUnd1otibARGsvXM
OngQKk6mAqXhGhQ0hhBkf2ciJouzqN1852bu0/XQfHzeXI8V5MNWhekc5uNKYFWnrrlXsMKAwCry
/phOmyry+uO8yyct3tG8/o/jVB6J881ybnbz1fPmfT/rySyhjccLBbLbo4bAmTxfTy1jehZ+k31K
H4Y1WIWRivLavYfAHEOQQkgFytgjQm/sSH7UJsdo8HDrf3yIny45ilxhJrc07GiN3LbD8wVCZn40
dlk0oEGtQsJrsY5PJ2rml9vUBD6nhhguQMoUrwRv6oTZIqUWjidfclD5yLVfHTf3tn1GjJTT9Dd+
z1jdDdT2NY2lSFqK6ijDRjxrFH7sLi9ee91Kdzaj9Wa+rAvU+ywTxsUOSSm4Pp3GolgqRA5vc7sx
bXQEmB6kLO7ed2c8juXiZ09I3sPnj6wV//MtxSqXL0je8okolFVB+/bW1jLn1pw2VGGPPkKF4/U4
fHb3YOve/Xxo3jRgQG7J0G5XQdL9fA2fydMi86C3V2nYnZpp06pme8KvSopsz+frw4n5kuuxKoCq
bvgVokY7tI+VIfwtLvVP814zCoIA5ocf930l5hRYDRLW4wTxHGMsJQheYt6Ab9LJwmj1n/vzQXgc
awrq4EJBc1zmjRrXpEUo9k2SNvWlybWauNPJxOSE31oNI63qJ1+MHO5cjJvmaagSY4X2Sr8ltHDc
Wr2WHN2wy4924PVMUJ3mSMyr0j35deOWa1dPlBt/mi8qxaBRbRyCu/cNs6RTGmv4fH4dmh4psjAR
JHlgo3+dCCZ86TfW7v7P505nkrBy1xjsxRJCJjPpmuJrqDmPLb/QZd4Inb8z83Kxvh5DdH5yQsU4
J1R7YSTHzUmVyvuT3CD09nbA8n/IdHFympEgJkht004QjgFiwetDf6jEaXBI8/RK4+eZbjqNH8ln
5uO7/XqgVrcoK9W/kYPHvKEQ57Dhvoci3L+hGeTfmB7LJW632JPSIRLb9+tYRf48n1TqN4Oc9aFF
1TSXG0nVHS42hRBKj++bTs+3XoWMqygi7f3YaHN3JB3gBHVYu2BxTQkpjl6uT6p9lFofXhQ91nR1
5rW3hacZ/Bmngkdcr0dVb84z9fX9EKbATdjZBChMV8xY2ZkY++va63FzoF6RKEq7NPhOH5IRXdoo
gMN2oe4s/d5M3mS2UpR4/KrWRCAqTRKd5UDuSGf+HBX+/QIzXGU5i4l/rjFo6sdBlvqCoWuW5J8J
p+XjIJuxXM1gTZrfaSw1u5p3/NQbJfQk02FFQCgPRfekflKoVjWLROTRug5Ax+bTu9hIhb6cjnW4
4Q+ltWa2VyfHSzmdnI+RakUWbZ/6h7ELzLOWhPtElJHcY4H7Go8m/CoV68YIol7nExq35Izk9MTm
vXnTtfvYapLH952c6Hh/DO5qv1MezRpbjOo4zWk+mYOEwzpRlvt5V4UIX1msgu1QprdxbCoHYxyY
+sdq+GmMCzAdSfgNhttLFDXaU2YFBojAyKYfR93QJ58+70L1LgiFvS1jikdu1WpnwiHI8nHV9ElL
wTD7LKe3KPObVQhFHp13iqOqbcVFadjYUmtprdoudaVw2m3jm2T0TvPefJms4mIFroVoy8oWl/fL
9o3GksbXjeQuoxCz7a1Q2Tp1YD8hArrF9tV+db2I3r/uIEoh5ejIQhzha9JnX/EpUftaa0llr8Y4
Z/pDUODNP39oaMn9UZgSfBRsRzPp8gDYN1AQfZiZYUfsk6wCedqB/1nFYEsvdIrGexIBo1DHzFC0
GKjHuriz6PxskB/XMAT65FHNk/qEWQhnthf2R6OI+QT8AkgzF3UA6qEGKrLWfedJX4nQ87Hr7vy0
67Hrcz+cmHf/t8eYYeqLtgcfHujpOifX75yLSNlrNO+3USvau0QBbOcLRUDBaR4o1IgfJZFHaL+9
t8anS5YuPMM8dX5kHEy7Mg4daQVURKZ9XAwOnvPp6PvD+ahV04HV/eD0fvl04Xzc0TtKDEFDiAFV
u12hq9U+dyk3OzB3YU4bzovM6ttBy9zvgZJutZao+IRMpKXmdOpNrFPB6UKqu1WbsFsno45yn4d9
TIJZbkWH+br50AD3YY08lGEushOGBvNrX0TOqTb4ro2Aa/F/Y0d0QzUiGJONmtcqx5gVgO+N7o1W
ie5ZTidblo4FHROOzdcJrDq7RIJJm3fnDSnXUNPD4eV6SPQtht8p+Ye3fKWXnb7jp4AkzyPjKSpz
Qr0tqu/TRhhFt3Zj2pHpNO5fT8yP5mO0d8q/P037W1/0uk/Y1q8XnB/Vugc536qML9BEyxPanO8i
7rWbfgLe2bGDfMELHjVyJh98hFRJaCqXXFWyU+4Y3lKrfe2rZYud60n9kz0SLuW3XrzvPF99YHB5
my/Qo/h7bprVAyX6Yi8GgWVEMZRPZSO3AgHKV8f1QoCnTndLcyg/wRwfV/OJeEtTf+uNerIEb4Kw
2SVKORpS/zxYtJxW6I2wYyJtZmrsPxQulJ3MVyHnEIegZQoBSTZswPnkvGmV8m4ocYjNe9crCnAV
D/Ozfr3GfAV9HPf9NerQIx1RTyhigAalaRO58vD+MMw0eVAMydHfHvZ3YzcQttIYVFvNRnkmYmxc
sYwzd4YvlWd0AClTVUaD+ayFyFqxpfLgR6ly6ZJma05XtelYbP/ttvXnXQuB5LScxAGqgjezWNf+
uZ50/agPFJIZvke6095lOiCPLnSrr3nkH9uoRP8a3WhBAvim9dpTWNv6k2zoJNWhcvJjOUIdMfBN
ujmJq/PoJiOqidXgxwd8xKSKhXU3bEYboT0ptd2/wL5mdOS18Sn478PLEhOCDXSS5Lf4878/xEnh
oGh3vyGjORdOmj33ZK434I1eKiNHbN15cmUZhngJVVasbVuwoGDB/FhkyX50MaAa0gh2QWbI9bzr
Ntm32KjKO0Mqyj3Yyof3Z+epvRG172/n1y6c7L5SzwKnUtp9Dvqxgp2YV0e11Imdnx++79c21tjp
TGTSft9QRqyOddYo62xIW2qTWdje+vC2McpYqBIov7ui2UfSBHXSt5E8BrFtv29IcutIBpv2uxAS
25jrMDgSZVjOo59AHhnUtXwRk7uz1zNKWVlePvAd+jZfUPLtXtiqQodkJKTFxfC2AQpUvca4jOgR
RV+qitz7qOcWN1t+RzSBGzgvxlptLf3puisGi0BHQ4GLgeAx1AIflskkfZw2fs5yUyIPIkzljxPB
iAX1nz+91ged7fTnZ81rqIw8hm058/nfqiGaQRPBwc1H+06W2ECRe3itVZ77RL2tgmC4GE7NhoDy
lY8TnlwiducTsVKvQ0Ix3y/zqs7d+x4oW6uLseSq+5gevy7vQyVy76OSRGW1SZ7bKTRNTLFswF8o
ynv0+do4s8MlUVLGMiJRcTs/Y75w9LxP3F/N4/yM+biF14BXnQ+AeJDzq8578zPmV000X19eX8Wf
XNqhWSBpmH5wgI8Nn/rGMArzoEV1BOZofjht5kfzppO+ecBHzZJmftiE40rF2LBroij9F/WBpv/n
n4HCFx4lQ1DPAG/44SaiB4g28sDUv8U5aJgAlPttUsYXRwYxkk4vup037aBFU2houMxyCUJlOjFf
Oz8qa9tYd5qDVunPE33R1bQbhpcPx4e+jG7y7uHD4Wj66boXnups8I/X158vq5SQvkhsKO8/fT72
vjEw1tPYV95/+vVERY18p9d4Y6/H5kdp5cFMZn1zPX79YSAStnQqleN8cj4eCGSrvixj6vhFy9Tf
Z1PjVMfhNO1/fDhf4FoaF3x8+Nu1PvEyGv6aDy827RPRraysXHFWTdnbZ4sa+Xl+ZCdLXeDiN8OG
8FTvwQBTcCoytIOE0mUb06+J2dYzX57mMxZlyNO8O1Cf2tRdMCV/4nNCRNI9Vbr2aXQq70IFqr+x
M3uKChrV1zghFxaXo0a/RaaPeawf5+MsprEK1zLfJX6gverWZdDb8sWiSrUn3EWh0cmz/+ZVtbQY
V/98+9CtSUz75/DhIL1Dr2TqjCHcz/4cPsIsI/i41ZNvFD34C1tuT/Yw7kigI+iy3TI6znsA5nx1
5esJjI7Bq5fzwd/OdOGud+MCIwlPrclUUFcCkwFTUCA714v70XPer6nyKDmRPkmjgwxSteO+pUfN
NtD6+kZDp3iPsJX5D+p7x06d+/kQDvzqIExEagKa5r0+bfLRwg0TkpcwH5uvi2rZLFXLarbzsY7M
j4TxeC/LlB6m1pnH+dF1Mx+zfD/dcIsmyHK6ztaxaL0//Lvn/XbajOBLIj87jAFQgg+v/2H3716q
qBgSaTP93aVOjfoZsIF7HNVeOWV2qpzmRyhdn9vIhA/w5/F+2r0eM0pmwOhepqkJdeTr8z9c1wkv
X5YdBNAPJ7IMlhvmKV6VLPAGf1g10Fn6dXB+RYsS2c6hjuY3pgDg1pHPR8X9ODpHbOMl+pua4/NJ
SSBcuUiMwHy/7voMqm/3rqsO2+uh69Pm1/TFNnAfqO6qyDPSBol73T3XuvlqTKXvqLdWNXWGLxYs
jyVFhGLrUrm8gwW6Li1ZfJaDHFfwkllhNIV98rE+EE3uWq8OhZp52W/FPlYKX40feh1GGEKlepeG
/qrDCAcsctzl0s7pyFbebR7Xr4mbFc9oZPMT7UvAWdNuE/hTTA/C4/drkwahdzOG62g625V7xT4l
QVYs/bTp7ow+LEHcwe3KEck8gKEmQ92O7W+q8xpKWmpxAYCSvI7xIouRnnMowaFHxjSiN+MlF5P9
NCRXdj5mhthRhkC+P2E+RLG/2aTg8laeF46X+ZVcz7h38sw/z1e0fcYvSImLULSiW1pOSJV4mFqc
73e8HigHjmCqQINWsJTnTjlv5rPXO+P1RMTYQns2OFwPdfOLXG+o1590PTZfrf16eXeHHGwawgl2
ZxyvnYi4vWmEf9+fzgwammtPc8/XQ9fhX/ub2cB83XVy8OHlrs/lLYh//jShdf6/TBYm/9Wft1zT
ICxDMw0bVDlz9w+3XJD2ip3FtvHmGWhjkbPilQ2idgf/NF+87zuB799VhagWfVhnu/eDEv3xGabJ
mmY9okHfN/y7UR0t8m2ojcxPqSPNXZbZKOAAdIij/idh57XkuI6t6SdiBL25lU/ZlNLnDaMsvQE9
+fTzEVlna3fNmZ6IbgQXAFK1UyIJrPUbE40AdLdHqCF2fJF9srFTz97WCNYt5IA1j6LqFmxRG/dB
xP33t8xfUG72KMCULHv+HxagVBb/YnQY1awsgLbhD7PCNdiOymNa+pCjRPxrwFBC3VjAk45fh4H3
1pSKs+fdoP4IFP+54L31qoWGil+M5R1qz6lPLOlN3IUL0MCJCA9OO4PDa7s7TSAEn+1M38Aact8x
Tct3nYOA4eCE3ntjtt9KqDyoOgfpNfCCD9L61//+3zrXQP/6dgF+eqYD601TNfvvzKkG410fdDX/
YceDucQGyr75CQxw1NceZTQD3wE4pRpqJKNARM0urgBgypMcBUEDgV8HNOl7jrlBnzRcJv7kH1Ao
9VE/4qg0+kunTiSi5oiKJw5p8lA21liv7GlU931g+RQlbH8vFMSkEP1Tt13RIHEYDSwyyEI8u4ji
LFsPEV6sp8IlLBfUhH1ACsfApiGTqhzkkeybwIY9tI6/vXfdp8m5bdKhfCo7lWq+VhR1ZxDy4oVl
p7Vx3AiV3Fgorw3A7yUQzXovQ9PQ3hSgpRcZAXQXw9S8IjBgPLZiurICjXf//WvS/i4j85v0+EGy
IFJZzeva38lKX9HUoaws5XukQKJoc+XTgCd0lQ3Y1pQCTfzIPxMGMrt/HHjVfIdUYX7FKTG/Vrg5
XRJk7D1F+NCI/cB+jFzk3roISaL2m9Ur/kVeS5uv6gKwm1S4ePfPsCK+U5clprye7Fei6iXQchiO
6E63JTjYRPjeofUtgKFxM21S39ZvaZxBa++7/lvfaPBKCtyb0n6bp7b7Te/xRgksL3ga46nZdFru
H9TEadYdsKMVzOfzvRxkToJ/qoG81b0vquyb51nGUZaIRgC8p1QT/+tJUduoyChzgjOfIK+huEN7
mj+lCbF0W5Zj8u9PsBSB6nOPfIQomluWifYEHvkM2625yS5uinEtQiNZy1CDObchjRIMBYwux4bC
VP2C1FI89kbkXRGleOq5q94ru5427cD7Pvdb+10gN9p1Xvw0ZGF6qXogxeXc32UDAosj0L3cR1Ia
M06Uc5SiOJhjurGbXjndm1C1/4RVM7z4SUeO/SmcQaXksf80um8aB8hzgEH9oDYfUitdyT45ZWwy
4xDWobZNoE0sqrho3/Qf+OsYb2ojxlMmVArXc6go5bCpjNHe2FVkvFUsCRZ9lwfnP+cgr23etCC0
t3BuxNk1hLlM+c/4UdunSS3Vzwi6IYJq3bGr2uLJHklvqHH+KUZrXFmRYqJF04wvgB92GTWXT4Pq
y1oBgftQtFH0HgNDkPNxgnS4O+GRyhAVmPnkj9zgGUoit/3/ECsBnat/vwm56xyoyLwDPVd3v6pQ
/0peWEEPHaKtiu9uzR7OgPl3AdBtX8QUDgijqPFG9mEUXlFMVPVd5fKeuM8L3bI/oER8FL3RHFyS
P4vWGbRtMLbeWxf067jTp2+xl9WrXnWDo1n4I94f+UOg6NVjbtm8kMBuOmFUP8quxkR0DusAbXHv
kwOIbHADp93J9zlTVB76MlmhbWDlsBnMDGAXlAtAa4auSeEZHIkMg6DEWsyeGWdfh7LXtmv8F/81
QR7CUVulcTw8yKiZr/Y1ez4bADhufn5iHzrQeMgJ+uWTOYTRrkZ5a0cKWL0Fld2g7+lAvYidcRMj
NnSUDcK44XEsc4E6LuS6e588QoPs3/P+6jMg+sJgeb7PkhOokY1LF534VVjiSV6UrbNWFKGiHJKi
Xtzavv5gzdszf9682WWzqX0NiMrchZxBgTgCboRzJLtqsHJ7ChMptjN+/Kg7Pa99NqIGmM4PXMiD
nRkYCDuX9vgRRuFBZwH57MPno+xnCNDtTOOLsRa5m0TnPveNW1eZN9kPGgaZjtEJHmSos6eLp+zD
ApMPgGnhxUVyiC2EcLoxDJ+buek0CvBe8/TVEyItFKQDClF2hcV1npWH0GoO+tCiwjg3eKRMKF/2
8X7S7OqpDgN1X8V4P8jRcEKvr1TH8kFh4bAaYRqcgalU+xpHl22TJ+1Nn1RvwRbd/96LBni+6f+y
bfFGSbp662t0idT5JBEqcG8CO96kQYSwq14lbA3loZOzS/xqFOrwS3loqL6/LeNqWJDDFgZ+gqZL
FQpDCLNJ1G0Z5CjXKtlO1nZQSsTZApzTVhZ+VJCWDwBg9i6onDcWEelymLz05KPv+UQKF6IMqYvA
zy2UWZRhZSKwvEcGyHkMzcY7apbyICMBLftRHrlqAYGssM8urNmocIdNgrI3auDzg9eN8Ohq9OhD
PnctlCz+DMg4m1ClGUv98NfzOQLD2bcDnvNxVPKOyvx16BX91cFVZhVUevSSehR6myQLPzBt++kg
vPVjKDC6dDO0tLz+qiQTyNKEAMQ8ysBz4wo7m7Hba9XpEFiWfYpi+eci196jyaCYLQeU1tORYOy2
aOWqR3+caNxMO8rQbdIJU7A5rmq73gkHtUg5b+76GpUxt4f6dYqcx0/sUV5qqNNLBM96pYWxuZxi
tXuSjcZCH9jXzYYA9+THYlaeTvBjmicERVicSq17kVHr590TQoLfrTRUl5pB0rN0Lf8iG0/E9coF
hrK+97V2olx639sEeLwe7/1O4sy71u4Xn6RcdFWw5+RZPjv4WNpGdsrJat7FD1WcnxPA2Q8AQdL3
0fB2DaRjENx9+ti28XfZHUdmsk2ypt3IsOOHvoh5mF3s3HefvUbBR4CzG9cp9lTR4clqbvqeDCFM
kASqr6sFbHTtQvsslNIjl8qDIB9G77HMM8Bhmld98xPK8MB3givYJ2ALRu/z7+36jTl2EUZZSnOQ
TaLb8BDv8aBM+UyrhwU/z8nkcICuwiGBEXHQSgfQP/LDaxEr+aPjKXh6oq34E0MMZ2iGH9R4hyXU
o/ZSxLVNZbXlHZakzuuQDVc5M9LV1xg1pxdLG8eNkvrp3gvVv64VuGZCMr18dPoJUWdUKMRGHppD
YoiFPBzMaFuWbfCg4oV1wCCkxQFuUXt29+AEtnhBpqFBQbmPdh2bRuy1I9zCeYNsWLZWL8Xo8ocM
a3j/86iX9bz3Z9aFHHWgLTzUdm4uZYitqbpHFVhZyBCqWH5sO9YpMsQ4EEVe074Fk0AsJu/CX54H
Osvv62ABfe5ILQT/VT8PlpHm5k9TXStrTK987o0OOWQ3hAGlLfV2qWE1cBZjiSuVV+jPJjL9i8Yp
R5yK1ENbGcpnopsP1ESCZ7sO3cfJGNfsPmN87pXkA25idtKVOHwu1KhbW60J9yg3c7i+6XgoLN4w
Y3aUjUa97+tIhq3mZEfEgv6Myj7Fh6eFAirJryYYN1oer1XgnQfZkPluDiYKDeWicW0KWpmrwBg2
W3QGsGaRTeFhkwCh5Nu9Sx5NSoV6WIS9t4KL6ioyjfETGc8LQJzkGQkmcZD9wdwfq8pFScanoasM
bCkN9rtB4sMjCYszCeXiLI9UpyrOaTf+GR3nUPbJUS8FCtOjBPZuSjuMUbXOhj3Up2qmRSlljQ9O
pSwn9Lc+xqCtNrWedQ9WKfSn0sC1fWIFDFx0F3pNdS7GuDrLI51834pNtr0kV8b3pLgMyxHXjinn
oTzE45i++4A8eawtAfN0zLdyQPZ9XcHSI8SqC39r6vUR+iKel1N0AV9HzVq4xlc41kH/FULfQwJG
KVE9mO2Zpmo8NGUvyAg5yeNUdj0ZaJV/OtvlhY326WPdOPEq0VCVl85/uWsJcpIQ0arZCPAeKpXd
b0Dbl8fsm+/Cz1uIzHhW9SL66Aw0m7McRLHZpPZmEI15KLArPqCEEm2B4JdX4BrGchI2CXA0FLbc
ueml88xXhNZVLGuJZBemjAgxIQy6tFtIUFiqqiZ/FoazMBFrhEj4w1bi5JZ2eNP6bto2tqNugDS3
H2GGDulkt89a1DnHUk2RfYTo9tE4qTJrKA6nSLenp0Y3T17mth96XqDhgjY6PomcDn4HIkYeX4US
b2XhngSFu5fFetmg3+t9hXKgkBX++xzYCOEqx2ZZQ2vxSTfjTZd2zVvK/XnIgFtBuA6bt9joy00f
YqorR/kqtUUteucoR9W8XuZG5j6bjYCeC4HbiUf1VKg+AplpAYfCq+NTYUuxMP9Rdskmzz/GwTYu
km42KV4JV9B7VJPZp0OHqueLun7VMwsB9KxyDjJM9eFbg5ozBDEGcx+egyrim4zcWVJ3aJ9ULOeX
sRAro8QHox576JWlW87qmhzKWDYRXmAIpNXp+j5RDvwVtg7isX5d/ut694v8Nfd/u2YjqIGqfRuy
DkmtS6sH0c6oUGKLSKwkaMsi/haZqMyqydtotzYCztxWpgHBhGTaRUSp8lF7qAZNhoEY0vxr7Xp1
PIxpSea96LWNNqrJzh/Icw9anh2sknJ8xVPkM7DiSxUo5bPsj8LoT3+upReLJdJN7741WRSi2Una
rSyHCq0hcXbiIXi1fOisZs4erB7d8bUi/yAnKDZE0Egzh0s0xtrRntqS+yOov+dwDQewaZ+ZYpvr
KnaLvYby3g2vLkTg5mu7cfwz0LPyCQMB48FsHfiA/MY/pgJW+zzBQHYFBaippBhpOufSAFSdzwN9
au7CIuoXlDaRe4vBgksUuGwk/ltCxeXRfeCveX+FcrKIwmSJTjU2KzPA/H6Bv653/wydBT3IvKlE
ZlNNNlYxDjvcY5sPF6uVrk0+keEEApvyNcWam3yS5Fl2vjOSCzUmMBxCrOW0rGiOHkmUZ99OIxRJ
FHURNWN1GHqnOkRqUh/uYTf3Ja7SssCZD2X8NfGfU+59GJr1mINV/up/mxziXLGrkK5eakWBS4fB
r0D3tOe2jn+EpZWfzDmqRtdaJr2FfZziG/9j+Fo0kMFkQok/j7WybNiY95STO0TIr9jhV5LJ9ci8
xXX09pVBup/wFcdKcKjnyZirqStu6XCvdOqSCh+a50go/zma+xQzFr9No1wCgvCOhu2wLZkbGd6b
ArLfodF+3Xv+moXsmLXElakH5tbiDojBdzJj40awRMD5Gnyx5lBrFJPFZYLoA+yEZ7tyc3BXygfc
LHchjMlbRkWqnRQtURGD8vKPVFT7MPHtn7NNiWEH/WseYN9qVrV+iDMHkZhIqKsax89FX2bKXncy
ENq+BncMNa6LbaKqKJsB9bUFEqawB7U0eJR9jdI3F7XdyADlD+jhzlj1G5J2+9pDhBEh4IURqMkv
rYGV7aW/MarAwMaluqUk7AqwOTuFFOP21dRn28ntyxvQROypeEF/T1E1liexRoKI7dnvam3GKy+3
xktrAyQ3BnOtoesV+l6NIu/UfBfdRiKeI+HCTs2wEbVnVB/GD2i1TMXVVNJ+oZu5/r2ZlEvYJP6L
1kTm1lJN1q+JVr2YLqIauV1+Do71MqkZnllwD28qlo9LtrfpVoZyQEEHN4OTcZZdyJtQvacQ2Bhv
7JbBPWjlTy2p36rMh+zi1M3G8IJhr07JdGFrOEDmH/IfZnFwp0T8zDpBkRpO3DX1FYGgZYQnDAXz
57DBnUVOqUd7azRa/wGVw14FwvGPk6e7x57X3artJtx2YF/KzyUhzg+VNeoNQQ57Xc+q94M9/WkK
4F0HOIPQKf6n33OHmGRSDMJfsG1a3iff54wIOyxQ9vUXbWJdI1+Nt/Egwld9VLHmGUJ00GXo1iiQ
h/xHyHDS4nwZ++mE4BWTrcSA3Ver3oFkGmEDvkFoSXWSo1Hjv5OQds48SqNXtsHncnDax68LUWgP
kF67yRMRMcRLrMmuLQJlX+/tjBJWnyBxKl/asq/tY6qmlX26d8l+QHK9IJvc2MEDG764uZlVG26B
a37TULnEImlMBVZU0w+Aw9OuVevsUghuFFEYFF9HRGATtFl/jhSZ9bEAtCKM+tySSf6McivHEU+0
N9+fN4IKUFvbR4DQI3mxLbW8uZJVV5cqgNNVOrn+yvZHsDwCrHU5G1XIxmvTB8QHs/NXhBvKubKV
BzTgk68JrmJNaAt37dJp0EJt9b1iJcNJNr4OexbzOOLRe++meDPVgf+KZkN46GtIZWYyea+RjsWI
njtoGswhthoodDVYScnRykh/lrnpnuWpFj5SrUq6jMRHeTNS62uS7ZYYWSBVsZDn4O2TIgWVBzBV
kRA0WZpMvVkd+2L0tM1YOgIrwVRbGHGNsrFLOvSoxgWsNDmEbgbCZPN8Q34F2VhispLie1qzELpo
rdvtYyO7yqiwgubyn/2qjlMLaz/mIprfy7lGqNdf06RG3j/XkP2ya4jG/kiq6qVQs7XcDFHF0tdd
Sw3d0bPobZiwJ5SbJxWFXESYqwdv7v/P+bK/q4riuQrYctiGj85WC4p8PtKzUDnoKVwdJSFZjt3M
tCvExINpXoLKBqUv4zj14iAj13G9R/mTxeClocL3IEpEMCiv9G//z+WdHNAb61dZayHrov9YT96X
gm3Sa+SeW3TV7XeSJv0HGfBu5+P5sXbmEOsavLt9FkJprJ+CmlKP7DcSjx92NfFuU+38uWOdX7Hf
CHTjRQmzCJIbXnZKpiofia58Vn5n4fFoQIr34FvLfttlIcfWfPYU8bq1XnT2HkMjf89Pj0T3P7yN
WnPSZZqMzU4CXVlvKI8+zu4yktyPMkacFmXZYSX7MsfS11Pc1utZagEwiv5YDZX1FKdOuUK3WGz5
81pPJM3Vg7CNZBGUivkkp/xzwgCck61yDETTU7PnAWuNSXcwzpyjBFn7ZZHFz1i/Tou6dvadjav8
Im8G/ywlD6wgg5CNtBs4B1wR0ubQBfitTGVzGmc4nmz0eeOVWM6733f1g+yK5w1aODc2Sa0liM+E
Ag0lPGXyMWRE+Mtb5UWr7Q1/OH2FMldoJuUpKm19L6Nq0nmguq6AA+Yj6Df4T7IB0vlmDLaAVuDB
7U7wwZpVXtfVHLY+KxazVD7NpHHQxihx4vO0EeI8g0Xkeejet8rX1Yxozjs7sQWXVChPht7pT9OP
oVftaqkg/o+DG7I7Q9NbG6/y7Aczfs3B5/xW8WTD7bl5D8ISTbzc/mlHiInpccb2OkoaihimfVa1
uL4iJFJdtRC177krzzv24/OMZmicsxyU0+Yu19f2cDvKHTtAIHTQgd2jg+1MtUJy8Umt1AIp2AC7
HeTRGJmHv2YKbZpWg2HUy3+dKSdZQfAzQTt0OZBWu1W1ccUIaXyfVLb6pI+6jQzhC3ymPLwecfb9
mqU15NTcBtg5yiayYU3Dj3HqAA7/05cHefhAhVRAY2xMRE7TadGpYHtRNOVFWEcHf7DDgwxlMyHV
QVkpxceuKFkKy04tVcJwIw8TMDj2Uh7KM5sN9c1y19S22KVhh5SHCOHfmk73E2gUB3r3XU1VwACV
UV8av+33gcbrye9toIWd8klpovupx/reT7RrlqrqPguyNti2nUUJPaLa7+ZVeCJXx4Kqa6dHo1f7
tV7lxksHgyGDYf9o5arxMhAlcyTHehg3ckydZ85jZZVoX2P/93lyTJsx0P+ch88JaPIQy9I6KfEs
GHIqaiNeo6DM+y2vgfKpMNBsKmY4ExpyCxzqF7GN1G4Wmd97cFGLsc30R2VC6LtPRLHWwMN8CtZm
5WR8b4P5K1fJZXTIe5+BmepLOaAh6m5r7JiqnpumqkM8WqyGH6hweBXO10YP4TIESvQaaqRN9F4r
dlqTKEdATAmLXtNCWjuz9nXa/Tka7GLnK324Q+xnBv7MU+6j8uh+WmiWKnwyPz6zXF8MwrDfA0dH
iSFJhu3gpf77kGmLMDezb7ymmrWuZcne5vH8zJ/p0ebBtwhCH2+TeOqe/SoEnJa06gZFl+5ZiZOB
zHmNnP08ihwxfETSEUbu+IhJufWyb43kZkGvfYYnTyJYxVztfqXaAa9ezKcyfwE9rTpUftIeM8/D
ArzD0aCUYe3w5c9N59rYTsrDr4lzZ6LErxq/pK3svzdiCq6g7aDal1iX6qL+Xc05B5gNP1nyYqEV
eelzaTsBANq2PNZDpB7MKEbrXxnOeHIO187JxuuQViyJAArILtlYg0DVqm4vMiKDPVy/RuUJYcVa
oUNN636NyuPxnYphf79GZLrjwcPBTXZlPErOWtkDEpqpwADU8Rub6cLN3NxDvDveItSht4FkFMsB
cP1qszFn9rCMZVPPfhptLFCM5wJ/X/VfcRwFN6GbLoR0K9tpgIhXmqOor6YODMNutG7rBw2a9ZrA
2dMbrL2YtPQBSUqcopD1Xod5VGzQEsleQgfRurRFGiy08/QlzoX+YGMNuhx7NX3prCQ82rlRLb7C
EJaS7hUvMhIK6F1PVM1y8hJxqGJDHOTRvVEilxKJjGNqWWixzjProBWHuGnQ4ypbbW0r7bPvWbih
B03/EtVxva8GN1nKMLatFEkglMyEmg0vRYgUg2+a8EHnyc6guEfkXtJFalv9Sx+51glJiR/5HOWk
O85xPL7KsQb5nYsXleg3c2IS+MbjGIQHOZaakXUVjrKRY0VZOjd84ZdyzMt54zX5Lzk0mGHyggFv
HcTRuIyTXe5k5rOcl4/tIq7IiMrPdnpzRZndXSE7gkZDi1OW348PiUWpErZA8TKFzZtaePVZjrnI
j6JeNiRHOchtni0zr4r3chSx0WJlsqLeybDoyBPkw6BuzFij7l+6B7SUolP5n804rjq1146ye2qr
kgy1Of2ZFmvwp5BwWLVBNFt/zqeqscKcqZmmXapX1z+hPFGOy7PjNlY3PsJSCzIy3r60e3XPcoCc
E69sID1WahwNRH+XCsX0VeMbHl/V3NkL1I4XX5NcvDNNdSK52ONsf2+mWc5Mj810D8LvQZsjOSj7
k5H8Nwxxr9r2kxkuZGeuwWJf3CeRP4/W6HnOCxrld1eCbqPkC1K3x2K7GOz0KJswABjefWEfZeu2
TfY1lIn8Fo3OrMfxzxx5qChxdnT4YxfOOFwSB88LVG5nl6W4fo0Eb3fMvwLyMYSVLm5TosaPMjLb
dDUZ3fjE6oWtRoHIEq4LfSWKla9TII8mxZifWOY1FPh4j1EWrGIvDnFM90FqGV1RbBKT39wyc6i0
Byp1s69Yq7xLmLnTMTN18yqv45a8wHPjcZqvh7drc7ZGH8g5HyG7IFxNKNQ3v2XXV/+EflcRIl4k
/xGyr3Pxm8H0t12HnVZsNK83WTXxjEymoL4EOHwkiD2jVsGGq5ob2a8gQRFqqnGSU03R9xa2TX/6
7tPkWf/Mlf2ZO4qjhrvRsi2j8dPHZh5DKfV9iJxmN7Res4nh9sl+bNCndwTJm52linbjmSJasFAJ
j6aI+2UjhLlts667jU7WY4e5C93GvMoeVij6jjynsnAmz0+XyL+r1JSs+kEJnO6G3aX5qLH//xoF
EAT5KAqx55kvF2bJrw4o8cpux+S1HcTDkGc42bdpArHQhrjCg0LLIvcl/CY768htnyqMt+UJOeK3
18JuDnLMZr1/8ZTxTY4FpGtPuo4Dd9tE+s3trFe06n7qftE9xyKwn0p7UyuN1yy53Ivi+crJnMfs
tHawliyanZzauca0Rayk5mHBaDb53vGf6+gj8vJcJ05Yr/YR1GG8VC7GvDMS826pzI0nLe7xaZqj
QG3IBTVDjz8wmyUvwoR3ni8Hi3mGWlt/zyd/26/loG9M1dkZ0QbMQkBLKTJ8kzu4CJFbePD0pXnj
JWXekCuwFvGINWpThdYt1/TgMpbRTg7KaaE2mCvMYNPN/Syrfyogq13lOXpptNgXjhbC81xRzhq0
6ub6enySka8U7t6dP9icZ/z1wTIMYpxhqujFtjvtUlnIQqpYOLwil/Lbq4zpV2g8F4qRwryGeay5
+vTRREELWsUAfMRrZiMqC//ZwiexprAJKkBIXiMHccLeca1Xv8x2AerQQgzZUz03VYDVs6eAkMlx
e3zC6KI+65F1lJGc4Yga00rPbB7kWV6Xxcdq9L6jvGoVXBZtUVDJLUgtp3+ADYwdDOZLZ3QN9YfM
6S4gIrDOqmQb+V5w0tQPOeOrC+plcpaxoMoEMk49aHOX7LcnNid5LAZkLNvuUhg1W5A0ER9TbVQr
oWrjvq4N/62vnt1MLz8mrAp3fde0aytKBDnIFFJMgjhgGCjqUnhleSvmxvQbHCWmsHyQfYamkfBl
G9S6wQ0CYHHDdlUD3YGVvByTs0qEHiBmiJPVd8bFmBsrR6uttzBrkn21lhgXxCSMixM6VzYu+v7e
JYzWPKM/q9esCxby9BKoODc8JptZAqXm52Qn1lE2iuuR6pKHRSc4LMxgRFCtrpf3SfXQ/plOvddi
Bfo/IWLbeIQjWW/68Q+eG78GxHrIe07TUcMijDu46J4g/DqU81X/W46Ot6Ybym+rw+w3UMX30Ub1
Mmsy62kMEw+JSMc+xkatYaCKVwOw6uCK5MIexxNwWtbKGGrnI0wzd6PhYb/V5lCheIdKkvXmGr7z
EHdasC4SiuxFiCRFOvnGzkoV4w2NxBcohtYjpljx80R1VXbXSYivWZgPSxkGhu+tsi4z/+tJRpnk
S2uqQG+RnC618LsdWjrOuY3B3TAGlyAP0H80ynf2lR+mCqqmMy0LPUT/KLsrDV7CWCGm3kapeM8T
e1jgk2ZTYB6iVyoxX2cPuk4a0cnax9TFmYJizAepGBQ8wAlt0nIMPowxfPR7MHkKj9ELaXyBpA79
qN1oK26MObkZhB9i2vSxVb6HuWaz0Jgw2ysGn60L1qTgLY+qTwKlY8d46jQdNeK5ul31pIDGzohP
IGeTZ94HB1nmrqKww7ILrwJZHIfftuyp8rw2oN4PY4kwopxmwP6B91blFxMlj+s4Wu/ysqJIMrxh
EEGUYbt2W1981Cl6VI7doNs5f3Y3+fw/6sl91jVP1Eng106JfSoV9CtBBzzU43erU+NxoRnjExbs
xq6kNlngn+CGuxzO03GyqCMkbeNt1SY0oTU0XXNuOigMKKEfSK5qGr882VdEpwZXz2KOLLPrNqyH
kwfFHpVDVeLJUfeZ9xzhB3lBVPEoo8Qwp+dZ82QecrFoORTor85pC9hEUPSORUWdPmrhL/qaqfLr
KsL3zPV+lJ2l/PSxgaNYEYWLhoWO21fjD3RGUuQoeusV7ZhoBhgJoLlDt+6joXqalGFESksgOTGH
HczkR08NV7gZNKS3DdCaOYSFNf4Q/rnUXVBrQKt4kN+ioSfoM7FKDEQO5JgSlsMpNAUkTQbDOmFG
ov1E1z85JlAKNnwuRa3EaJZlx/5iEpl5KVtV+wKB6QP2ruqYoR9AUc1hgbuS4DCtGzY5m/43rarL
nWFaYN4Gw/6oClKudf2Nu3hYpxiSr3m0/tb9cIQXI1IkXNA7WtWYwOUx8umKNjh72UDfAJApD5nI
YTHazl7Mzd/j/5p6P99o2u7P+bJTnv41XKE3Hohcv7oteaOhTLpvjgosxFFx1ktAK6ItAVA7vESe
En7Tgxw92s70nisB4xskjIp/JdV4D8YsCmxVfVDiGq941U73VWb5VySnum3ohayYh8a/yr6+xd2S
37Kx6XKVxHDa8TtM0d/Jy0lsWyDP72Nlf3NRWHpExNp9yjNM73lAsFtFExaBbJDIPPfsdTuQJALF
0B59ve7d01gCY/DCfmWNFCBzsB+3BpDETg31YgfuRrmFPfdQybrpxUhQhdWMOqO25ldvUzkMGP9Z
ycmaQ8XDR9Ytohckf4CYds5NdjcovT8kZYZREGuFN97xPqB8o9vJUdezfkPL9c5yUHbJEAvegwnj
/2UYeuyX+sRdm32rfZARO+HKYT3puRacnLB+TgbXWRQq/sKAHPhwFIw3GDB4a30OwdhVu8rPE8io
hBATlL3iUwlH4Cp6MaIyOGsheX3F+siL8E3FQuG5rnN9A1asWNf8AZ4Nf0bSOlW47GrFenYpTpzN
Mn5Je4Ry9aYfNkplHFvLaZ+6GeGJQioOyGOcHMYZA4qaVPAwpWoCeoBROS9uomXFAvAqo37U0YPI
gFy6wrsCEi734OzsxxAoAL/bevihtYLtRZ59+hi/rVnbs7zRXfXcltg7yBklqnJKEf9oyFota5d6
vD+B6nAqBx1wD9mmGoeAXpnOtoiO+H/n706shaDFknZvoQj/3pvusuc19NI6dnfuS7SDA/4Q711q
+WtWovrWqMYKrWDyI4h+BYtJA+JSdOE6FfzMIx2am2MayjkG2bkfSl4z3P/Wsx5gz2mIssQ/NYx3
maEoJ7Tu/zRqimY2mhwP9/4G5GVqDg1C8L0OA2EYPpSpuLRgnH/7GV62tpr+yCMyejZOv0+wLpNN
17JPVAe1P9gTH6zqmX1rSt2f5YaD706pb2LdGn8bAebWZGM+a73AvGsMvKNlxcFCSSo8M6FXv0ZG
Hu+R5hmXMqxC296CWaFKN4/qCYocYeZbG/Bp1SuF22LlaI67G+dRWydhZJuC5M48ymII3nLDN6GQ
nHid9P/D2Xksua1s6fqJEAFvpvSmWCTLqjRByJTgPRLu6ftDUlvcR/fcHvQkA2mQtAAy1/qNhv5Z
mVzlTKWAg1A0/QswnfFlxPpHnqMber7zy8I+4x75DUCX+OW7e1Ntm0+SwdliSLTy1YZOs25GMz9l
GsF9K8TiHNF8/6oCl1yOoVV8S9x6B0ev/ZVV1r4n0PI1DnE/wdhruibY72wjJWsPeRlidqEmBQIf
Qn815lStC1n10xZL1n/tL24BPzM7Ud/aNHUAE3gF/zg48Snk2+2AcsPF8kAAIyS/sTASmmH83UHJ
XwCNatG+ctr6iFpNQ0xrxCFmGSM4e5SF7LpXbT0CVOWiW/avc7BWx46z8pQdj4/isZ4L7DTTlVaj
0YvmZPFIfAkIm+zWGjf5V0/Eno4VO2NkL6yWV4+dRDvsC5dn8a2wioDVUd9uqj4Frzp39JUPMCNv
9A8Es/y9kNU6jnHZzQGszkNUazKRx/Q7ki9adCQjXhcLeTgG2nw45c228LvHWw/S4tGx65B438jD
f40P3fNIgOWKbvkmIjryPqlGfiKnCKRsrkZtgG2twc1B87vgXRW6sSJoMu1kL09q5L0L0Z9kL0l1
lLsU9dkaq+p5nhIHPuVNThmJCb/QuSqnxHzUXclqwPLmNqWsog6xtTCb23ENqodmtjQPoGMhUqZi
P/+nTR6hZzwdrL4eUJyee+6FPO9elUf3NhYsOMe0JzI8JmICr22ZQQg3OveCJZd7ceFypXYxPdzb
zWHQ8YoFMyFHsL91L+mMSmyJxJKh+udUHSfznW53/UKOGw6mQVKW+3Oy7UPhnur5CCeK30eyja3S
796/xv23XkAJKCnMsxRpcPJRc00S3Tm0A3xClIhgyLqeaZpLeWiaE6sOeXgbIMeSzNMXods1t1Nl
Wy3Pl4f/Ool0iXMoNQubMcyzIAoo9S7qAOpiWxVcJrxD4WxoLCtrYDpV7pF8/NMxJk7wCH1+KYfd
270EjVnuF8DtCVW7C9ndmvoJVHF/vI9TYj06NNH4ZbAsZ9+in79xGnU46Ik3HDoLu5qFrE9uOuKg
Vfjm+t5vljn9cqhsvI2/1XUz0MEFAgJF9WkRq+fczadvQWHXaxWdd2wfov4ZA6Yvst3HRdEax6HR
oeazzEv1ILhm+HdcchcFNf7s+LM2tsKyIzSaHalHFbW6AdHZqWrtIyjL22h5CotL75yUL7JC7o+z
ekvZeKS4TrJNFkYKthgIL3cVNfQXndvMwdOZJbvom9wkyJN4XFm5cuj6BGpqML76RtZeS1WvrmmZ
vJllOX5BMwF1wk0Vlupr+1rjDfna+J3BMXYk3avEOv8+tjH1CrNgOkPTdpexjbNQb5Q6+yuEooAs
fdaGcB70KB1eohqEZqiye4pif3hhqYu1AivwlexVmiI9NZP3XXamlaGxRDqCS0jFMprqjWYEZ2Ps
QDSalXeSRSZIci8sbCG2neLFi1v93i+PnErs8JnUD0IkqsCaKsLIOie66sUY/VkdsQp8BxRxlHVn
bpRHf7W5Kc5kCyKTLMQMJER0E7yPa0QPbecEZ4HB262wHOSCh3iqNn91QBhA56py1cW9g/hecM7M
PD7xf1n+1S7n9MPieUSrYy9rg633D7VPIHnmBkm2z6T1xd4yC7ha/9B+ZLvFJg0q2p1IxJi9wbh7
0+3IhT10n062yTn/jJVNf82uh8FRs6tmZw5TosBmRqzDwsfSS7K4hIkgRtJ0fVHsMWyeD6nLoxyl
1IWRRg96iLVO4vjGIxJe5qOpTwEaQuNK65Ty0R59hIi1KMfBRolzQPdzr8n6oe+8RTPxRwGrzKer
x+h91Pkb5WaHO/tcxeajWCHeUu3BDcfvhhZ/6jO0SXYm1hNXifPKGP9CgvFSaUr0DpbRO9gdcoZy
UDBUNberSgfdwIRc1ukSPGRzlIOH0D/VpKOvrm2TT+M/IZubzKqRpcWeQ56km+zllK836EOZf1SJ
nVwkpIE1SnOlBQZPerkjHcCg/9VSaB9x0iUXwMLNDS/x/5/n9jqN9eU+Rz9AFoOufBD5CKaAQHN4
rFV/tJcA6IGGzQXMxnaVTyn3ibwU0BUVET9kEFYf5FErG6fJZnM+2+HcBsn+qNHb3+Nvo+QJSUZG
HakzoLl/TSK7byfFTpg8iAP2re4x8USzxdzjhQCvcgzNwapP8jDq8wCGFY0jFyQ3DUgNoP2cDowd
REf+B5FPNCT2lWNEdASn6sfB+9m6fryaw4jlQiYdZfrxvyclZReAgN/pScUIN21f5wcTx5+0gqBa
6TOatGZ/flNgu9X/dDdqr/SPf6pDhE71QmqzaegfNas0GZZ9ZSXHQYvbYHtXcmuN8fYCsUWW5fFP
9TYDCkYDcjkZdptskq7ah21ZxlUWta2LU2yGwO3xO1niYKnsIwezlS4XxjVvUhPjwgDGiOKry3ub
xz141SQOidd5KtlROLWPUxEZxnubqtpfvGRqj3Im2c59ddWAH4dGxJmGVsQXxalvryebahf/P98U
T/Kc2IFw27X6PmKPBXm/HAD3cb/qfK9jhVrFixzBDsEL9zGlWuNrKweMfrBSyng4BPOJpRwkD/2A
xKMWu836vhqr/3Ot9tfi7D7uvmD734c0SdMuAHSJzdCx8ZnANwQiqM8+cGbUhufC7i/BaA0HwWPe
AphGW1U4b0Rgzb2sOUldn3NDq86OV/0crApU9Z8mOWLUjRQkyVTuRgsp4qQrlRMqq9HCD7vxPZ2g
Uw7Cb58GbLvWaan4J6/ttJ2pNekBEw8Cb+4UbI2irS+KafWrOIuy12nCqNTsLPctFUN3VIQKPooE
iQtMkyLIhuyhrPCRi7wH3Q/oFB3Wr/cRuj7GD6YeLlQ2xmpqxZdiTizGUew8una3ljVZKNwFDqnR
/uzGIImBoUb9tvSqBsaCb68aOzUPTQDZHMsz7GXHyX3plJpNa64fWwtMISntixc9OpaVIP9IkfA0
vrZI92au055l7dYeeAf2gsoDCYhp5to1X/E8sg5yhJqm6dVFfHlB6tramU6gYv6qmEASmjrc3mdX
M4RA+5zE+b2taFJlPRlptpLTyAlFJcYtaXU+0fymrLkY8qTdl2FYLG5vwVNx1vRs7cVspjFY2ihT
nMK2297fs7CN/FIQPv3PT9cPmOk0GaD5+W3L4eiw3z7dvenPJ7y/g9h0SYnEgb27vWTOdgOgCsuH
+2vGjoMCT04G7v6qXaT4a6hwvz+hnLCO8t+f8PZtRaGL1O/86W5z61bAeodPJ0fL+eUnbBBOu7/J
fv6EWXv7/W5fS49/eZ0Mvz+dPFt1rIMSuKCi5i9Cnl1k+ddYr63DfXqHtONiqJV4BQyvegZ3NPNd
1fJU2sJ9IlX23GCL9gH5Bo293AdgqfnVe4EdUGkrGcZsnrn2JqwEWqc4c2OynnOdiFw4+dxlooSs
Z2rqD4pmfJOdsqgAYxg4XN3G1x2k+ZYA6EbmQ/s4FA9umfy8j/c04oc881lwuupKGAprvWqWac+G
YYXzuvYUBoX+hIbWgzu0yimea2Pl9Icw5quVnXKY7SNZz2o7RAeTIX4bIkfhInk8zyELvS2HddY5
5b/a/KTZeLbTnG+vMsYNMX9fX8iXkWe1ZoQriF1mB1kdtLF5BNx8q8mzhhY5o8qukCP9835DHafU
SXMvsilG8GGHmESxvL9fNMN/FWraHOWItI3xKtSb2zuVTWi7z4bpSUi2jw8k24yPJOjE7SsB7F9u
1TgDxm98HbyT4ec4gSkaBNYxiM7yyEozqFN9Xe5k1bFSlNwrHQRCZLbx6q/RXqIO+xq2430COUIW
vIKfj79f4d5sJ2UMGf+fV7h3pJX4/SoFJBT041kPqR0ayWqYrYEyE9pm0YEzlWJAqQ+SPct5xKwn
bziSdXZJt9fVo+dhlTCoYXs1QBesyOfYL5g/B8vOyIcvVtOHC20wxu9x0Z5qt/N/eRO5mjwcWBN2
ZJVZmgWzSzjwKTX84ZjaZ+sEypcw81z0yET+qsPrWWXoq16hLrE1NQz1kberbe2wc44Obkx7L3fr
/aDwzzUKR9qwsPLS/B9cXOMDUK1SLBpZaiz5W6PL9rJnMLyZcZSTS17oXTY+3Fodw1sMPAjWICpy
foKWXxnL16Yl3q9glic0lid4Mc3pbO2aJ435VKE/tI2ach/VWkTM1AvOqgceBHyxggBlly4TPWtP
U2OrT7HavMp2N0iMVTzV7YG7uwan0ljlpaN8gGfVNp7uY6o1nz70p0IXiO72Zrjn0tDWspkd4rHH
4u0lvlpT6Brhwk5bxF89eJYblokEIcn4psd+MNNj05QtHOX5cNJRrXAt7dBrQUF8EWc5tyvX05hn
r55N+kwMmCO4jp2+lgq2CnYBvkNWOwHlKi7UX7I2Ka2LQrp3kmei+WI9oZK+RBuZZ/FcuPkOZEn7
Iit9Um5Rbm+v8twsnl7NIFIfZY1PghKxH8YPcmjaAwIUhOr3hA+Ul4z9555LoVTxuWoiYvUUxqBF
SxV/t/UURb/bcGrDnYutCUBhi7CfHBgP+j/d80DM9sqDPxbgjf+0l9YcaOjUhBvp9JbgtgKsukrf
O1zAkP/nyS+rRknMEyPH4BAA0npnDfCmWlV8ga4+vQlrJQdpuZeejbLjf8wMrh7DZ7I1VgLzKalr
kc5XfFACc++ocXPsnck9yd6J/Dc4pOB1BF11tXDDrvEjfTc1N8LcOKoJx3NS0U3FxgZjsZEnWSX2
uKOI2DzgsHJEvd/fBDNjUhax9OXxInx40tmyRzYaYAmJjiIFMwV1/RwT1hoToV9FYtSoLUfJuuAb
3sjOfnT9M3nGW0021aIPlnk6cgnNp3uktI9aa5HxGkoSkAihvioiiNkmMBOBYG+Pw6UCgvmXZjXf
UXYA9hPNNHHTKS+JWVlb259mztyA7KHCI9sTdjMzq3EtJBjxrXGgT2lzGl0TmEUBXfph+1W5SLJC
fcXulFSLqesEsk1v16MQtfeUacaTlNEaLdnitUnZmvGn7H8QX1vdZqryZF/2nfktwUIZ6rpqYpdH
1KtNo+xkqAWZu2QIdpHq+OfQMYqVqyXZe2QrPzPHsT7T4XqbB9Orq4LVyoew+hbwVadcPVQfVv40
4dI0pK8TtlYvEX4QL12DE1Ti5E+yKW7MCeduAbJ67qyw1NwUhNPXspd7Y4KlXw9EdO7F2BHZguN9
LvJxc1QraR9kv+Nl2Vo4/MmUj9wT3cuIbW+FgPO7sFwN+AU+jbJqlJazsUNRId3dNu/sxLBySgbo
E/NgI/M3JD66Zw1D4SeoVbfmwc7CY17M6Oh5VFpwzUEfGbajKqxjj2fuwrSU/jTrU6zUJuxxJZyG
k2yTBVCE4ZTOxRS39gpLJ4bMZ/RI9+K5OffIuq4i0Xrvlm2yFzk40FO5fVSbNF6KfvIfGztwTm3h
DMvRmNxvhOAOweBPb+WEgUPhN7iwxmb0JTAnvCVS95sCoXmV6xNeO50WX3LSN9B6dedbHo/vGuYT
AZmNRejnPbjGPrrcC6f1Tw0LnSNkxspdJK6X7CfFDhdySBo5vwcHEarLppqfEhtq08ImVLeorLbh
+pd1dhebKuPriax8vDQImh2mHiiPZAd0Y/qjxhzyUTIHWmpAekLUnGAVjF70Q7VF9CjZAXNfO4/8
P5wnZzGtYe9qdXRWJ6gCSkMi3rcS7ym0eu/JbYCPuPZVtowqQR9kctqV7JNttttuBq+dzrKWWkmy
a3qUy0JM4PKl7TcXZHqHUzxPVvi6u5lwkcJi0n4K8VhBQjNjY2K09pNeTO41dYC50CdbGht/VR8+
+yotGlQb4yReGxBAThqobLeu4yWWsvWbVuS/j2QbNCvxPA7lEgxF9NXrfxl2UX9xSjvfOxDc1rLZ
D6Kj5wiTZC93K6xjkDLI+uhrPKk/oOx31zARxeNojM5Cjm9yA6mIwukfPUPNrr5ufsp2yyt91gGV
jWwN15nnVg+ynXsrdt1DJvaxlQVfYpPk/Px2lF5JtykSbFtZ5d1Zf95d37vDupjfBQozx0o4v99d
x1Jq2ev+pkFKJa764rNytDMR2eLLFBfWyk4GLHBbrzpWBWKPfR8lr1MHRIE4TfHpwd1I2sE8C0PP
VmL2xSTMjgnIfHQvMqGMW7tLHjxb/LtdjjVV8y0w3fC168yjltr6F3+o0CHD6/NUaQJ6vOoXaz3z
nfdBT89+5Go/MWB9AhWXvRsBH6uvC+UYG1N/Qp0C5qgZNh9g5fcBa++fml9+xZrLfFVrXE/dkuC7
EbXqYx9M0Sya6X9NlGAthyKHhKOTVzYvBezvTWeK4KBCZT+jHjUsdW3kIh7NDvFxHLX3eM04eyP2
dmwwkuUsFvQ+5XW76Kcx/WqV0fcya/zvRBIeCwQ6Pit9Wqvc9sOF150QPSnihbCRv4ExsoD6sTGL
rP70QvWCmZr4bnTR59SF1k6xvX6j4jzy7APeK8pn5CKK566u2ICOvraRbd1k1meIY7u86IvbCOQK
g6WXmoQxcJgbi+gpzGPvXEYWKOb5CCZ+sxJpEa1bFzmRdYjiGL+Ad6x1ktI8Xtk3WlXydOttfXhJ
sdtG68RBvIh0t2Cef065tfGt3k6R84daoa3jIWo3qdspi1hJlbPv9voxHQHKJUFRf+viN/DHzve0
Fv4SsXHtxA9mn0yElpf13CHGHxk85G+x3cfroGYfYI9AVEq1R14tiZ3vk1nCyBDhl7JPuk3kxupe
KS31yY1DLKPmEUNnvxhwMF+j3Ax26IO6gPfs+lVk2rMcgCQR9tJxBeSsaeqtrkQ6XwH5IqCYwOua
Lw6Y7J2SZuWmxgjGwUH+DcV/fZ+aXr92B9X6ao9iFTn5+O7Xg7lzdXxDZHutfm+HKP0Q2LltBfCj
reZF9tc0y6yvhktEYUhVZ1uJPv0Y0++yL4HjvGFbbeywbJneR6NZyXbNYqMaN5lOzGsI3wgo7+RL
EN9xVpESbQ07xQPWCrE6Yy9xlEflXL23yQ4zrP+fIb3pmfAphLn669wBpP0BHXscLZH4k0Udg1Ou
otL4V1ue9cWZNxFvyRTgRfRncDp34E/gorNt/fyrXW+h3IZBe/qr3Q+K/CRA/HeJPS4bWMvLvu/f
c6upr9XMXHTR8Dn+aYL13lwxp7k1kWWrCSLBilXY1obmqK1KHPWuQWEZ69YcEDzpPG9TGmZ58tjp
7WDFDke15fckLe7vA9srj1kRdrsGlc+T5aOo0yYlGQwFF78ELeRLGDdoAvh18JxpHQqxMYvRWFcf
gQEU59o21I2tdf4izy2fjfXtu1DHHRoJ7ExtOz/LNnnkp551gBn0KGuGFwdIGWVhdWpISEVpn59v
bXGdYSGYqekqHEf1GTJ4cGinGgCrb44Ve71wCQC6v8peK22rlRNhDyqrRuL2D+VYfC/qTH1uzFo8
Irb4kAY+qr16HJHRtXDynqumqfWLvIz9W2/UT1vTS/wnsqfBS6uLlRzlTqxfapN1vApbEeAXWjOj
NZEn7P34IazN9i0y62UyGsgxO0QKJ7MTa1kVbfITbvx4cbMuuebsPa02BSTqmcYah/cW3UtOynCr
KsiY7NQCf1fHtpqn2iUKbKbRSagYIiatFZ06Hv6yTxZB39ZroYf12ra1KQUILS6mZavbAATJPo/8
7CwLzaySlVrZGNoZRX5ri9opg60UhLiA2sAZ58GyTR7B4Kx3qiDBeW/zldBfofaiLUAeltO6Swdy
I7MGT+aJ7BBDatqm1C+ch5xdJwQ3KO/V0w3/V5QeeGC4n3Hl/9LFoL5ltTIBS2rCM57g7g5F+Ait
Rdt87DX4u6VRVm9aXEbkN6ruEyyvZRjeL6OOX+KXvFZNnlCjfSvazEGhrsuuVVJgafqf7d3c+Vcb
sQ0cV8QitcJflRU0+qMHnhlKhjqtTYAFp2IyNLCR8ScC5yOqLuN4lEf3wrG0bKslAha16aO8QBGy
DoH1OB/GRv3S6WSIpYGbbJKFrsDTl223wX/Gyd774KHWqnWqYtStwEbbYrY6gjayo3ddUxS0A1Vr
HzdB9B4m2bfI9pozD+7o3Zyz4GnzFvjOQGg4w2qbU6aq0Q+kDPulHJSygwX5BUuDKCzPlJHHxtTD
LLIGx3i1Y1NbZcnYnFNNT3eaWmXgFwz7oYrTdBPWg/bkQBJb9tBJPvrJeSLIPgP5WX6RtJr95F8i
n2VIaBr1Erpj+2Q2PEGySlMfNLRqD7mrBLupUqdzGebjasTI9K3v2SWXX7jnZA+mVZICiJt+QYBL
TVbAW9OHYKZJeQIq5ELWZQEkLwbhICY8GpN/euQccrgccztH1nUFxda++xgbM7uGs/S1NvTFw5BX
Z9kUz00gEKxT3Ldb2SSL3tTFmVjBQp5zb5dH+qyJfWtjxG3on/mRBtveJlQz4nRZ0pzdMC8e5Hh1
ipSNb00NQCzD21oEto5TFVeHtug9QvAiPLmNYWzAxCUXdPHdFRuX8bkYrZaEsVHNz9wScyYjWLkC
3pmZmNoRxRZEDLJZLUSr22QjG2Mtd6vboRug0OwTTRuP6qgDQdPYTxeBaJ67PgUJbvoEqzM12+KE
jjDiUJr7MaurfT5HJmMUGTeTV+N7r8hQth68mGqRLW21qb7gIxyiE0posUOYFDZnzlJ53PrzJmoB
sHDd9RVSY37hbB13XFgz4KOrlOjABhy/t7nqhMJfwJdQHuI0697+DBMO6EJ3gDFThMbvYX5j+5iW
McxjNtkuZ7PnYeBa/j2MVYgNTmBKH5K2rbdK6pLcT0b9ObLt+hpyB7fb0KqWvg4poEOR4FB7qf7s
2Lm+KwILJv882MXc5jmH2jMPNcusWGpg3XZyqKa26UEowLVl1XRaDC+9St/1DikhZIPU5yxEWdPy
rOStDNj1iEm3v7Qxi2F+fu1bMiElEbbaTyXvWHOlCG0Tq1i4hLniRVBv2WZgugqeZt0kWXVVlMZc
NgKqeR13aDSJjNAhSYBvkMhPRSiIW8TuLqgL9xf5uVd/iKuPMrPKpaNU5pMBSm7ToqN6suPE2Isx
M3ZYMHSPckakfnJEuXxUs7sh/FYXrE55ds2x49uMVQZ6Z57R7LxyOc4ihSawqL3c4/y3XdBfbWTE
qkOYEdqerF0ISTEuzCHHYWfM1hn6Q6h0K0aZXaO2LF4rUb0WvaE/jn6Xv/IuC8CNFhGZuXNSCqTu
XKM+yF5HNDH6nVa3k71kPSrUnXx7I3sJw1qbhlj30IhHMDQV+Hcj/XAj9cGaXVdsh+1J4HtfctOe
5UYj8ejFDcDMTvPZnrcQwpKqWzSG035OGz9Qys86TQcAIkhiqWX/AbXDe/CV+nfRimZcp0VqLP7q
+Ktq1w27LciRsn2KCrRDPCwEs8n0HsKWMDTi62xaY4sdfhUNP1mRIcg89L9QPnzDUDz84mXoBMMr
6s9xOli7Bl4OXBe3PGckhFfIbNtb2xy9JY83vva5EBAMjrbmoiM3GNiLy8YCV1SMpceEzLTl8/ya
okVkBuZD3zT+ix/084WitxgzUs06r17XwsLyYh6MS4C9nQwTuY25GgoPHWfMkG9TOaUnHkNFvMpT
J3bFTwgeLZ15qN2KfsnSJ9qk7CfgRQZTsipTNp6FoQzGu8i4/TQr9g1DuACSPOD8ECE6YK3KZOw/
1VJ7zskyfvM7u1noju294WA2LvHczZ5VoUZrhKePXuagExiOaLbGU7EfQOKgfKIpxbKtuwNLDRc8
O72aY6ZbxXLTVZH4+XM2FyOZBTINV9mi+sGD50x7la5TGNreSdcKa8K3G/q0avvZCohQr65kfz0S
ES469Iob4Z9i4vLLyhzcRR6qL4kD+8pu+N1H0k8b28/rpVQWksJB8UyAbYtyto4H1qpODf4qqf7m
mHw8N9HPsqYSQgd5/YKnanPR0Bw+1EVer4LcsT7GrvjpZFZ2Lb1GeUQemqS31XMd4fMwRyOvZJOb
71koflp8Zx88XATel8ACYkNESxSbL7jN948FJKZ15LogiT0Hy0ytb/Z1AN3aR29yxC0IgyF1euBq
+apN3CDxAcHxru2Cje2BsETvLfrp8cMYtaLtEi1WdgQAv481wuaZiQB5hR76by4LCpG5Xjrv5mj6
W6xO8q1dleIa2uUp9UcdGzKDrX+d/VBblF0IOocXJ66uvRLG+2GI7CMi3ihCzoWVnoPyW1GFbbAI
eviiRdT96vWNaqjbIaq8L2Hh9+vWUOujywbiHPAWl7FgkWWg4LDBdds815MIlj2xSNhCVYxStBcm
i1YkDrRP9WxoYvqmzRariKfkC98pS/5R46ZQ3fcQrd3vrhuhrNJDOOOBEm/tGmUUX7X6d88GrlWb
YfcjsMZtHVQk7oTx0uWmB0tPuQZ2vmtNxBZGB9GRMdGXbYvJdJ+F7jZBk/xYDM2ws13l4E9FvtZG
7zilTbdQCXoQiBHDposMe1P44kvo5C0O7260aPIx+o4u08W1Kuez5OJByhkPWGTQN57StgekXw8e
/OZHBsxm5jAUHvMRXHoCDGQIwvgqCwTKtKOSoEo/NyWKgqxY5lprcjvaqXdG7aT25ZfBLS+VnRON
L+oX6OPpGWFn9bVQtDdUCp1HPS6b02jVlz4GylNmcXyMvM9YFfmDiuiEFw/jPnBQQAHeX5gPyqMv
YCqGdvbRg8rYgk1HmmmuKqN9niNbT7be9Y/CbiGuK4DaTCWOVrUqwqPuiZPWChfN+hlxOAMTQ48j
lgg/kzIEIzUiXyDbZQEZCzy9HCLrXth8ZdGfo6I9vg64KZ2rNH5ttaJ5JNDKlTT1ZPj6pntT3Txe
QLLItnXU/XTJhFyxCTZOw+BAbTTDaMlqo3jg6Co7EY3vr/giAFeeku+E9RnRa9a496KkXNzqke4M
i7HRU0B1ebcuB7d6q4xYrLHBLLeyahs2jx9PQ182mOC/eeW47FtooETZjPx4O3TYtR59E6bfcgZV
HJPAfCIVrCzDHtvF0DvkzXipxtg6uxmo1r5dm57xk31dtVDj9ntvWt1lajPSTgUyn3X0MdVch7Gi
L0cRN79687l3HVR+ktB7qEgzLVCh6lZDAnlGxFiRR4rwd1jjEXDicr5kKHle8vmINPQl09MKEidN
srMrIEr1PfdKWVV1M3tUtPp7AqqnwOnspU7UjmcQslCy6kTBdBpdgmU8517AfPZPmSiW0CDsl7JQ
s0UETIDE+fBvN7lprqaJwVM3tL/9NzM5OUJ2eDwe9sbIq//xrHNQyh6j9Ffll+5hqNB+dAX+NrBu
sl1kwrCCnwkzuUabjC33uDFKozpPbu1AtlQFMZzg4rVVsStYqh9zl7xcyOW/4xlCcq5ASgHBw+mM
KHOx9qNIfRJT4uAy1KsvZXqtaxags13vtevieNeZOMLHgdeex2hOvnhp/aH7+UmtuNKTdMBtHTgT
US5jaTtYrhvCMnfCn9QdWGmczAs9XWuWU+01m9kAd8+PjL4iM826FNbyWldr+9Mts2dtxCaoKVQV
2xpl3Vtx+Ytd3mPIvfAj6HiHfZgUSDRFYleP7aPLpbRNdLffDpY7XlTHDVZoQOvvKglK3c7iX7l9
IpMFdJyL+WIPrfPhhOicVp3WPJFgEpsqbQuwLjXYaMJYrLmaS9GYYpk3TvK9KoZlWNTppxrWmCDk
UfpqAw3cdEifHKfJQKXFAssber1GTn886a3pvriep3HL3hDlqr5FoQW901Wrg2/2DnjC/lMLEm6U
rgMU32psgPAiPiJFHK+J3IyPmWeXi86yvsdaGbxARRx3GsKpW0RPvVf26EhF5sEPZCwAEObZ+DRm
Zg/tp1Y3dd6Jd3RRD3JEZLcTrDXic3rfFFsxNDvVCdI9mhD2XiP/8MBvmZD6a+0z0hPeKkLIfy0G
gu6jHo0POWHfxRB5/otlmoSD6uEwY096A4XgagAtOLTpKQKoB6Ombte1hU11wHe5snH83PNwUd5E
PIULt3NJf8+9jXBxnLHMF1WdtUj9gkVRy4O0BlJhmF2/F4Lo9eRq+YeXOp89SNNL5cXmpTDCn5i1
5xCgvUUJjnoJjw+FBU+195hIjduhS/KnQJ8j14VoftiIZ2WR0D7Z5XxWauS8Vkg/rTUt+XDHulyR
9/Qu2VyAWUZJldzRzrcVXUHzo9FWUw1mKfRr7yIHep4NND8miX1vK5XBJvrLjWWeRQ5LiStd3Nvc
t8lSG3MdcR66nmCzEoRrtyjzkxI0GBBMKcJPnZE+gLr46gCYPEWGtS7C5hkJ6mipT/rD1HhHMyOO
63iudioxdV9OY6itrLYddv/D2nktSY4j2/aLaEYtXkPL1CVfaNU91dRa8+vPAiIrmZ2368yMnVsP
MMDdAUZFRjAIx/a9vbTRj+iQTPelaKJDPpFyAWUQHcrAizam3elf7Ak+/Xoc/6IYbg4HduzQWn2q
ybevmtYrtgMESdwu02A+cYKwDk3FQiiqNA7qBIgtrWyNXE3gHPxEydd85Pm+aunX0NOhgXERgTHU
crrMFKuuM4Pj6Ng2xs1gJWTo1cmhpK7r+lXSds+QBWUHaVsaqsJ+hTSuPmwHZzBWPI1cTY4KvrjN
QBrGMaPPgo1y02eW8ZB4obcLKc72M2vPidR8ocAoPwQWijeDXsH4E7XXoTayZxgVeK5GZQ/slTke
pU3LgL7ALgscVHEf2Ao4PzWdNNQs5Mjcp8DgKRm1iR+qokyn0CzmE3hs3h2fE4yIov5LB/aIB8Hk
q9Jw7DBQhLvtIWA+ZNXoPqoImqqO3rPpQWmeuldypRF7nDDq1mmQRRcww/kxmklYuMA8NpUz6xsj
9HzIXYangGy4Z9kc4c+xYl9bEIo+9WqPShEUjzxLi2pnZCNmm6emAPTuJxshAMQNQx7y0rb+hMoX
SfTEfOHzY4PRWcPwnj+4nVBS7j45FCM/kPnMbk3FufSmgiFsO4ko6Yirxr9ryz/lAGlXdcuBabJx
nHp+gGHKWxlaO3LKYswPN5tq2Xs9dU3wr4RIB7sF894CIiks5RAna9VCwL1Vuvoyek516br0tZdC
tQBDNzSMSjQAUpYxty53Ij5XqdrvUn4Jr7WFnrGiWuU+0zyfqkoaPgbesWsd8vf5fLVqmx+ALH5s
KyXh689tkSdYBw1cGLoRNqGEpLacR2lr3YJEYwNtaezqbJMan0M6srqg/vazmuebopruOuiAHlSY
DdaGHwaPIa96T2ou5bRwgDU/mB9cwEQXvnTNoG3gFTT5mfbNs1fq2b6NzW992CfXsP8XSfD6Lu2m
cue5PmwxEQpEjQ/ppuzBqQxNjuwuTevcjdU4kTpFfmS0VRuhCQe+aiX95sOK8t1C3mJlmUr7mfu9
tm5jP3iu3Bqltrj2722VD0WUQNoTJWe7Q41Y7yx+WsRQNgOkHlRBesVYrKRLH8lb58NGGVL9wWie
IlOQM1HujjwPb/CNu0klHXekKozji5miEna9ukj1IeAmCZZkU4UajwWh3e20QDVuBE512yG/Ourw
CwkKJxk3oGsFX7R9SQp4BMo4SDedo5mnNqJe3wPM9aKFdvPEdnqljlnxAvPjFpik8ige1P2u0b4Y
qVdd6izyb0OrzLJ1PA3xDgIXNFbyflS2yLUq+xSY7lNjFn9SOgFGLB+GE9+1aDVwUvVoFQl4OS+d
95bnA7iqlc8h2lZPw5Stza5uXoJpql+KzH0oIRO+KwOlfvGMwVr309Rxh2Xoupq/54gi3vitf2cV
5XDty8m/y5GXh58z/hJkcX2M1LCkcCNIvtgJuUnykNFBehPqqMHIc1Qmvb6CcFWeKM+qa6pP/H4c
pHl0+vyShgXIJjaaACTnEPIGTjAto0k31EPYn6w0gcBbhzuciir7U9aQ+wZopm5cMbQmVduXBT/v
SuJYnzKqlICEaulWztW9PtjD8N1tb3M7kMP82hsw/BLME16zK2Y/gCeNpZJ+jCBtp/5LDnVEKrcw
86s7GZwPYNJNaEdvXjVIclI3Ybm/zR1HfwPhj7qXwQbFFJs6dP2bN7WbbuNQZn+QwWo0AHrqxTGs
vO4cKmuzbZM9uNGD5Xj9fR9Mzi6L5vLiJueCDN0Lal+9pg4vopLmJavHz5zPedcCZoEDDA+w6xvj
cN+16ZGSdu/sGApsLNLWaj+qmcqsm6k3huTOBKngq6UeQV2am2dOR07ugL62jM/rKN2wf44QbEfd
xMkHHvEizonVOEW2jrOLTBv/zEur/1GWoY4wumHdU5ceHyJ4o1qOwx46K/nUqUiF2V6un8ip9+vY
G4MvNanjnQHPwU56tQbZj7ZKURcR3sIE0tcU/UMQucbn7kdTZcFBDwtIywfSdnFm15tGqeo9yGV+
t9xgnk4eMhXWNracX91UdE0tq/T1u4B3XTPTyl0iqr0C6wlx2+CzzX+PouVpo0AD9Nng0/bopwgR
iZFiDeZ9HExPchTPeXFXgc6TIzBW1sVAoWcVCcb0uYbkyR1H+M7Fqgh0GjvBrrWJbcW4n3z1tTGV
o6NQcriYeeAvT6kPmFIELfbUhHMxnCJ7/cFRBLG6qvxs2i/BMoR8BHsdG675t8v5PRtGq9a0TwgT
7Kjvnr65s+1v5tYbLpOWq1dVJ93V6QAHY/bI4QTZRCQUhWRTCVkh2UsNS/BgIAw7OygKSZv21ksL
ccjcI0/7wSGDpRfWXkQ/xMpyGpq/ATwKEFlsZ0DUt1UbcsvAnjiU6lYgmTfJNOenooleG2oD8xOZ
7/wke4tjiVscH+L+g5BleeBmEN7L9Zd5crjELFf6D0I+LLXM/e2r/O3VllewhHxYvgmUXy//t1da
lllCPiyzhPx378dvl/nfrySnyfdD6yf0HcPoSZqWl7EMf3uJ34Ysjg9v+X+/1PLf+LDUP73SDyH/
dLUPtv+Pr/S3S/3vr9QNwpqnQ6NAtHfi0S4SX0PZ/C/jd66kCZmVc0Z4m3Ubd2ZSvB/fJryb9o9X
kEa51G2Vfxe/XHV51eqACs128bxf6d+t9++uz2aGrfdgxjydL1e8rfrxfXhv/b9e93bF9/8TefV2
mh+sauh3y/92eVUfbMvw4wv97RTpePfSlyWkJxV/8g826fgPbP9ByH+/lOvVUOfWxo9JsaJzp/SC
IRGw2Tl9a6QnmabqpBsP0iwtstfICUus7dfxWbprDpCOXoosmzEET4XRmeugsaitai3lsYhSCNTa
8YVdMES2YpSWVBL24FuEX86ZI9M+cfr+l/RLuw9P1G6uYcSSNtk0I2wZtgkIrIVs/wJd9D2kHul9
5SrpcXA9BJ8H6nxdO7k1MFSm1zKHgVREGUmCkpz0Ro4CnC1QLzebdOuJ+bMHQEXmrINaRi5VhiN1
zqWubm+BPqySm8aKXHiSLepLihmJHXb24DARU92FCVquLnw3FvXzQ3VvkjTg3D6mukcMp8ip7ist
re41rTP2gVkBXZeze6OZDn4FsuHdbGf0ACbn3TfIBVlRTmzsElkiq31c1pJLh4PRkNQMzrf1oqzq
LnGeQsv765IyLB+H8arzYHELM2e2aI5+8NR6pIgZvaBAqNvfxOqhR6ZE/Z1wfadSfzVPw97i73YG
lBtcwkZo2fsWk6RRTl/cFTgRT/HMUzZ0oCrcsqLoNIfpo3COZeWEt4GnRR5oGGEvgeNCcEXy6jZD
GpdpijMnaw492u27ObfIZqq3Q5rl548TZ20Kj12sPH5YSw6twr6S6baOWmOhVZ8itDarQ3AXdVlw
J3uAvQJ0W+tg7wOZ5Vwb7+KQcYM3J9eZylIRusy8LWT0T66bpORNI/Mkm5nU2QllZPMkewimTcdM
yVbSmb2FyaFvmkFOwQkzCoqjEZtVVr2nAi9DbSyEeKyr9LteUbQ7ae0Rk9uCqTXW0nHzinDZG2aV
lLceXGTsEsGJk71TSig9wGu8xi7eRAufERnSSdj+zWnMhXkwdffHYrfBE+rwaeUFpzy+upee5WIe
Goag6gYoTMSrfntdt2FOqR6lhu5WvgjLCXTekTqDYcv1T7KxigLF+lu7WIfExlpQE0K2UMRmIFsQ
vp5QvpvTQXm3gFmVJAzSIVVuC94mvVuwHuF6VWBo2Ogwo59N0cRx2Z3lUPaW5oONOj1oY9mIrRfH
f7XAMu12DX30dgXUdjkbn3q8ZGwRUUDWs4dQDfOH2MrZXcUISkgH+bYEDWpEags40uGldU+UAsz5
So7Bnr4aHSt8QWhB3Uk76DHvtMxYYmspbCmXkXOXmA/DMhipxvDa46wm35Qu5ySjtGByM+PkOQKg
dnQdkgYqn7AvVW8cZAQFXB57bi98cASMPS+orivttAZS5UDhL+AkvYCTdBOgnnIubY4eRVcaW+GR
vSVGTmnGnTMi37SESvM/DSMJUVlWStX5zu/b6XH2rAezzYaXig33qTT1ejvVaf4jMC2OlABYkTqb
IHkTR1Bq4n+tLICrSQX9Wty2/kppp6MEG0sUsmzaxvXXluVl28UmYcs5VXXbDPzWWjpu8GTf8+O9
4fLRfwd6Dto+OcK8+MctsKOKu4lgzEXgyj95leed2Lma+Up2ZQMXuwWEoEHT/matKdMeK93aGUsk
ZKc+MpwihnMjZGJFI6e7VRsBsCQtUNrNCGNoDqG6OgctsjlRc1eX8D7LnmzKKaPaNjdBdfjNqyN5
66UBIAeYnM29DFYNAznoJIQTtXWa+zFPP8e+50A+nAI5VdIJ3ZBftpijrHvpCEXvd/ZszD+nb2sk
/Qtpy/LSemVyhfs/uXa1s2k8Up+Qer2apHOuhhk8SaOVR0hoL+rsTsNKxjQDCGrOPVGGz72E+kCx
Vta3TbSX3bSzfrqRXuzf2eSl4r9KeMEvsq+QMh1HI4PozvROmWhGW4ORchnLHjrB6JLYzeGjXem9
0z/ZRiv0TwqiT2i6i5jbqtIqx3KObPqJ0pO19FTVpB44Ve4tW3swzbD83JJvDlWA7HYamp/IerR2
V34OglxFQX0A168WnzUk5O+twX6WM+LSTa91yUNjaZKttTtuNCYl1+cwD/2z7GVD+X0KXHsnR8NU
+eegAZLMj/uvkPitt9gGYKao4fioTwjv4rhNluvIFT9crqVaZ5O3meDE/9u8Jfh1bqSiQuFEOzWM
in01m8Gjotaw0Fde+pXs3TdrNLW/ENf2LJOjXzeIn1Mnab95fcKRTtyHT2Hscs+0YuVst3Z6/rBO
B+nXORxq+G74EF80tXGOg1KSf4J2YNUinnOJkJeYrh2sgLs+BnoJFsGuv8SJ4m1T2LpWDolyDkyz
ZAvvWHfpRMNh3ftmsckQTdW2Se0qx8UuJyxDGSZteWnYhznx0Gr725JWOb+/wjLfiDmOaLPswbcs
CqFSxB0cWMn3cpiqZXbnZekdANukXHc5ahZBiNpWaLTwfI0ocGlGNK4g1Ro4OP9bU6DXi96rBbf3
SrriQYPHWnbLIEMFtiKt9s7oV4W9NYYYlJvXdLtISzRRchA+y6YzIZBA6/5RjoIKApwlYhBhAxGR
M/+K4KkJ/KOGvLdW5c2GY8fgWkuSpKpNeWz3i3ErjVBnhtdJEiKlIkgafx+zzFliGkG7JB1xbAQH
FaweDEKl8QmukMTXyk99gxLdr8EvT6VUyi6nOopiGHHfM4JiG0PlsJa3weWuWEww44bCsdhu91Hh
MCefRLq4rcpmWWpxLNOWpZbgAsEm8rVZzn29nZ+p9R9XLifupzlBL0bPnICzVkqKUsfvqnUDV0nY
6U+jcEKM4a47DWS2jB0V2zpHDUQHRWH0Fccq0dmt9eheeqOSv0ieQWMuhw4n83dmMAohIfW5nrY9
9TENSDogC0Lu3C2Mjd/Z4TFH6OKSObBwsScqk43sQiw+NSu3ANlJGWq9a6d8bFaVob6G3vzLVNkb
IsHBMLFXkUOy7FQzjYDwEqV4cqk2vvNbQ3uZOPRcG4ljHkFNaS9h7biw3Qc+itMlVGGqOaxtcfpq
Ifl6tIzqz2pWXbarwgamMQAE1tXHWZzDysYMNPMYte2fctSJM1sZG1G684+xYs1luuzJdbVCqY+w
dKXnMRkq6td5ntJ4H+7NGsCMtPUa1Zqt53v7uSqUu5I63e3U9qjNjUG5HptMO82ySRsAToWQE1xJ
wzuX8BdwfZyCrH/tyZB30UYSfc0LtT6A3qlPugqx5JvaoJQclMMiKs4ci4RnaWqlKmGTcXRmq7mg
4P+lTyiDa5vKOWXUgR5nr7qFtxmjVp4t2wnOt6F0L6vMOXTXm7eXMfUNB+VzkK6tqPzJUWr5zAlU
9awo6XfO+vuLKUaaao0HIJNIWYmIstIrRAW7DdTn84OM16oZIeKREinpVCy7edRbUvdiupzk+6kG
4Ait79sF3DS7ZrlFbb9RluuBVMnKTrziLINBEcxHfaJSSF4fhQj1OLkcS0Jc7fTGl66pjaujAI+V
QyeAVHluqcqRw8pzmpVqJs41DxT1y+ucvteMq5LBM+5XnvFlmcNDbPyg6/5DGMJpGTnpHxkYnPtC
NBxhavehnlnbUaiXLjbpyMwCnYQElR85lI0MCc3oeQSdeFpMskfN6GiTnFnW4ezQPfk5lL9vl7tF
6tSa+6MH1lW8BNmMjgmDeh7uB19pzxZ7zxK2Ab0962N9sIdgOrha20JPiynVbYOqFTmWXWm9zZHT
7YZDRKC4VbMNZ/DPXVv8w4RCpeYziZSD1rGFkE3aBz6oKzFuVEW/GSl3eXUvgR9ss5jR2Z33Olm6
TSPV9xq4/I9LW6nnZmh7/m3ZktKXgzHB3wgvSLpJUJz5qnXewC+tiUinHRRfNfcTpMjOZ4jO6msT
IxnojGn+NfencusGlJezxYbouVZXTqFqG08g85GCzs+WQG7KnrTNANGBFQuPbIq3nhxCk4bbs1Jo
eQbxw1sMR5Vn5gu81N2DFmb9g65Z/mYYULxZbLZaBdem9PfSNFB0CcusoHQ1Jnc8SqNsYogh9jaA
DsFz3T0sjf0ct37xADrTYatoUcRZNLUH4J4LVrGtXjMLNBslppsYes1DyWn1567hHWpiC8lhocRM
/S/V1X7Xnk0xHFoQrFQI+xfptd3wxzB5052cCgL2Pqv16kH6XLPcd6adPklfpLQrEDjpi+Zp3qcB
+WEYXjxbeYlgynsAsNmcCx9EqhhlUBvcep2XIkKg9c1ROkYrqB+82u0OMGnxPCKCF0cXKkdVMzsE
LwiTseDYgl0XAExZYuXqiMhVSRjeZt98YQ0cQzG0rRIE/s4bQngI0qC4l41qIQ01twjoyiGCxq+O
pmygplHVYLcE58KL5MSwCZMS6rm3VZJRK+6DUPe2Q1ciEPTmkDOsgaxdrDiQMZnKzoZp+8h17GOu
oRojyClVIaCHLBdawZLWchkvboQLIbyU46ltq0NjUrwcJvO+4Pwflqegf/ANnc+b6BnJNUYD8J4z
5VdL7BeDyPrwB5IBwtGXbU0FA2BSssVbX0mp0489eAIhoD0OXus8TKKhKhcV4JrsWKpFzkOYWc6D
pfnOvh0TZ7XYTE3RLlQ4naVJTpWx0Nis2lwPwSiymnRqQRDdLrPYlst4PRXHPdw0Zy90+iOF2RSn
p+X8xeaRe5OZHflIMXRho6Js33wce6V5TkxnH6j6DNakD84pCNN1JIemk2zTLmgO0htV44/YF0f1
oHM+VXx6ZRTcKhDfsyFEtIKlq0bLUdWqo70cznEFilILvascajWITyX/khthd8cvVXqbhD4LzMMw
NWxlVGlYyqquwfPLYe5A2KkjuG1WfGztskBpATqgY1M6+Z6brvHMYQN3cogE/hXZ0G9DiP8HHIHj
2kHq+/5DrAlPAFosxOYpKu88Pm4o3vU2rTob5140siebCCmqs1OFfgUHOh4FuNWqN5IWwk2GSd08
GV4bfxmS1otfyrxrv5Rq91Prop3rVNVjOaj6C2XpwCPrhifFKDReRtAem8Aa/L30Rib7fVRLDAAY
BE8of58TH5hUIoJrcogPlICfpFPOj6s/U5fdkLSEZfwtqBUYrkW0UkLsP0Msr1qWukn5qj3JhuIr
1QqfBqsvnyjmnMklqZBdzn6Srt2U7WpumhCjvsW3fbE3Qsu60x39p58hSDYOWno/FNwpeZyEHR80
4n0nGukY89w+BmP2qbWrXyYxIc/d8lrb8foW39nBKQ7naycpSgX5vOwtTfsPtimz/l3cMi2O+fwX
SjtuzDRIwEr7MO5MJhXDouZUb0IdxiAa2etLzklWcvzBDRY0OoSRf5H22wpyyoe4xfYupoSrY8f3
4aemVjoPGVz43ZWWKbL38dXkJrmhkce61W8D5YrL2jLOCBVrW3FXgakbjYD14MIqzac2KXeW4JaW
Y6hNIsDDABoX2zAaaBi9G4uJnTTKOUtTu058KstBeQQ4aD33Tf6nUljDRY5Iueo79mbWpudz84xw
yCFKivGSd66GSg6VGpMd6+ib5vq9tMmmzy1ILl292Mphqcxgd6t+PpKz5fPf1eFn0NARFWpah1Zg
ke9Mb+quSdJ41KlEwUkRzK8sSuIagFA41wEY9CC8lz1L59em0DrYkf/uQGWM7LFvfZF2e85iaChE
iJb+1QwcJMk1ssINIYcYdW5zio2CLLWht4VlbD1xYOD/mSJMcs7atDg7Y/wYmVa2j99M0l7ZdViu
PnZHKtqx8kbfZkv/u6C31aTt90uWvvdr9bYM9oCc3K02ePm1SaMeogUqDUpqTFaR3Yc/c2CeFBH9
xV/mqwE31pdZK9qNr7npfVHAJAi5n36Y7Eq7t3lG29h9V64p3fc4fGjnS2gCz97VIaVETuOMm3dG
2ZWNEQBQ71vDB64FZhtstz5fFvcExX236nzeJnSTfyyOCHpYlNjQvFSz4olfW27H0JHKEZUS5rkp
5m9yJJuhNMWHZqi3ejMVT9KmRhDB1LPLlxuTj2g2R7XRVvpMYYL+RN/PitGtF1uWte5q6gGrLwuN
yR++hoD5bVXKwU6UycUruYa05R7csn46xjtp4+EoWld61B7gGbkvygmJD2SWnnrPHq/wZl5jMaJM
vnqaYOHfQZo2b+RQNuTwfwKUj8lOEpY2lnfvc+ItJ0lTS7X1HmaDfl1DDE2d8DiBJPORZhxL/T4F
HW+Wc3TXipG066Ftnnl2OMmRq84mKEV9qvYOklsrabw1jarf+zpSYUYH05y0hYNq3JlTvGqyOt7a
nlLdRaXF6SzUvIfU0Yw7/t8ugGdH+9TbHKCovRn+ayq1dQYZCsXcvXnKzaj4EVYUrrqwUkF2pCjb
ZK6ciwlDyclrVHPvkBR56KmH3EDBon6xiugPTrjqv5x4j6JGsOM+U+8dquceOk+310UVYLO7zlsV
PJtfutY7Sa+tJDDepxMfcbRG7YMKFvKYInGzMfTavlA2/xNKhZACCg1Jb2FamsVmw9F+KNSOenMi
pF0Zp7KHy/rXNGo3/y/L/dNVpU28QvZd+jYAKV+L48tWNJ04eZUNxUabGMDvZTHJiECftF2nq/xB
Ray0yflySCHoE3h36yhHy7pUyeRwgewLyqVOHbByIbOcvVR9SrGo8x0qe+++4YRtavLqUOhqdJcP
LdW/lmE/kg1CecrzIVdCh3SFLIb1fbS65yHhE6yMzdoaOONkl3++8au+o1qV3cnL9G1dmZTKCGZV
3bBoZE80MmQW7KydyFpHc/bXrJfTPXc0aK7HsP+DYpVTRVnllwByoz315f2hivwYGRv1D4vP2CF3
Heh3Cqf4PFKAtPfcedrKYTO2/Rahpnwvh/48xBvVMuKjHHq6IL9C6OI8cav8HMBkRbkR1FuVqipX
9J/BNefQr1Wqq38atfx1WIt8qxx6iedDRda/euUweyjN7RSoP/t59mB+tVVUh1ITrG+bJ6CjB3Yw
toZiCf+ZTab06lWOZJOFmSCy0H/Gg5Fn29E56jaJftIGBuUwqnHriYd1CmOqgUMgCs2kw0TK4ebl
q2ZSoiSi09rSt6U+wD375vYqyyg3csXbslTWrqbcV7YtUjHrPu2Lk5Vk6AQiF7uZwZ//oVqQMOje
d2UerO2shdGpq9382UiMPxDxzPZlEIDT6YLiKhvXH9vL4N7LwdRUVbdZnIYSaGurRmJp7KrhAKHh
Zz+vKCb0an3l6Y5y1wrBEE4Dgvs8hW3J0ox39rLKA3M1uJBPRm1H3oAwOQsG2v449yhdcnwRf+t0
OCpty/3RDgE/dEkJT3xPXUY3tD2cEYX3A5qgH1rZ18+mMSUnHpW0LRTPw4+Ex+PU8H6YZOo4qS1V
sLC69mTO7k85j30AP9+UnTyOVDxyHtGZ/O5G1o2STB2fTc3WvlNRinYnEJGj3DrKJmMrFDolP1Ni
NymbqKLsU20rBMJzx4VpuJyda+nZG7kJdWMh15YHa81v1fsmidX7ovG/1VGgHeVINtIZJ/5qoDbu
utgNXTcvXWnMFVKVauN9tmdjvtp+NK16FVHBGZK5raeP7l4OM8X6hKrzGjVWNDEEbY2pxSHvmh5e
ZC+Zw6xZyW4QuEmzWlyq27JpqTWQ4Ux5F/jaRfZvZba2B5vjPF5i0QRkYfJNbQxfncLu9tKB+paP
9ElUfLHNnIrDsg4b/tYD6CHZDQXtTixELcQPzuXWCCaf2/gW1HHkpqH1BSGWwExLVHQDn5vG9jN0
0BiFl1ohVYye66wfWqHd0wCX51c9Ng5tpuuf1N5/9UJ9F5+mAWU4nhPcFbV0wR+zk+zr2DT/gmH/
2MQdST5IGtg++ke7cYoHmchP9WpeqUEenuUw0MJwW6lQk7mJ86kZZ/SRkvm77bvlLm1Hko+eU38V
9qLSp++UzELLykeY4511BULqVKhj9NV0E8iMvealm2CBzKL+pzS72RDuS2NcWdnBZo92grkbpmbR
M/8+nJRxEPKFuG/dW3gI3ArpcMhz3+Z8WOcWrSEvkK+WNQPPeXSog9jXuTNclKAYELxHysoatPsO
LXMTMV9s0puo43CRTVHnL8oYOPukiW3/Km1Qg4Ch0ct6JWcAMolIT4tVq3xODhrnPyXir2h9U5NU
psMueSvm4g/ozCvptaL4W9Go3WFuNZ2qBjEjCltOgko7okrvLVBWgUHpYwMw+8E2Nkmgtux5oCl5
CKlbDjH2Sp3YuxI+M9iudU3dBEH7V1mSylfSCp1A6l6orPgl9s7/Fdn3bnh1SAH4m00wZHxwuLlD
8euyjIyWKvE34fi/r/9Pyyy2m3z824zcglmF7y6vJhKvJhLy0DJ6ea1WqD8FZm6sNKWpNuQYigcU
xvIHR/TAF1DAZN9Li2zmEBW5erCdd6Fe2k7shw63KW8rjNWUcRvzu62cKZc2XbW/m8hlSZOZ9SGK
F5ZJGjkK490cW4G30vhdvZbusNXkUM7LyrTgOFM1d2pA2Thlfn13iUCELq9MXp16X4cb/tzvF4fX
dv25Iel4exmmKkTAlA1Czs5jRtqp80iU6lblPqaNZ17BvZykTxWmYnAg6jAmno7EUDrashu2teZ5
Gz3mOXzNDs5fNfiFGrRzi+GPem9D3nORq3BX6B5Rs1n8YP/aI6wuV8dNDm7UWXetVaT8vmYcgWqN
CkQHZoO7eDatO9lzg9o4Bm37fIuTU4Ih/Vfu5/Mh459B4psZDl+JQ9sY0coWq8q4ZSmBC52csjjd
LqnBlRFRlbUZxGnj0HcBJXhleZBDtM4RArYoRZJDN4Pqo+6eEQxwz+hLOLfmw1A6pK334mhXTmEM
8yDYPyMe0hX6NvUjGnP1YxRz5mWWOhVfw1TzNtNQZ/LeJoP5FWw36QBbhxzKODm3jXn2MEkw3+Z+
WK9pwnZfNtRia6ien82if228zjkPPDRQAg/TEsVUvxxCsrxCCAE6TituinoHdzmcE9AMVloVbOQK
77pyWRktPT4MInzRkEaaVcSjEN9EErPM0IRvY+9CyTRJtsFCLb0cMnVzG1OF6l5uUZMXwGBhh3+8
81hyUiHmw3rO9ps6QR7DU55XzNpXzjNVhTxf0VhJqSDDzKkfhD66dkrGMrpE1LnCPm+c4izdBeQ4
D7FDWdVcVtaJM1v7EJjDk2IMVFnDirwy5r7dsYGavidkEag/nb7qAZwIfELaXZ32N3tu1/PNPmT6
O7uMn4GT3OLNtFOuqCpCyTJCnzRU1V0t1HXThO1xW07RaRbau4ODtICGgN6uEWK7BhuXA9+ocCO9
AdSsF99O+IESc6t8sh9UJTp0IhbpA/fkBv5nKEznx8bujVVTw9oDF9wKxm7jh6F1yGMEfQSduUmJ
q97oqzT2krs+KtNnFJfuK9jEvwGzynd20CgQrHnlN49KZvJHJcV+aLRz4I9qYnalRLO+Ql2NgFCF
CNDg1jdTYIcQFHGSX1+1WiGXlgHPlsEyRjrkUDalQx27H6DIE4SC82UJlD1FUDoXw5/L8tIsF1ls
Qxh975xv6VjMu9poAm1XzTZFiwrbtQ1CpNWa+2jDY5RwWXFSXcbO4C6eeXG6I4GUrf6fWWCp4pPh
GZvbInK9W5CZ9F80xagPsRFHd0tjF6Coh2m9WKBHiu7gsUQrYY6sF1KSwVHalhDZa0p3XvuapmwW
hza5TCNrGuytPqPuUFzsZpTdogbZAXvTxkjN96/CcEjFdWX3w62T4RT4U3/yVOe1kTY5lI5l+C4k
rpR09W78towy++baR1ZrLb3L5N+u5YgLK20ZHtBsPkLtMe+j0QlXtaDQamH2hwrALTel4hnnPPSg
3pJUWwmkUdeE8531ZEUke/16UlG5ZI5a8EeZZv0sQ6AfiGBWQoApCErrMKaOw9NjrXwbBu1I5Rxs
3Go4cvgluMuFvZqrn0YCU0cUh/pd2ZqnJux2g9Kf4sYq/ggzt+FX0lA+RbFZbcZGGR5s1Yr2Dtwa
ZxfpiXWXTiXSdjrk9237I2uc+JNRKs5DQSFxDt3bJ5/zmJciOEmXbKB+ANKsNugGEs1zxWPTmCs0
d/+s0Ap+SRC3RblCWcuRhZjRizPyJXOTbjPxrL1xjJWtRMlzEHb9czJm8cbN/HafZnb/rBZFfOUO
+Fk6ZTMG/neXp8WLHEHH4ewbk9rNWCUttGYxVyzmOeHrYnOTdnsSwdepaznwmwueYQSJTw9DNpgT
MYT5ZOu0+r5KYQOKImXgR/iXEo8UxtHSBmJnC3zp4qia8gcyLw4Uy2QBlCzklGlMHiTSCpThfdVm
yYMEYQlfI0bSF8TxfaOm6mpqeepwrLbkuDBRV2D1yyenMIsnnqUplsjnfC+H0mEU1AnHsXMnTY3V
1xe9dV5u8WJSoAi51IBNTzr1cfo/hJ3HkuQ41mZfpa3XQxsS1GPTs3Ctwj20yA0tIgW11nz6OYRX
ZWRWl9W/YRIXAD3SBQnc+4llbzQfkeu3RzmESoZzaSZr+TlBU5ulyk3yVGvGIrZZBMdF2JlIBSfe
3k2VS1T5CpslgJ9nLMu6c9rX1P/VBNKKh5TnVrfhLOBRVG09T9N5E716WZoBJbL5YZqIGG3jCNuf
uSUPsjOfR3wO++fY2OHCN9SQe2NlnVsO6oTsqR3kRtZjlDrHYQjKCx4l5RKX1vTr/zwi5RrD79do
tRJPEj33d2WcNA/1qLx6/I2nfG5VWRvspn7Qlopi1A96PjQPcfIqjCS+lxETjxGcDM1+I/vC0bXP
xoBOkl83d0kkgDWXxpm9Kc7cadd99DyyA1OJXhvb1Te1q4f7PFatc8vNwOod71jxmKug63I6TK6y
dgoAkLi+O8hhTpgtTY14GpFeujZFZ4mntvPsX5qfvXLw383NyP3t0LxNJ9Gc5MFVUT7goZsj5fhn
TJ6pLYoXpII9qiDZDPAcU2x1VZQlV9dgO6NJo9bepZY+HaYCdWwpyt7igMQzyX7stEnZjV0LVD8T
4Zta6ktEP4MPgJPAwULnSdgRFokFGJy4Q9hVD89mr4hzjIIM5CZ+JqfUL9bXTitq7L3lqy8BlAZK
Pd5zXnOLcK2p3XYY2Kxyd9Ify8Coj5Q/uoVsCsTBb8M6xqSnUtqlrr9oomgfZF+FwEKslMFZtrRi
LJbOeQq5ld+igeMcx1iJlwAAsBcZrfGmKyd9id1S8GHr9oaVkvnSNQWqIgKFLGtUgudiNgSbB8iZ
8WxMUg0oOsmZLK3Dj6k0N9lomy993xfbLl4HPtLfE4jh6ltY4nM4NprybHX9R2VW8UW2VPFct436
BKSuvaO4dpMkOc7frUclUyT+UjZF1qdboMDWGpzeawo/fl9WVjaBslemXQHqWiSkhtT5YAYDmlM/
z4YUpQw2A/1GdsiDViTWdZyN4McR0bDl5/ykpoiC/VFbowDhBRs7w0VrcFp2xtUYn91WFdwxE+0e
peZ+GRe1w5s++YvargzkuPRhWTh+frTasnSup6lX5EfNMUlB2wWKjMrXVkedm4RbjtXQAAx85CmV
6z22OG3TPwhv9gxPjehr4nlLUo/tjzTqbg3EqN6mkR+MoZfFbePGxa7rLXKEWirOelSqq0CjYI9m
97ucNDr7AhWi77bZp4tAzaqnrMNovbK9blH5OIBTH+xQFOU3V49GtWtiq30kJzF7jYFtl71VHvgU
eYyvstPOffeBN0Z2yQN258/4d7s3sqVbtbPUnR7E2XxppIv/9lqys1Qm5/drhRieGLrm3hjzZHmt
SDz6SWqsZNqtM9sEd6Ow+SNf90u7GxRnmbYoDtXz2roRaH9M6MHs0IowHxMtsjdll8XrZl5rd1GF
9K3CHbibm+qgT2ey1tR9aSlaIR6G+E5OlBezzWKPg0fPM49+DIJK2Fqpe5TXUvXh71/Jfyr8kEeP
7nvXgy8aE+hoEIebtqvbhexxu/KPbtm8jlHTWtuD89h/To4KdhY++kELbdS5jVZg3I7CwtsMGCu1
wIT76xzyZtlzNdDGEFsmTq+j0xBwraJFhwmJPNXR3kw1AGbctN6m9/Pxiz6hPfVnuC1R2pVh1f7b
8G+j5UWyOaf322gZDqLom5ujbTyoTrdj52RuY9ToH43R/9pZ1fgVkZB7BQGiZ0NEJuQqU4W5WbH9
aadpIUcgs7jpOxc2pxcUANrbFz3ShqVOBf6G1STKq6rS5Dey3YIb72ddKLf/ytIa267c+JH5xRlf
GeetFxVuRyVZbZt86rZCZ+dg161y6jpXrKe8rx8RNu/RlauHr3mlzzce4weJoS2qw4s2c6fHDmAL
+iQqGK/5XTMr4B5/E8dD7aYxCvXRd9CC7U3zj/EhRlGf4z/j8/huHu/ZjJfXl2/o7+M/X9fnOn8Z
L/+e38f/zfXl31/Nf7895uuBAsqj7prfA73tv7aoQE9xgj+Ms4BJFyL4b2Y7UgbiK/7p34bIsA+I
3HYsOE1zh3pQtPEcb/yCXhtSbJXyYgs0j8s5jnnx+AVFnqXxM55BtLvG5/GTY3Q7sifNIsVw5Vgb
cVUtklSxjmWv2xh4dGIle+RBdnw25VlV60z5S3cetYc2GIbdZ3zUepNMWaA+YOuMLlMai7eiq58c
qqo/0NtNFRu9sXbqdwMeNcsBGZZNUrgV0n4c8NOqTrIpz+RB6SmX+0ZTo4TCI0mBolVMzY08xIXb
3ITzQTY9czCXSLw0q89YZbTksWXbV6Zooxv+tJDz5BTZMRaoysLprJD3t9W3btKxeqv8p9wxw1PX
29o1PkZInAyJhZ2miiMJewPj3PXIv8RJeijtFhf1BDTX1s1w90a7XTmR6IU3Z0NFnvRZ/y6bHoaQ
7Y2bs92yxwfcQaYHB+8CKKUd5otzDNrNiLErC47QguZniVvIbeNDM7hI4ALLQPnYrcqlPzgwChJx
lr1WOPOsQImtNT2YHlqEuObdMIvJZqmruvsaBeOLhi7hjyS+tVEy9BeWBT5imnmCyOqv24R1i8iB
HXRq+0XAcOu3OM8FZySg5i2m3mPlixLXsFPtAGSAhrCbWhYH2RpIjVzkWXmpu3K4nis8Y1emSHjP
BoBAcPhhDaU+1PMSZuJNlRVDvq26kSUzgnpLipPDjQltK0MLCqUfvfvw6nw5FKOB3m2hrH01DQ+x
1k/3tRkhOYuw3G5QTXftNEG9cQYcYzXFH56beBZ8bLJgL6J2eB6dSFuwAczwYaB3KmOeKBjgGWk4
4FJS8sT4ecAE8o8m+6PooLglevRoAZ2hQXVPtd0uWYtQNYk0bhuxjyfO3IRnj+hdl62iQee/pNuz
umYOlpgU/NoqavFaKLOHeB27Fwpu1dEAXYI3lNLBlwyCDRdvFmUDOyJzHHEnDyzuL7qqIWXoo112
jSM7YCjFbQ1y+y5PIKaEYkJ2+88pRlj25A2D18/QhEjnTtVJaH9ehjopxjY8Ga9Ta4Qpl8nUZivN
wwi5AoxzE09Cf0GKv/TV5iU3hX92EPNcyLAaCxw0DOtVQ9WSer+zwYId3FRMQnGliBmurGb7Kq5c
ZdVGFXukPDM2U6elFyf2s+shxeoEY2gksC2gKOccZOVW1fFhM+t2vKR+Z8G+0ewvSDRvCsPPv+d9
85pX2vBs2Gq/VkRUn3B46095k5erXrTNY1em3ooSebirtXB6Jr8AjMavIF/02vgcOO0XBawJNEFa
qm+yvkn7ByNrjEcV7BQf7/Sc4cxzG0zuvRxUzl8ZOA/awg5RWhZZu1XUId6UBvp9cF+GJ71zTwrP
3XfLQQdTHwDnhCGuk1Ay0aUb+ua9HKHQ5Xbi3A0oix17DRzACFL7vST5prt28YLyfrLzbT/c1o3Z
vM0lIzkAl140cMesO1SdEA8iLJ9b8q5bn1zArpqFXxtX0x5nxNEmruzwgOkvJEjErJaYfYmPQflR
CmX8BqCUux988fvAtcOdXoT6zqk99a7x0fZGeGz6Bn4IAS3la+U7CbibWtz6NrbVdWdjOQvUIcvr
6OjOCtLy4I2TegL7k27GGVrxGbueOYhMOw1fqGuPOQ8MNN5iWzcI2j+vw3tjYYSKvVpZZMPBn2xS
i389lW15EIYxHFRoJP89SG0UlbKz3w8HMyq5CgDGAIwQUgkqIDM91LqzX4XmXVEN3W3kvkeGjq16
kgbZyR+9e9lnu415FxSduqsyMKk9lIJoGZuBse5yS6OGNbd9VGaX3JpzZN8Y7hpoPBbONi1R+RsL
oe2mipI0ZHabdbBGxaeewH9jYNm1t3UdAvtX+7NsIXjb3haWQ4Y5i8VaxuRh1lPAq0A7Y2TCpWSs
8cRrqinN4TrCfBWpfyBDMaEl2sHdysFa4B0z4x9LYd9RvY8uiepiMhM4d6le2ndZajYHPLXDhWz6
9iAuuCmSwuuc6b3W+sMgQLoobjztGsUwNiw61DcAiMifKvt6UO7IPHV3g13GB8cU7sL3/B9GEc9L
vtnD2nywStYmDXWzxYCC8pOIo2RVe2XN6ycYAYASvLFrFiy2DWVdTSvn2AZqTcU27y7ebFeAROz4
0LagBEdDSV99H9tm20aozrJQF4DnfVd4dfyBi5+/6FIDY48eSbXYqQVmEBHQDLtLH5GLxQurjey7
lsTfehyAH0Ib1zZNWcPGAHiwszKhHzsWvXu/42101PkeoVrNzpj6+Ab6N7cia4gvWC3yWGQXcDfO
ZialX0wP2JuppEcwZBtsx0R7ZdBe8U+IYRzyo7YRsm0Cu/xmqOO+yGYRfs+EMdxOWBykwbiwOs1+
mizsccO2YlPtVzCkRbxya796BYGEM4SeIz6s29VrkSzYC/mvo2rlJ6REkqUcldhwvvXEwXZknoTk
y8pJMmRRRd2dzdqr+E1bFVaopfLsBC6kSJfsRC66B9NXlup4CsxzlxQhnjVDdhBYKH3Vi+ybqZrR
m6oBXwwjB19ZzaLumiQTQFkLqYvUr87Srkcg2m9bTlnoC7Wvu4sz08gkk1YybsFidsjhd/fOTMeV
oT72UWdJOnFwnaR4mOAuHjCZ7hZlFXe7AUzcBnsk9RI3YYh+hXaWLZCyAFPmA8qFzTZGn5gnpG9E
61LvxUIpUuseORaxGAfL+9K15QUXCMdf8Ki1ZkFbXvUmzGKYI2UWbjI950nZ67ECOCrB01VENsSM
xr4hTaVPKx/CFevE9nRtlp0nNo2JIJNDWZqPIYo2Tqyp6kGNa3y2kBldJMIrb+QhnYs3Fe/8cA3G
2Q71GuMkO9XUQH2EHNm6NDHzSBxQIY3hR+dETzeWgvT9CA6Mn3Fu3Eadq98GeVeeIRii6vpnqJ7P
GhQmvWG0j5/xIVaMpVV3xUYLYx+daAw7d9fLcUcEuzOa10vJC2M52p7qqv+h1RPa+kOQf0/Pde80
35XYbBeGU44PTjW5/E+N/sDO1l31Tf7BCsDCRYMScqdmAZUwKHay+dlxbVK8it06u/lLfDBadRWh
q72Swz4PeU4Kw8huZcRw0sJZDaPWLoXhZuvBO6jC7+7lIXB4az3RqXvZRKlcQ/EXJZ6h7u4VvoX3
yFxmW99xcJefZ8kYapqw17XIPchxfQPxJZ68zXXCPCwXQbapJ29cyVl9ZXT3VaU+Y0man2RocPCa
7eroLCeB3ctxGwl2BRWKs9aTiBs1nCv1qicZiyw/d0/xpvipvzEs3T+QVtbutQl5VzlisOsPslvq
Q6061b4y637jNXgFq3m0r/PC1DF5Ed65bOD7t655QpUECVe8BFamMYtUYU24Qga22pO3dF4tHi5h
YRvPQahFpx4M2rLwLOdVD2puhWoVscvOzWfTw/4kdYJlk4OY1zQn3teprp3Ap4XbKIr6S940xRq1
UfWebL21NOo6ei7LUENfJkWX3hq/KBhCfK27aF/Eus6zzRm3oTd58Eo4tAE3ZzcbBbsbsvGWh7B+
Mr55ZuIsm8mdjmXc2U9hYq2DYiKO/spWm9BNNTN9eMsEWekOWVePTAQu5DolkHn6mAMLC4qhuLTF
VN15Qf8upxeOsFapiSy7oHodh+kNyWZ977pAzdti6M66bWfrALfdR7PUTCisWfheW7hHyy1P1e/D
rrd+IHLwZFpx/hbmeblUa03cZ8Pob+QVe7Ye1yva6LaelbTHfGqw8sdyGEyg/Vr4bgbdjYgFmyiu
mIGq+KZR8Rq/zt4zugicNyvU+Tx6Sz/paWA8BD0wjD6x33odKIuC+sDeQEX6QfUTdpEIFEyFmmHo
lV1RdH5mtEfuHO1SouhAtbbLMfvwnDLEgMpzlpVWiZ3v0uy7BLGkvsc1mXwNGOrG2IYKFuGyd4jZ
oQVAspeyVy8htdtQC/H2M4+KK5wVmsX+RxKsefhrH2WrNZh2perJDOvkMipGNlPVhscZYVbkYl/V
1vjEXr84+CIK1hJY9ns8nOMSiPZ7vGC98HdxOV4ZioqKZGru1CTyN6mrBVjQ69FT0OnKto3RP7C9
KH7qhVIcLIH5pezNtURh3zHyRJp7XVfgpj4kN5M2F3Ga+kPCPQylSw59j0zBJ/pDxqh3Uo7/if5Q
BiM5yJgEiMiO2qQuUAMOtXWEjl0c2m6cSaeMrETirXS4s9fCwvKkeGtwvH6uZgF9koAonM1Dk+9m
vGlzUI0yU2CMrXGWZ2I+Q9D/MihTcpChz3ieWc22/zlLdlAQ/2Oq15i/zBLB9K2aamMnNC26tGls
r3LoPiuzQGVdxuTBh9qwE4WLqxUknktddS0LXLh/8LyMZTfFHf/Dn1NwB9u6Zescr+PktTwP0mQz
E1d+CSqqZ63sCbxDa9ahsuqMvNpVCN0uErcOMNycXyHmFeS15XWus+dXMIrOXqWeRt5Jb907a9Jg
2mlD9c3Vvxd5NHyYRaYveRvSC6Vl8xBgELYR2O1eAi028Uir7bWSuuwstS57ttQOdk4p2t0wNzOz
Qno5dqqD7EXMoQPKFPSnUQ2zZ7NNv7hRb53hdGfPRsRWnl/VoQn42qgJr1pPavEGhg95o8CIzpHi
pg8why4ybjp5DkID0vCEo9Kb3Rer0bWyZ2zfjWPRh39M91IkxkJU1M+6lfztdB9Qy5s15dfpiLAb
R992xdJOddAYeugtY5dsT6yP7AWcNnqp21cXUaOnpqqVWz+hkJ460UurB86BFE+Dp00RvwzsWjeq
XYOW4jNZuIpVb8Xo4TCnV8F5aHBnH9CH3tUjFkmKP3arJijM5ym0fhQJ7hRlcgc1mSX2TMKAr7GI
rPzs6MZwkk670o93DvF9x47D/NOi92eoKvEs7NPIA8JatfsqKe8j1KnVLZyA5pcm3jHtHquo+7JV
83MQVzAMPTdd6YaBAuJ8SNP2S4Jcyn7sSowDxyZKLxqK48vIttuNbMpx6tyRjoIiYqVn1wtUQ7Vy
9QQUXqePj4NHFiHS61ccCEsq5KO5Ao00JxQQ3EaTO7kZeKg9m02yiM24eTV0Sz14g6Ms5SzfF+0y
NbGJlr3q64i83yuJlvCUJjipwfFuWL1H6WqsveJQh6q1Iq0ZbLqEJzgaA50Fj5EdmG1cT3OEumsA
uSfwQ2RJOqr/cVCne32WyVmx9nYWTV/xfEejbEn2MXpymhhkFl6p39MapJ5nfYuAIZA2tqcHPcOG
dhgM/2iY8NmQigjXig3n3qxy/Iom0s1U09FHND967sKUBn2kLbFN2A5eYe/hblvnOnTLlTsm4rUS
5kW+kBEGuxguJNZwPEgLdQJqkHvRRZ5ZdflNUQKbQuBv8bJqXAzscRdPSX3uBoUNZ6ea3amz6v4k
z9os+uPM7k3lqIZAxRnwGf7LUNzR+2tv2826KlZBYjKmbBa3QbpzsbK6ls16PqCbUkSvsrOY4SJ5
uBgTJ3mUxS9bMd5ZKmU3sgv/gGwl8LfYyk6WIMn1WmXoKod0oJwcxMK/xcTOXGHUBLQphM0uY958
Rt59raiCcjEuhdd46Yl611G9XcgRnxOSEGkp1x5KUJp/XiRM+VOcEJGf+WVkXM6KO8dYuTF25LLj
l6vzgsYljNTijq1E+1Rnzk04diBB5pajpU+KGrpn2bLr/JuXzpocY9o92Ti64zVZTCdzbhbgmRel
4fRAJ5ipIlqzFL7bHdp66p7iLhiXKT55ezmXjDfWkpEx7eTcQeWGPfaBsb3+DRoKI16Ha4Kc61Dk
2rS6mmxkbx97JtDH2V+vxIKzSi0sFLu+ePasaDepwv5iGYq1SgA/QB4Kikf4g7fXOKocq5j9/Ekd
subeMcS7jMvrhGONOqfbTLdWBve6aybny9AaGnfbproEYeyeLWFapCE0NASbdFjVA7aSpRP0t7Aw
+1tlpudXPCYn1QVy9jNuCjNYUbg0WaExQnb4poZZRYYCyxzyC1VxEXYdLxlmJUcZS404WnDHNFfl
vokAf2us4telK8Z9TGHzsc+nu6bq8QlqyAWOdt09WjZkRBwCTv3cuoYC1EwqNGdlK4Kvhpd50h9l
c/SibO0nwbjxYjCITttam0wyd9TAaxfFfIp5/MaoumBewhBrZ3aPBq63WDVRAAhnxuFqU7xN3emQ
Fbby1nBLNVNW5Gytd4iM8u0CEfnWpO4OE7X8iYdEfUQhdnbYJY5G0NcR1xtVezD7LA9W421Qltox
ZJl91OHJOC0ZcsFNe2H2Q3WfKZm7C8Zo2A5RMj6mYvhK6t/6GlncR9BLeMkLI9k4IC8OJNPDWyRw
kZOxYuurk91b6tB+NAKLX9uzkrOrAQqoa1Cvip0aR7QR6oXHuofbHE158OLeOM6JGeD+c/CXU1dG
9bZMN9SH0Xyc+xtTi5fuvNVkeb/EkMA7kb82nFVvq+EqVBR71aaNfcbBu2XPE/FrCYpy1+m6Db6G
Dt+sAYx25gBJkZv1TgapaDnXbjMIIJu4VrcYUOpatRp6J6puTfd455rb2VgKC6+xSbkbD98xd6mw
aYime99lw4nIylm25ASqh+pqmLeqqlK0KQvbdlkmdXUrh3g8w/ZTrlkLHTXge3M++ALxDT+L3b1s
6p2fnAN1B+P5Fso9af3q2UR9wV9AnL9X+ZPfAj+OsUsK8wcV7spaTbEYKFBl2dveFOzZLfnnxA3x
QyL38hD4pbLgh9986crkjysKaiB/XrFGN2vrTpm6xipU7AwtRtOiqrxXhJi/V5Ze3QYwCbB7dJ9l
eNRV0ivp5G6deVRh61tThNoju+0J03dh8lkT79DHXQ1guQ84U9WvWbqS/4bJqR8snS0vdDo7L+Bi
J8OvTdwtlQVFKGuZjhNGS71RnSIFwulmnE+72QpIHmqttPEOYUyBAEqzkMHPMTrKvVuzSNVlmJF2
lM7Amhh3WUOhKuI3uTDBaD6NdiKoA03wgP3cX/dV4zw31vwNyl8wFnPPfh/+uLYAbe5qVnurwGjz
l7FMG26tXrb3PSVcOZ7XbZQS3LVwcepKO55UXt9t+crmrxmiJ+2cuDWgwKziIsb+EyHaO9O34wXW
ZtN7C5KUJ1ia3Ik4Tiif+rAVf0o1yjMpuHhVZbz2sNFmlettPsd1UZ8uQyvVlxnefH2b9bfjfEhK
hzy6X3xvUzRAZEvGdT+ERVqOrEXRX74Oc5OqvBTmqxz1GW5GFjimyNPdZ0dZkMCKbACM8mry9Wq1
08C76ln8XvT+2uDWcE7qAZ+rdgzvM7A8S2GBQh0rAAx9kJdfNK15xvQy/J7pVENFy13X1bZZqxVs
AQ3/IJwaUynF/K6Pgf7qlmNABicdHkUfD6usKI3bDgmYjaij+qYVMEpEb8yEzr5bfeLlu2Bol07h
QtGjYEaFpQ/qG9ldwwfFGab/XrNB3Jakg5HiyWNs4vK7qbXw0dGAcWVKQe49Fpi/YTTJpx02hxY8
3ivMPDk8Is+yj7s6WFZ1n++4SyG7WEfGKphvuPLQNFERXNuxWWXVQq9hkv/7X//7//3fr8P/8b/n
t6RS/Dz7V9amt3mYNfV//m05//5XcQ3vv/3n34atsdqkPuzqqitsUzNU+r++34eADv/zb+1/OayM
ew9H249EY3UzZNyf5MF0kFYUSr3382q4UUzd6Fdarg03Wh6dazdr9p9jZVwtxBNfVHL3jsfnYpYq
xLPBfsQTJdlRQE5WstlqpjhWmO/wltMLMsG76F50kq2+9uxHaO/gja69OitLJC8vsiMXA9SqMkfX
zEGoy+iSddvoxavvhM7emZJmJZtoDWbLykmj02AUxWu7AlGdvsY6xaBk0pKlHKTGXbdySYXujSx8
ypzsPDVDdasZXrFz/bxbaHoOfVwGs9KBrhZ4J9kipVrdVpoyrrPajVdOmVa3ud29//PnIt/3v34u
DjKfjmNowrFt8fvnMhaooZCabT4alHPA1OV3xVh1d72SP0lTeD0DU5RNprWRFvNRpz7LUewmEjbT
7Ah8LftezJwZeTA7rcXTJ/4ONK+64yMnHsXt4ecoc86U/AypvmWgyqu2y8KPhucE3YrJo1wgW2CD
IaOEz0GTtPfZ5EDmZYyvePU5Mg2yIrf//GZY9n99SW3NEcLVHU1ojq7OX+JfvqQC0OPUsVX8mKq6
2WhGm24M1oZ70pjJU9TnF8eI1PfMSSmwtGZIPjuILoGbKAvZUTjGE9q63gN04+jQpe64jocSm72q
ecB8FMvKKQnuuyZK9tdmMJcOZP1AJSG7bZUI45kgaeFg/uyRNYYRPfe4x6rss+Igz4Si2zefc+Ws
z4v+Mpj58nXliM+4NwBnRTqQ7ztQjmORjf7RhmmeX9uBjo0l79ZW9lrzkM9xCOQF1xmunPHZnURp
Zi0xnff/h7uIEPNt4vevq6vbmm4Ke948O7r1+ydUq1qNnjnk7k4Jy02fqi7uQej/OC6EStIM7Eux
RjtHXtWdisaFpN/lzatdi/CoJ112F5pRdqcluH8mvWvsZex66GB++EGBIek8TsYQt03JXXTtVjbb
0cru+kI4JFGTZjPKF/e8gqJuXnZrKCEeMhjQlGNDz5rFUCnoMusxpyWIelKkTr2Mba04uUkBD+aX
0wbB4V00ebeeWoN2jzLe8T4xd/w2rdM0lPF26PXwkkeJWAMb7e8ifhErjBjjR78jRcUu3XtWih6K
2TApb0kQfCgq4HNFOCf0pqdHuFj3laE1uwlgFGnONr4V5Dpv5RlcmW9cAGXGn6G8QeQwatJnw50G
5zqhKH2YmSm40M/5TQet0CMNFyr8GvNZ8G2y8jJ+J60CMdlGZMlXS3tpmD0+v8KE9jufxfaEVLs8
rafQvQZlE6C5cWh+mDG1X38JVjue04HJ2m0CIMzy4Mc7wxmVPcXNGAVrpdaXmhNgAQCJ/oQEvndK
lKY7km+GAE9Lxi2/Yg39yymg5jVq7NPhc0zusmhbybYlrI/I8Outlzf7UC2Cp0Bti5VJ7v2UT4Zz
dqkPL/U52d2ms6FkYr7yiMk3VA+NPYbc1Ee9lnplZY1XmL5E5g+ej0WfA5VzBvKPnUuetQZuJDsB
30aXvoLvb3pTsTSqdFyMaoT91TxYb1zKrFn4BYx3c5rcXj2DlvzjkGUY0LDXtbfsUyexqLtUPUca
sDxk2zdynKV9V8cmuNhN7NyMGdbsg2cFX9we1kc8mmw3utq8tQd03NxcD79UXQ7xyHMS8DGG8kCZ
6Wx0nvdETqZbuNGBGtF4VrxK9dcd3pGUNYGRuWVx0RV4A0jSYp2dTuVRxjKwnGhdasWFTMVTX6Ad
UbED9dds8UjsgO3cjYgU++vCZNGmZOAi5Dw5RZ65QQSRJuF/83mtyUEQPuHHsk6ChDc2Alu2NiYv
WNksl9daI3hyoxp/huWQH02vsi61LazLGIGm++cnh6H/9b6k60LVDFdTdUODwW38fl8aKi9t/N42
3wfPW+uzj4I2H8i8tWz7OTMRt/PApv0ZLJ0hWFWUx3+JydEt6LBjnCsGaiPzbNmWZ8GArLw6pRSf
Jh1pwabdkP1O2EJa8bkKuO3JQzdkEX4Z8hxZBVVFiIdRsu1XLqwivzvKOTJ+HQKE6Ak9Kx9FnVpT
F7mZwWfTMbr+5/dJLid+u3/rlq27jmk5riYMRy4Tf3nCmmWEu7FiFe+KEWVLm6zQNi8LvEUBMr11
Jgp26No9547THskno18wx50IpUS1MKdLMinerW8a3/rCGvGpZf/CcqI+mGJQX6KyWMh44Onhjmxo
sZFNLcMiFATHI1k7/WQEQ3W9bKkVLMgbNT1PZpBuEqH1GC8k4UY4vsO9N7ZfeuSN4hkU+5d46i+N
os2/+GPsrHuMgfYJuosvoZpfAcYRWqXXOG7m7UtCPlkCff8yPiMuAcNuqEToOBzDyskf5rrkqshC
YyObytjkF1ipu5h8V4HwsoDhHXT5Pmrz4gGDbCosTf19HBVt/c+flvNf6yGetTaFMJPPyxSUMX7/
VldlrTtUMYP3Lmhxgtbyl8mqvbsoLe1zn1f9ojHb/m1oA/ADvmvBVna0JzRyNlhi929mNyRbpxXh
1jTSZl0HIF108CVHbT44VNaOsinPZCwwBbUa2z5EIs5uWe8g6aLysynxQr5FLBC72IGbS1+qxcnT
xv5UYJbx1IzmJaii6YIoUf7kCvM79Y7mRraCOUnZFEF9lM20Dftl5dr9vppnlj5bNX/S7a3sDcGN
r/W0qje+K9JDMEPOwEC2p27mE1mzdny7bOq+PoHaA2opI7Lvc1TZC2TEHXYLWY3SVBv137jpW3N9
LxUW9TFym/c8x4pdHNUkUxKVFEasMvT/c3Zeu3Er2Rp+IgJMxXDbObdy8A1hOTDnzKc/H0ue0bY8
8AaOL4hKZMvdZLFqrT8YcTcPrRt/Z3uQM2t3tM82Um7TQpi5fc4r81LlYtyXc4fsle1aY9n/8sPL
H/afj6lOjFJoqm2oJps17fNCuEeKuutd3/gy6n61yq0CRK1Q+vdDzA2PGon7lFeRtWFLEZ2t0rFu
0wnhXRuBRVkjD55cRWcCB2ULPJtKdevcM8NFVoOrGXukzOQBrajs4tjM/X5jKixG8Rx3UJ0i1DJc
OpbE+7/f1H9M1bowVG5nQ4UJaxiG9mkJGZuidAwt0r7YmvdcQ2o+N8wy/zgMPep88B01FnKTvUgR
lz6DGulXZua5N2Wq55uY7T1GSmiQiiz3DqUTWgcVCM2uS6bp7HVDtSmwZr6BftYvemNsjkWoEYs3
i3oH6BqUUDKtHS/19ib4vYMsFWrUvZey/5b+V+9H28c4Emvxv7zS/nj4deFauqOZjiHcefP+6ZXG
Am5izz5WX6I0/ZFlV8Lz3nmIIusSzlgeic8RehqvUDwSq482WYpbRz9pGGy9n1CiUbOQxWiaQcRG
OW7kBeRg2YGSzRz98I4jSevxF9S7Q2GgDMYArRWnP7/Dv2VRHepZqmlM1j0xUHAHEEZ1AD1ww/T6
aksdk7nNDlvt/D4E1Nd71ZiH+GiuLNCaHZGBrbObqk4fdEeYB2k2hBNxduOrotkJRHQhYFGVBzk2
T+P3sSl4f2chyqDd+cqw6SO9hu7rtNqiHcozSHnnS6Am2NM7gPGIkNhsYsWL2fjuF6u3myXMBdRF
tN65qRLEWPW5A7EhwsF5kF1B1vjXYvIQ3Zw7spE1XuONmIGLID+3gzqHh+iIpuLZBBD598fEls/B
b3OAxZrGBdhq2w4gRONzZADJykRDy/aLNYAcL+uQ4BfuAutI6e2n0vT6lahraxfMVaUHw60aTXaW
vby6ce8lKjwWQjxkLDFl82iBneLl9oYaqP3UauA/nNxUl7LT1bFh8XhUOMy9Tn4b9P0D7kTlRZTC
Pgs/1JctyspvwNxhVBnjy1QXoP5wTdlnoV88VEr1LAd0SlYvrHZsbpF7jI+BPyXrxBuUr024kANy
PXNXhRuMR6/IXHziPV7986Xx03tgH2A9sIoxdoOh4EYmiZdOahH283t+X2SOtqoW1bfjfID+86ut
yszqVh6QSvlnmxz8ca4SdfX7uI82PUIpiTXFb9f6fP3SBhXEdlIne35v2+olgBPymhjYC8XlkO3z
WrFf+gjd+Np+7Ro4dEmnVqg1edarXWIHDmWRBXwHrgSDEUTOaIdeCTWhzqybLhvQvE6ghrpuue8K
En8IhSQ8JoaPXTR0/wj6XDX2RxYeffDk5s29o4N90fP6yYUgcJ7MxrkHzmasexdxtxA34vvRrzps
7vA9ipCuWLJwAWE+tFc5dphw8EoqxYO1ylhfIxlW5VOykL3vh7xZmm403SZsHE9i0Iyt/l+hFKl3
8kn+5ENkBSPtaYsV881Hkzzh0/mfqp8u18LoW5VCtxbyXCmz8nG9FMuxg1pgaZTbzbrrc+NGFFpD
goOPNebSMLfJXrVw9ffS38flaIZvXJUcmzdj3C0Jd5dFP/cejdYy3zuITWsnVyLkZa8zj5alYvAB
pzAuJkc0GZAgJtZioKjV6FYecq9BzMAL0+WMpnlva4Q57e1shgvP49r5oDYt/JZYv36cGtmtctGn
dtlHo75G3ejRdNzx1laneqn1Xb2VVXkYMq1d9J2T7rummG5lm5YCD1YgPcmabC9Gd587xXj+aGpF
hH5+G91khmhuRPbD00gV1wmORoRaxxdsvX6Qb/RvXEUz7wYtuDSjPbyI0jJA06DehEPKP0f1MTMN
1MrLmBbg8mEMLqPRSMtl4l88pM3uXFUZ7ms/ItpAynDrd9Nwr5ejcZr5h47bZSXxSTygwLmAFGRs
lysOZBReTlp8r/OOQJd/vGW7XNyrQ9quLa3X17I6unF4m43lUtbeR4yltjR9XdnCWCbE6BNLQNjL
rjaGZxrHUO9Y/fXZDptIeydMq6/3skMekh7Y58YVxqxl1VcLOVr2NLZ6DpKivNNcxLPLRvTn2Ha0
i9cCSAJEWr4lCJClyDo+52mabTP0FHdCzYtHrL9u5YAvoe7bh8CulRA1OngdbmOeB8cZiD2NwxUK
bHqBDLB4H6GxkjkqsXn6GCGH+UWGi5rVgEw2VYfFcuUQRQiwJh/EMH9nSXXUfETkg5RqYjXePst6
Y41aQ4myJgEde/DSNwMBnTK2hu8YFQEsxlLzrpt85HHSxtp5kToy9zr2+5CEZ8617G8WSWXJrrjJ
snTc8z5OUax4bmF6YdI3IABY578O7lz9aCtSk59xJlpuQLi5i4Bc7gtWfUupHJBWNrp7KkDMqMzt
a6DyWpaKAdOY3NlpqZ+Knm95KnoUn1Ft/DI5M2VJU4ZLqhLSMzET0U02qSC/l0WjlV/gDYE+Ctwc
Lk3bvkLNtZKs/DIB8t969VRsZTXRD8XgAQ8bxnI3jWa9kScjCbnM4bk994qCvJMXj2vZHtThrok0
8VhMandIelOs5GW0yr6oCeFCL+uRDmjRnUyEZcIW9IZXExvjRWlLg6JpvMXI/Yts13yw2+C7pbHB
8BIPx2AerjeKunMx7FvLUYUqrmZtkfIFAX02rEJBsbMfXkfRIAFQLmL81pZ97IhHS23txdDU00vj
1zFuT+H4VUQ+vPVK/25E2Y40iQ8IU/mZw42MCOhcS3bswYI096bP0+pH7Ke3ytAZt5MfZjCmxXCT
AZtfQpjwNnGsz9q+SuvtRr3JWesNQb32omRRoZ94dYWSeQtDgyFY8ZVu4sxHJT961QPVZYdVVsrZ
6zXlPNjogMV6eZRNH+2ypPZez3+KBeenDjMwlPXEh22rwcKha4qvThIi22Mq3uOYGQmIZle5cfPC
v2WH4ywMKBxkYmmz/D67CD24JUV5ilSjPxqDZl7VxhdX/ELiWZZtLZvkIQVog03L0B5IRRLBblky
uKoWPPYxgFugLzEokjZ8RKnDvsZdyXxFp+XFw71v/MjLMHwsVL1aOWOK55E7NOdhPhR6hLxDVu1U
L2vOqmNzmEuyUw4rTaNYCkh8a9n2aVyZDNheWg+QdrRTpavTsXfTEgOdOnqYBtLgPuCLHyG+GY3p
/ehEEC48pKfIt/rT2gcx9n4SBL5yEyXaQgCVPto6wrEajLQOwUqj2ylmc/NeRVXePI016jALe23C
t3tsMgwMqoLHJBJp9VhCFFxjDBZsHd8qHzMDOUtmdRu3GKp6aWIk6uSIXs7V0LbtXYCW9FJWnbYr
Dywwo/cqioruEV4i+KN5cDpZ6lkv/O+J/uDFk/oVKPi3CIjm61CX3sKvhP2QVHq9yh0ruIX9l2+i
flDPg1IOBPlH9ZCM/EiJVSCxgp/P0lL19gaGbbxT+be3tLG5QMoTK78aNTbZ3XdNC/qfPBpKlSQ/
I1Z2ixhrhKcyHIN1VQAR/ulkerqKrYQnQI0s99SX+g6bRR6AwrSesjIzDoU3jjdzrWwKvik/yB5B
AScLRTMmREzV9NH2TSDRvlIdZK+rZWguomsPJJ5evRt6VO7caSOrZI2jbU9Abz2NWfqIHpW5SFsl
Prl5HVx1XfvJZNg9h0Ga7wp4NmsLYcpnP3c1wn6FiioLvW4XnPSgye+ajBlE+AjbzM12aVZH2Mxy
Qu2eG/Ru18VQq1vZy82Cyn1SJeCzuGTfrypgSk8mMnpXuzf/8bmQAtO1PMdoh42OPaOldvUdjmM5
0OQSy67YCi8+Uosrp0rrZ+TSn2EmcX9G/ZKMt/vmTB5ArfkkAfdkOwQCq/D5pMABqWVga/w8Bcn7
SZbTL52qcN78PkWgwo7qO3/+pFQP/vlJgODq56zyny3FV36kZfePT4LVu5sUa8FcKkCJzsl4maKX
hyptNv+yyZtjHblM1r9n5Umj6aZqETgDgPRnnKfNvCJQVPgUdhQYCH+28VGvMv0p1aPXyY/qK8J/
+lNgxCBY6+phKFn69KO3koPgYmNrDNT6/ZSgGQ+RCapIVmfA5BYVOoMfjks4g9Kv0CYxdvKKSESC
sihiknRz7xhG1xgLmhuNXfmB6E94yXMv2wUJPgus1hD+EFN48t0kXwQRW8o8HGCXpgPOWIn1IEf4
wzOab9297A+wHeGzm4ushRqvonRUk8PoBk9O7VoIphjsxlVr61WGMgMJnRPcUuhBc7VWsmgXx1EE
3oiqm5QD8pquvZNVs7FghhaNfgyc8Z6J+El3rOzOjrvsLmbLARKTTEZX8Cws/YiHN8zSo+wFMdKe
//4LasbnzMOcCXVdVRCrsWAJiU/hrMhmNilrp2eHN4xbAoSTQfZ2YmL0UsSxGsy0o3MrVPNoVRk3
Ff9XiHYeiWZrFDde9qarTnRXVHl8V2JivXdi0ZBGjCCWu2iJqggTb2s1VNZjXnQvaseLuU2N5urX
DmorxbRPFL17mbp+2k0CGGeAONxLaaC8MRECu1gmDjngw99Phx7S7J2aR6efr1a0MGRdxyrPPfYk
TyPwbHl6XUz5oSCLjgEXw8oZTpGZaXVKQZ8+O78+03Xr+Oi4mbmUo3yBoJ/G7HiU10ATiaTmuFKc
aFgORAJvdBTmbgrMF3ymt8tHkyvAxBgDom2yTR48rHg2Juq676ci56ydzNJ6VjHRPfn4K+5yI0Xv
bS59tP2v0t/H2ZH763ruf0ufrhKHrtgCnSbXqt7WneJtoyAMl2zQpnmXNt1qaZBsRNvlq482X2un
VddqxlqeJjs6Uy+XZmp32482WzgIpo16uRH99B0cOPKYtSZ48nx1LwzCWJPoUaquQ+cO/fd8aWVB
+6p34gH8WAAIR1nTAIFJdcqLUXb1l7/f338k/A2DPQJpNQsWOmFb2f+PhFFmsckJ9SZ4RagmjA+W
vauN7AGCV/PDctqtGGvti+o7YhnotnEt0dTfV8FkbSH756cc9ftFDnBwAcKKm3w+KMj6r6wYJKis
6nVz+fufbHzOmhi2K2yD4KZlOKZjik+BM0tT/TAgK/VlGodV5E41EBEOZlLg+WzbzY5tcrzoVe9X
mzrYWHzjZ7fQU7N7tbP6CLUPuLkGxYo0AuSpNO1fffD6i1Sk6rlHM+xeGdOrlar9a1HxA+lYyuzS
YAVtuvAz/Tw2FaHNwcRfO094yVuuo2GbSI8syYMcCFKhx7cqzP8FqmE4nyYm/uOObSGibNkmWVHy
jL8nj2DRg8TIZvsBiwlTJGV+Ij/jz0beFO35kOp+fvIKOOcEsPef2mVVjvgYK9sSkaPVmph4/c0X
+TTuo/pxbu5C3IHVFKEJa/Z3BuLmx0C4rxAHiIHU5ohBg+2LjWPW9M5DYIIuB5jzN7IJtNawZyad
0KalU16kV7Fxqp3Q3CFHN9ypRdkjpnEjopxLKh33pl+1qLbMJ8iLKF4ZLIBP+Ed5ERhm4yXGOk52
irqN117RmzJRckyIEbLkBMYQzwdZamozXyCz3K4/dWQpWu0LOdDiUVnqGkKyVVvYyOnF0zIwwu7B
Tqzxwhdy16Yd6l7zoRxeYUzF9+/9FqFRFsn1SfYBYtGzrDnlCZ43Vtmg5eoHGp4NhnpKtPJXSbbJ
Qzz3fhos22Rv3Zj2Xvio0/STXxxVtyX4MCa3QisK4uL/OcjOyUHwfpObY3GU9Y9uNULSmKTBQJLW
xW9XmZSNMb95tfmggl+JtDa9OPN7GBhNfJ6a7Nq/v4YByW8wa23BKcy9s5sPEpwZmURQFfIiXZmq
t6LdyD45Kkynao/q6shCZX6X/69P1bpxH3rmr0+N0kFdOoMAspFOEwq6GDQmSO691iB+YKUV7hXi
pnOV1V4flVe9J4pvIMBw6gY9u6ZZ8xV/YeOCqrx5kSXLM9kB4pJhlYXJNnEChCM7Ivb52EjU5VpW
Pw7yjApd148mleTDotViZFKaXjkDBEKMTc+cTaBaylm2fRwCyw+WfhEmB6LH8RENLxwA55I81Io3
5gtZJGuVbNBGvUZtkJwiP0MByymytcPPsKqiolqnyGygKoEeNEGuAeJb+9Mvc/Qz+i67rxvi1v2o
q+v3at22ty62QbphevlSZBWhl7Lo8KNjcOD27SWLphPBn+Tsk8ND9lQ4C68xjedh0K11K+ppK6s5
5oALcxrjaxnU/lPFikVzE/M5mcYOwvJvZ1ndTQpJhuVmExEX0Os3nubDCLjv2bPyapv3bH/yPChQ
tAzv5ACU3saFHXjWzRC63VEUORLCg1u8gQadL+AUirPKAE4dERbSb9rRnBayA6jYLZGS5rHz/AJ1
GQRl4wz0eujoBzlAlGhSKwRdOgc/1WIZp57ZPfQum1YPjTZ2ztVmJuF8HVYIJwKyiiGwsWQ2dl6o
m09mDTRr7o6cGDS3xX4l7Str7QRiOMzgYnhfSM8pgXIspeLcoK4yG/EsSczwi3gf1EUKL9dtjkPu
/yJs6EP3nXxCcYsH2nipypL0FBDM19qc1lrYKFf0Fsa70SWuVIAh3cWZPtzpqCzetuZJ9smWSrML
0EmBtZRVYhe3pmlaBzwVg30dGsYmVrX8ZczqjfwurKHtlkEz1Zc0KUnhjUK8f70IMa+yLM9eNYOH
GlcedT8EQ3kvMHySZ2ZajARaIeAk1ACVFNN31+4wBl/garz/ELqHyF7voNFp4NVxVZMyW1oVwghK
h+RlZqJtWpfw5CC3lu57YZQFnITeC//tGtX/z5g/P4LrZHVbzcuCj49QfF38y2tZ//OtjDOVoQJy
NW3Dcj+/lYXwGze12uHRNCfnGiftFfuO8lVr8cfs0GjZymqGbIdV6QTMKjKDy74lBDn2Ky/3lS7m
67GLZYYgHiRBJQIS/5+SYtouq4wx2srSe29p/UtqEpmS37et88qKtKRlY5ALhMj4vOdh71CXBRjq
B7PqEd5EdVetDG1nm4hxytJHm/s/2uQ4N7/iGroYlZSsFJoxyT4kOH3oppLIY+J6h04v9mM2RcZW
Gzx7M7a8ed7ruNNs0DNGE2VIXru2SVZGXdmH0kVQVNT3ka0krMqsbB8GYcr0TDUau++4L2o3UJkM
SH/hdzmKCEC6NhyczGS18h5sIC3PBbDKTVc7lXVJhqxEay4snvWW9UcdNPg/ztWwyFe+4VUPfjqZ
tzx/rPlmgM5o47yUuzhuBuz0nNhLtgFKTteeLO/J9oaNrI1x615lqWodFZUx/PRiG/nphWxUrPQV
BS1v/zFYnk+UaqPOp76PlecmLW9j2dgNuI6HvgFL1tC8rR+qJWuVvngmBGyDBCiSg/yfRK57R+bS
JHgbdo9dkxHh5X9k4VewhFM+oLiV2eK1SMOvQTSl38IpejWr3GTZP3jcoA4IUMwhH+YBIe+Jx1CU
THW9C2RuXi69F+UaSh9jflltbOulafBHfCysKq0tvOXHUgqFUjwXYMdtp9ZMN044lXvW484DaeJb
wwiNr4XwYhQTfeNiGEFx8cual9Dc0QbTpeDBenTVzN/bYdVtyp4Jp46+yX5Sz8F6SrCkNxt19mbw
+rXB8v+SJKwres0tvupu9AzLq0PWTxcHErnKSrbzrS8j7IFfZi3Vbd/a9dYuXOUlQLxGDkjwj1rr
vVEd0FePHrKQAM18QdU3q6UzTs4Z9rBxrYuOlMzc0XokfFGyUm51r/aOU5qWKysV7k3Uw3BBl/Sp
rvIa+bLCfxTsDQpfG5872y5OY2WinzRm4zM0j3DThEYGIp/esEBYVcH66SJ7KzhPtpk9o7I0XCps
E9iSMCoOp2k7+gpiSG04PTdRGy9V7G+O8iTb9dct0m0PSt0rN3aGk6z8YHgve9sNupU8CdPFZNV4
jrVH0qw+VxHaLNM4Aeyo511TGBmPH1V8on5Vy8KrjoSW/lmVvWFFyEGe28zuSmHpE9JNyT26Jol/
EXiH0O/EryKvvm72py69gwaNW1n/0SfPUDyxNmJLBROyjzPPEy/lUFdIdiA4B1CVkH1MgqbTrX2S
z9J0XqHiK2VHx2L0xH08OXfv7YlrEXUDSew0g3fLavqHbK9ZkizTGkEASEvJTdoUzSKYoSbKiF1L
Gjjm1ZrK/gJOFj+ICFndrgVYgzjv2s4a+/BexK/GPsi6RzJmi+0mGjm8ZBHDMc/ZiIxlXWLV895W
ltY5VCfl8A9wzdzma7cjkHaPyYLlKyi3Lgrfqt6/syMv/NH15Ran4jxYFOlbikF4tCjaKztjESzy
OELRwp9+1KN3tSqnf8N95/tU5dqrPpkDqmAI3A2EvReoxCOz69k2koIJOwgIbC7vIdVDT7NzCHLN
RTlIlmqjwSvKcdKlbFMqKDMLJeAaqbwGGYRwi37nT9n9cZ7TYz0WBFO+7rx0WLjInMM1jf21YpXm
hT2uCptV0/aZG7VncFvIxImgvlcC1srOVHVfUIq7ej5oxYWy8rOue2c3hTOpSTKbJIvJ91PtGEwg
f2b+UzNiTWEZab7oqsEGgMaBYB80kQLPOtePWIhAZtW5/A0Kat3BD+oXbfZnkwd3ZhK3fnrGIF45
yiY51AoQhfTQOV19jLUDnAc1EeySqBIrXR/9q542E+5V1ogzXWKem0jt1rqbZw/4Yulwbw3/zRiA
wNSsoRddXKxiZH2+5UM8K/Bp5qMbIn4or1T52q8r5bNBq2Ep+tZSKnEmtJWLMDg7cyVhGXpO+ylB
2K0vw01tK7MvAj12YkbwEPHnXIKEJGoSNTsK6WmYS5FWpie/qJpdjgPheyn4b9un3tyv+7UKlR90
gHpwiY3CvpmLgaWqB0VwkFV5EIaTWev3QSgbCh2jDYY6saUtc60IbzqkNxPHSJ6B/OgHx2zrlW5B
dUYvA2WwgOgAdLX0xkkMfFjnDvTQilXvts6h9AP3qUraZWKZAx4pUCSyvhs3sgrua4+TnHjA2yci
XQwBLEF9u8XPla+a1Xce1t4XTNvDZZrPAmWKUW2yJMxOyPKCZUZ2d1tOfnerudO4DALY62pC8sGY
I0z+HGtq+tDcO1n1/NEkS07Zm6twdjNUMfzR4tQ54UjusOmHN4fSnFjqc1W2ycNUsHJZwDnEItJB
nA/FoNuKANhSIx+GkG6BlIKsT3N9qH1QTLLOW/w/dT+tnk01Q/MrU19U8MNppWY/2SAi2pkJ9ksA
DYLYtO7AClubwCnCo2Wn/rl15oST0lSPbZ6hfoGy74/2LUni/GemgyGtKt15VJj2AA4kzdnvK/2Q
22m8Tcq2vGPXicRHWiZvHYab8iytK67+yGwFcM9bMrVu/x7508Xv9CSyhKZr6yphYVcIQ+V2+j3m
RYwy6By18L6JfJY/mAz/mBLrgwPzU6/9+i2Np/WLaJG5jjBYX8bhedSxxtNqaMWK0MJrqw97nJCw
/Cs9gxVZfgmjqt637sqwi3CbFnlwF2R3Sdxcc8M3D6oijAPRAgxd8iJZhl0LAsaElMGuyVzl6ojq
15CoTB1cDgYtGp+b9lkzFXPVjOi3EbdrttBPCCcbFZSaJsDWQjtYM/jGVmFPISj9omuIa2XGS/QD
5KxxM+WPmNG5IH1QMNbJb+Ic5WQnVfO0bVq1j4o7YVTkk8CEay92ZFPTJcRK5WhH9wQ9UPXW+/oq
Rpy4vA46UoiK9FFRbVLuKKQuMnxaNynI1FXv4U/lBMnSE1q+geqmbnovMTaT+NaaerbvCLWsbeLj
S4GQ6YYI+LC0q4K1t2j33hQmO7i4YGUmcEOxyBdI9ELoxENNCfmT65wcTyzQcE7LxaCG032PaHSk
4N44BrzzofeiKaLH9hock7IGeFdsRsPRF3HQk7qPm3KlIsiG8wNaMkqvf41zJPs6KyvXme9lC0Up
01Xq68VdBBoQSIF+RsRaPzdwwWItbHFkCJYo3AwHAMfuEQdDhM9riGTkDIP7GNLkMhl0Qo74ugFC
LKs9Onwr9DBJ5kfNfkLHHrGGYmENRAyiqf2WqqVxAj7z5gfG1g5YM1llHmULrxvLA9Fwv/HTU2qY
T0NkGQe/Ue1VLJDvZdXiLyPNbfCOtGpyLA/s6tITZP70VDJJjwGiry2MjCryivvALB6EaNKDCElV
e+aR8PUVWSzrhbl3HziYu+M77gTZOTes6LlSkq1m9z2mVmG9zElH3pqA6brKXCSBDfqhCDCAw0EP
pmy06LquObfWYQIGsZ7VPDeY+p7bxJnOQQ5ARbHJikNhOxUeLrMqzLWNPZjiUJTRU556/dkbCcrG
aGY4WuXt2lG/ddiPLpiSnT2ypYhC68O9FlXtRR50G+XEocyw4AsqQFelahyNsQYqZ9ingmzstQeJ
shqtAPl+GxtawLbL3psWjXr2S0c8QdNcOEFwLIliH5RUGfaj272m8MfPpj6AjTb4GQ0ArkvdwFiY
HT3gRvCTq65CIMGbHH07sJJdpbq9DBXjm9qXaz3Ueb2Mw3BWs/SmgbuIOz34WkjyyGOMRrOKsxYj
9DRYE7Bwt4lv5ytElFfW4H+1dKP7l2lN+z1mwKwGFcAQmgAMDkXhD9IlkTU3j+GjfU+R1zqgAGgd
wY+scDWPsAhKUGfCOsRbZLBUFwQPPXy4Ewy2dQe+oHCWf59kXe23zb/8a3AJR7DVdTVSn5+Z5AOQ
c73j9v7usiZGhaOtsJPOf3ROMFNoxmY1mW68sCJ0Q5zB+Wko8be2aYZT27vTPjedbanarKAJYu1Y
qQwHTwmAPzWhvdGCEpXzCW3DtgteQCSpl3oKLnFta0ANuvCctnqybfGFEGu5Gcc48VnJQ2+hF9FD
2Jb3zKnu2i/6FH+tRGwr1XgOE2wHIxMNMdOK0TCbw91R67Z8XUjitKWlrjW/26dprS8DoXbL0dcq
nKNsSC1ztbKsZF339tGHiIQLQbpIB7wJkY386TZhsBVh86pnE0J/RX6XO6Z70H3t0IfKPUpV0VPM
PbTQHPctzZGuM8ZWPYISMXeZz3SWK0m0FZ5eHSN/Xc0o27b9KUbzyt0JJ6tK1mOPmmnlxe1JV5sG
hKeLhYBaHJuybc5Jijmw5eftEvXceBGrTkjUQrtByl8hmxDim1mP08+///7aH+9Y7sT5fgSdbuq2
7Xx6x+bodtql8LPvma0ON13lFpg9eWa/JMtwXwc6i/SCGK8+351FmQe3won+hR+j/R6AkvegsAVE
ceJomCJ9xsajzZfZbuVm3wHi6c/5CMIQNyW7U6CoNbZCGAIaP6pq68LjmzU7UfzEScbeBqzxcA6K
T5oax4cY3EkbdiM8et52f/+a9D8ekzlZCqiDZ8UgB/k5caopdj3Ak52+a3nyDRu05gTcIUGOLfWB
dSKtIrO5elydQUZs2bL4+2DUhjUxYPDCfe5sQqG/oeTfngfcZdFSGZVjAgk/GjN11fedfpp6fDT/
/mdrn2J7fLVIdaswKR1dc+fk4Sc8gxaz/wIIZH8PK54PNRZf3bbXVzj1oarh+eU+sy0wJVPzJII1
0e49auPGl9wZ9rzrYMFi3Mdbu+gvSlcsCFe6h9oek0XkIOaP+v9S47Zi7ehoD2GpqesxyHcIKqmr
pvaPmoNYg4fnn1WnKwxHrP3gT/WKUKOz7R2CY32TIEySYrCJm9Gsi508e8qQbewe+eKA5O6xBG+5
Lj0P6RI/7E62NZIAIe8KxxcPzzaP6kUZjW+ZSTIwgEK4jJWxXY/+YG9y4QRs3PJuVUddCX1wdDd+
a2yCXFS3Rt+kkPITez1gdLXxTDPiFe6yvBN+TzhsaiCIGeWqMv1m6RWs9NzoK0y6oC7fFNMU5zJh
QaYo+N1qDk6bJfz3hR2FI8Ej7wFumbvvzfBny0IJmo9cbA7jHs3aYlfUDfBbwhRbXrHaAdHZEJXd
b6qBDy6KGkbVYUSVN8HempNTJvtT7CJDLBkDc1/3/rDu0fxaupbI7l1kzHdu1/4QaA+mrAJ0bafB
ILspapZ2VxA7bIhUgKYHbzy5ehHvgrLXFmNnhhPhhWwpymQ54hV+Y9gKPqwl4o+96gbZglC/chtm
L5lJxh/rBi09YlDJYirTVn7/E3Xu9L7OTWtndvW0bIjZqkK7QRF+9gWCfpdPTf0vb6pPDJr3W9lE
T8ImXu2iU/eJQdWqnstzaXvfrSoMWH502SK2FXcTA9nZaGrYkqXtuotlie5i+hqGmJF/zBM488wt
m8Hs7rvZoQ+q30PKj/L3J03/Hfsl/zoC6DB8NJ3kvW1+Indqqp5UaVlEPwbMFHHBwKa3V/Nb7pMc
m/ex3+k2xmMFqZNlQbh1k2j1wugBJ0vl/WJCyCoa8eEwko2hWfUGjAKRvrBJb3M1c9fqFOibad6e
ZHEf8vMnxtpMBbZ5efDcMOX8y3/nj/nu/6g7r+a2sXVN/5VT+x49yKHq7FM1IMEABsmSbNm6QUm2
hJzTAn79PIDdLbd7h3PmZmq6utFIJCEQXOsLb7BoLhgOgAPFVK2/CMxo6jjPqRjT1zHub4ANK/eK
A9y9AWG8CZgpt1PfZLcdamjgJIaNok4w0hRb2XQGA7ak4erdtkr5JOweBG1qaYAgk+HeGh+c0n6Z
wql6COn5/zuwiPNrNMON11Q6MZpmOzoDyZ8zRlOJ27zFsuBVChG+mZFUHEvrY5clhArIl+5MoQo3
koLyCGeH9hCw2HvUhm+tzPELxTSOazI1yNpFagV4veKojrhllT35joI/hRuCrrS6sb1oSnVMKBzu
FTtcBEsg1qCY5vjNOMuuFrR7rIG+TiDFvmipDXClay5JHjR7asPpQz40lM0YTLtePP7rb+4XBNv6
INo6yZstGypYV+cXvMyc9ygniDR5tXO19ZzUDJnBA2jfrf1Bi6v0ZArF9OBKvU4SRlG98KWpNU65
aDzYSwgQj9FFE3JzNvKoQt9a+WxhXH+r2dIRx8JB6vRPkH1xg4SssQW9GLt1mw0biiponyRhfZ2L
4KmXe8bogKQKnuvHAF7PqenRIv/XfyvPz1++b/A/BC2qzUNqKuYvY0Iz5kZrh0XxmhmGvAVJO15h
AzsYbQ+hdYwJM2/yON2Ckykuzhze6130FtSzukll1dhluhNe1kXpUNpFuQexBwNkJXSrpO/TD4y8
wbGy2y9YMIuzRLnX7nIvlporhsoCoQrKo7AbrzrXdqsjOBTzbB0cPcTTPpP0W0G775oWX2LryDyd
4WaJjwOqBoWjuUZlQ3eVtY+12XsBPXot1ZUTpuRg+btBRmkXl7Ae3EwBPb6ymBqpex2CMIk2PaYh
bhsWS/ODFGu+M/LCnXRTwtQkRyoFgs4Nsg/FuVtUj8LcqbGwRxAcLA0XZvTSJ2nK6i0tihvwi+VV
FQ9dN8cHUs6QOr0JqTsvKlyGh2wDEFzdzNpHQkIgnu342pv9yakbvHyYfBADd2kqpjcZYbQ7A2j1
EhxP3HzR4TeNBqviurgSszsn2yzjE02s0u1S3TgoUSD8yZ7eRNyrdB0KxQ8WR9dALV6jvkbqgjqm
i2mAOFe4dAQ1vpQd2n6CkX1nEHVBkaPgISPus5RCdWOpwA2D5WI9cxJDg6hYkn0y9QZPy8WBV7Wp
uYEZghujnNpoai/68EaDvrvJCIZcZESOaL2Nez1o0k8A/f2goUZcTi92JoVnRvB6J0JUvRugdW4y
oR1BbVw+GcsChrSLQ2t1DoPqBY2i1wYe+EEpjSvCzvqd3vfiYKGmOqJLe6PGQCqFkX8t+uaim6jS
d3Z4O+KzdYtY6qZV8jucI8o3K2RqN6/U9q3HQplNd6L1cCpk9SoMRb2flGg/2VV6O5Jjonk2dQeG
JerbYzRiIRTBpAWvdzBjSv/IkxJbVLnjJUQmJxDv0yXsKVXNttPehvif/ZuI3vpLVmGZiqEZTIaW
o4A3/GUcHnCm5KnT+1cT+5hNGk1EcTm8LNvpGUOJgG5su+aBbHcqXu6Vm4QInphKuI0wZtyb8fw1
F7Gxz1IE5xMD4fEnqh6Wi0yWc0yTpUJF5sR0fsYhEjIIUngMceEFboabmsWI+0tguqoGTTocJ3ur
hBPy/fk4neX2Kc2Kgwbo8w6JgBIDwaK/oEFi7JJSeVtVc2CN7PEu0Y6GoAeEfFn6JW+HbAt1jFmk
j0hD+Kwxj40dnBh1D3kAbmgYl6cRUa108fss2qa/7xNV2czDQ07nC901kXhygYRSNBevwgZpZIqh
24cBDaV0eYSDJr4OyTBdYtO47eaq+Z7D/K8/qca1q4rc1xJZMcBg3S+b//VQ5vz7n8tr/jjnz6/4
r0v8lY5k+db9y7Me4zSuXr/Fz7+e9ae35uN/XN72uXv+04ZXdHE3fehfm+nute2z7nf5u+XM/+7B
/3hd3+Vhql7//rfnb3lcbOO2a+Kv3d9+HFqA+YosU4P5Q19v+YAfR6/POS/839nzy3P+/NeXvD63
3d//Jtn6b7ZjA+wniwKkDCr8b/+BUOB6yP4NMT5VsxA6MxWWPOhF2XTR3/+mGb/JlBUs0i5NN03L
IettsS1dDsm/qeqCMzdMolFZoyjz+1//Q/zv+/f2j8UAlT9PgobO2wDo5DJIUFVZW67hZ521BD1b
vdV0CRWJztkx0CWUXRwsDFAorMIdIlPFocU0jB8eJCUB75OnMki/P15/erp+1iT8h5dB9m6BIkHr
7S/yJrPSNtMwD9IBwcgKiWfVpkncv1it/M0pum1YY3URtzjG9chRbTpZSraRypT201f34+786TL4
Mn4iYax3A3CzpukqTl2mbizlt58gzgjzJa0zaMFBbvRqG2Q6ZRdFUo8SekGDdRzH8jNgrlszdj5n
U4M/C5FbhXEsc00h7VuNFGKMqTr/m8sCbfWXC7M0h2GRdNwmUZeXr/GnCxNpa9SKRR3VGqbCzeW+
3OtJfaMsVM7cMhxEGnSxLaNI8ptZBY47CWUrEhXpoho8K9Vcs/SgGcKy6EN/qErnrIisOVvWPsV+
4txStzoYTn47lipsrj8WWWU12whC1LZivvWKsTQg/kfiZobx5MfS9BjUeXXCo54GRiyVl3DRRjBL
+VWqbdPX0S+9o0LUbxwx7icTfIk0j9IxVIo3J2BW1bVW3tRB4rVde7Dq7BJgpu6ZshZthiaF+Ja3
3wbhuMYM3Z8/u7jIyXxvlw2uL9PXgASbylq5E51nhX4wjN3etpB5SCd0ldKjYnslNs+bjkF+V0v1
1cJLdUpv9WSMTlmaOVCP6PFqdTadCnXExXdAt7bvTa91TjKKc4mqIiEp6ybKXckiB3sABEUrNU4T
sO14/w4tAvOTjbkW+mFBdoTaTGOXy0rzt6mW86NUmTXmZc5rt3whS695jB9zw5z2ogObSesQeYQE
aeyZdHpsdSyVqCrHHVWOAeBOPSF6mkuhKyi1MCu+WcV8Wzrhba1pm0QPVFcM9Yfkvsjql9Fa8FMQ
B+GSOltEkLqbtJ3gfsQjZznbNjSmjQFdhs7McA4BsbQAEBFnmLEQxx9Ma9TbGT0Zq0hDYJrGvaKZ
5l5VkuPQRwlMbFSGqmjaGvn4kZLRDFmhxvqEyAZibP1CsL0LrFtltp5CC0BwhY7F0u9/dERMR1MR
JXE+JnWiu1pp9qrosNS6nH5tk894xGhiRMl3iMBBflGq+1hZev/FFN8k8kuIZgnGbVsLTL0c5Sk/
ACHvtXR8FWW6MSpU/tt2UYTNLQLgKst2lo2+f1DgFTspGElSu7nV8wJXvCbiqZiivWgaIofc/EqN
14CSrXSbchrfMlPVN6lC6yLrJdulKR9s277O90oWdtjOhdaWFpJxKQJyHNR3tnHdGgwBanNwMs0v
e83YRqbe0+BmodMkgdW3rMrJ+PMi7yLUxaEqwhHkgGTUL1OMEE1OxMDdjG7MsDV2TVh1/rprCBva
Fev2uuj64qPiqNlPp6z70+X16yveX7vue99c1xpDzPtEMg74xxV+QUV93uBw9RgGEfjdZV8/oaew
runqDLFzgloXEUt6nVQXFLX1skUQ7fcTlRFyb9lY5nY9vC7gF0bUd5bTeWRoBHBL8bmXlAKBQF74
fef35XpW7ABRnkdN//6iZnnl+9vNZm9raIMsL/3pSiZZjg7BpOBKDeJDr5Xk+xW+Xxs5tk0dYb2E
de+0Xvz69ta6d12t18tlCCkwdI9BEaCVYiT0uTV98W3j8ZRC5WVMKVaoOj+e0OimTRPWqKOFNiDE
gERD3o+QSaghNttGNCM+VcMDQfS3vL8Z0Iv5ZJrquchNvxiLARTv/EnX+rdOjH6VldTlkLhxoQF2
Hs66+UGbW1CGpNNHiYHdxXrFvmZNcwjk8A6VfdUD0EGfzkruEi1waSTeBKnsHKa6+6CGtrMfCtw2
MrBGPYRCs20QGnYy6JphZVJ40K8RCtDnongiAqeubONiloAnZ/we3cCpXlFByNzCbA6FhlIXnQmx
QbIz20ToxTuFHO/LobpKIoh8aJdHfZjmBxWKZSC1XynzenOsq14D/XyTG2XK8Fx/KGbM6AQqD9sK
pIUbaxUgNifBjtaaKNRPVbid5gzfO+UYdDHVx1Fu0SpzUHXMSD5T0W6aeLI9K84xLormG/r0rzW/
3y91f2NGtPLo28277ltqhebZjM1qC/Qz2aooO3tgRpm0nHKDGsfsNXa4gwLY72q3FHKHQdFkuU4V
T9TEYEKbCtNZoTa7gQAPpsipFRGSjHN4gCsA55KMcRf33yghvOrz/IK0y0dDagoYTVZ9UCXn4KRM
deEYVzdI7sBRDFtrI/cJYhtvxHsOYPnJLbsad6hoyjZ1OjxTTUpcq+kVtCzj0jNN5lG5gdmIIgDl
M1+0C33eSGEIhcCUZty85nxxwUUKph5U4Ff9ts1ubbksXFWxSreqore4HPwcSX+jqb8pdjXuptD2
qvqmFtHnGB7qVoVterTq3s+t3rOwunk0++diiFUK8EbuxvAtD1Ip3Su91uwHPd9rCgYrVLte1Lx+
NYH7b6q4rj2AfwVmaQgyl9VJMQUYI33e6OV8nSVkA2ajdQ0VBR98BKqNnASgXngC1FoDfKQdMWg4
TIZ6phoLNqc8yLOsb3mwb1ApmnbIzgGANwHqI/eFFcOJ8q2AqB5hD9Ol0m1JNAMA4XWmouKmIL92
STDvwm58iktsuvUwm9ww+pDF+Vd+4sfBMD/EqZV7VmWA4oGrbS30axypo7J5MI1rOcASMjxbdHd5
0CNW0ajPzVAdkJPOPakCcBTb9CTjCrq4vQAnZ+E51U0yZ4JvojxpKhMUIuapU9ubQVJx0m3CWzmy
+O3Nd4Op3aH9/nkMNHtjYe56ioJkRzXNQvUcoIdyRFG73cyiPEh0dOniirtGAQZr1sjPSbP2hoY1
z5YKMUDD8NciMx+qam/n8pOoW0xOnOqrXqSdO1o15uAo/bt1zCyWxvejAzTQGQZt2+8L62Jq1Q3s
UrBtCGchlOXQ/uwlVxzlvPPV3L61rfq2pS7qCgly6JR+EfT10an71KQMTc4Cl5NQXKO7M48THAza
++Fkfwia1jOU4aG0B6pPMaITTYhFoy05d1ZgM7rACaYn03vCMpiEG7r8RqkeKmt4BPpmQPWnTbt4
kw9RRk5e77oCvlWtxWfoa74VbkNziA+RmM7IFtBCk+RzgZ2LmKlxNPOdSrnbs1XKUZRUniotrV28
RD4lYC7cUdcerPlkxyT7cRBdZDl7mBLz1Rby8yToAAUfpcj0abFfDULaKCnvQydv3ADwJ42yb8WY
P5aVlrmYEjunqadDZOZWtNVArV+tbGHCFZPIrxn6Nx46NGRTy5F13/fDsKSJpUz0qMvqgRaVjDKU
+nk9iypL41W96DYT0/9VIojZ07Qo3E61UW0IFGmXpDm65YUznVWhu3OUT1e1MrxOBbye1YvGh+nk
83amvRg3Fb9GQNJbq6ZkKNdB6wLvQfxGfrMOQ1lPyMHgjxDFBYLEwTGvWuuidap1GRUivXJWxI6O
Ph4smbqhn9RsAxnxQUV6QKOBv3C5El3uZg8dypxR1eL2wU3yHI3aeDMP26o3DO7TW9jNxY3QShaC
npI+DM8g9oaNCh6cL34Cg2OL4NJbk3YZ+L5n/o9ME391hxlgpb6qWGoj3SuepErb4sHpkiIF56QT
9hHJkdsWdSv00ADL4mxSI4h0tfM0xpujepMkE3y8Jvy5C29GVdOY9Do4XSBWrCDLLi9yQglancuj
jLYK8lO9PxpU1vCyvoYCFlqmykcrb/NzNeXbyJZaXmshQ7d8iVWeJztQ6jCz1bLcQH+dPBuj0U1l
DMepsbwwj0tXQjyj12vn2NVVD4ABhREBpqQI0mubRPVBmeqXuAyB4wf40SVj6juoIAX9OF11Yeu+
YiGAkadvkck1Ouleawc+JufJwg25vI6w66C+LSG48VjDIUKuQz4oar0tO+uLbfCtZI2oyP2m4ao2
8nFI5QPzEp1uu7jJUgXBH2LhjW4UwXaea6w5HIli/jRt85ZqqDNR9ezs8ZotC0cdX9EY1Hc5WraF
OX/KHGCdxiEZQ5KhjshFt9JpI9N0xWEsfnFCMR7iwE7PFkXfPJOrY6DO3+xS3BrOC4oCPBb4FC+L
YVlAZ5mUzbra9sqsbNZDWtjbTFJkdFHtV3rFDVnWksgsM/d9e92pVw26WetqtB4nkf9x/j/c2erO
NtVm0EgoqW26iLtttoC01rVYTZp/vrme0iyvWNfeX7u+7H1zXXt/K1ufGKugyxKT8UHrGzB+G1Jn
HwNJxj8YJyugMKy9L/7pPhtjSYLGf/C6moE/NkvwizrQtPe3QiS0ljfv23mdt98/6ft7vX9UrDq/
n6lHpzwY9COUM8BqaE4vH/jT8RDkrOKte1PbHH5c0bq9vl/f90+NjUwZoVInwybkM3EiYqBeV7Oh
PWah+jGbZaICLMkiqcgIPAH8mgbwlzJUbkaJLkSXAnNXSfGOCZXgTYGng4uBTLCtqRJ6iBLdRkn4
IRbQ4Bssmrk3PUbweUkzvswvU281rt7l7a7G5fiCeUCzkyIss9dNcJLZJZainKzVQEMSCvBZabVP
iWzoaLeRSmcAdDw9Gw3wsmZ/gPCiHG3b1qBQN+4sN/cWDFX8BQ/90EDDjHCyqaIm2kCm2HUKhLt5
bMGNYY2MhXiHLIMxNfjRM4+GshrtJudgdXN5ngb/I4k4TFRs287rmt1gWyKV0GrWTWU5CkfYbwke
jm0d/zgtnJX5rJlTs0sVJYRFvK8R/DvPxpc4N1GEjMuUdgk5QZvKtVtpwRZnGcVD4AiosKn6QxaE
525ZKNQu2iSkqVnXihuNOq5eV12SLiqZih8WtXbC5CxjYuMe8Yak80wvcynOjKbibIT5Q60aFuMy
ZzShNJ5TCVH8KQ2hQWQmdSCryknTMyoMIv5kqU11mW07I3ZDEAPOx1eq9Oou6CvwBC02a5F+ymeZ
FuPQHYKazHDOoLPQe8v3poifg1qUuy6JP2OHBK3ALuUzQGz5vK6tC22csLs35HmjZrDpEvro1H4k
ja8Av0wVCtfyIiTwih2VmWxBahmnGvsEzLuVQ9HYFvaX1leHdP5sGU3jg9vypGWrX54U8gvqlLpJ
N/OPfZFFaUW0bjuMd1VB1AuFSj+vD9a6Zg9jiGWKWro9TXACxw5oXG8eDODKZ2fstD3KJ4+zo6vV
FpV4dFnO1nJoPW6OlQYh5YCaOEEf6FRqtqMXyuV8NCoyyqnsgPIKPAYMCagKPxKAY7l0XtcyrJVJ
wOLCc/LqEudnq4vbQ9wbeK3DAy1AadePcw8b1hxnD1V4nH3SIT2bapaewSZ/aXAU1QUtumVvKE3N
dqFPbKTSTs4orPw4cz19XVj2KcHhj3o0BqpT2vkaphxbfWImjpf7HuV6t7GXe9gtD/26UPq43Mxo
kzK3ViSCRnKaI0Q11wWGlnRgfloFKTstWXvhwkf/tB7ol5eUSd//6cT10Ppu6/F1E4swIHmppnz/
mPcD75+67nvfdLoaEeGekPd93/uHVnifwV1+1Bawk9tgYffTpcMpIQXQsdh7v773T3y/vHq98myg
chbQC4BGyB8/8sA5eoIA07L1/tm/XN4vm+vJv1zG+tr1PEQnvmZ9DYkryPehniG1osGeMar0Pu2t
sz1G/TZvum6r00XBo5QGJe2xz2WmS9cEbuompPLjEaXHwA/pRjlRuhutdr4GJchoWXyVMeDYzKnD
r4EW8raAk+yXmaqeKT4iIj+bB6L6aOrmmzB5bC15n1Gz8NQm/aoS53q26YBi6ch09dJGOY5fJ4br
2OTJmrzkltGTXezjMgMAPLeowI9i9vVYlfdQsniCVWWv9/aXoJjki9lnnyPymj3VDdJRTcQbNtUj
F9FBPyMcNJzE3knKbThP4WUOiqdcnuzHIXquOoRKGqHcWLGLIGtzkJrhQzEwznZdjJ0zydMGI4TG
S4v0SyQxLc+LRI1eU0gaew2gfPuVprx+XCod3pAg89CJ5NohNNIG9m1uyOYO+H8Ype0pURDkGoxT
hqzyzHfkMZ4HXlBiYIsVdHmq4ZhItPLvA0PGZhD0jyTlNg0AUW8DnGOI+9E/M6sdtkCkTo4OJMBZ
XMQxt+YneKeWqUEFPco3Xdike0cujW0FFUA07CrKbqQaLDaKDkYFhyu4lq38MtbtUycbyk4H2Yv1
hraLq89zYoT3ECv2yFqZOx6Sy4iBNR3t5HZAw2tnNQIud3DFQQ7uv1LpfnaYhY5aEB5ufWc2H2Sn
8xoahl6PVvAhyILxZCzGX0DMO7PdYzTvl45uomw5zdsSh3cK0H117Z4SjC/OI769D50T+x3ly2M5
wNRCSgur4KI3sD1Tko1SleaN3pMulTlUQr2dd8NQGXcKvtRFg5HbUJqXURqVSyAj6FPlmp+hrox3
bWSf6nh8VYGt71loHnH2dBDd2HvUzlLXcqBRBrkqodMKKHwwFpohHu1egLHn4lXgybkMtMeSlF2k
D7VLjUzC1Cm69vbYH/G6pMrRm0Dp+gqNuCl50wHt38h66bg2TxSVNo0i37hHRqzf4X4z7qIMrF2P
dxdZn5sIc/aQc1SPdY6zmGJ2/y+7vvvXcmmZtv8/NH1NTKd+6tH9pet7ei7a5/ZPTd/vL/nR9XX0
33ARAa0v24auO+Bn/+j6Aub7jYBRRUGJVh5wT3qMP7q+ukzXl3/weXBA0xNWvHd9zd9QFrMV0Epo
kIBV+p91feVVMv5dbs6Q+QAN8BNwQLh1qmn+At2ug86mT0VuqgTBUUsy+TzqvUwYMJIso94VyktS
PVV7CNs1sjdQsn29FSRc6FRVfm/R6aLGW7qtGWfHdR9jW+2vawMAfP99s1RzqpaNcVgPgvBCp6U6
jkuDQclsmgnLmrasNX2vHQeS4j92vx9b9yEcQnj4frgrGXoo8ZwaS80Q2IFVt4t13GzqzMul+MuQ
l8ouczCKr6XjbBi5n8opTUOzwaeT4Dn93k/43gBJSrjhiLscGkdmDszlB3i94qDoMMAhlZ4yNRYU
Zs23oevrvaUMkX5GqxBaFbX1mfHbXxc42oGosrNHBdEVd9IEcarM/T5S317voxUUO7I9CTWDpvJV
smKfz6v8XzZFpT3NbSh77SxurIyimBGhN5nN/SVDu8RX2sCvTKUlxi+Evy4ygxGusHPb1fXunAWW
wSBlOPQxSWTXhTQrdMvWVUPuq0PG31zmYbsNBnTq3i9jvZZ5ub51bV1wHd2ulccPDiA+v1bFz4t1
H/iprRiz7lBgu3JYeqsG4gh+YiCaU2b10d6YRhbBJITrDRYBeXETcLy/LuAZbZUyGRhgYaJ1OXPk
3GUS0s7RvXBi4ZfCiKEj7bBvEL4Zk3dDX8a5ePCDIG4oJmP/1c9a5okZLrpuDMuk1J7XBltMA3i0
tPIgblbspFPPiashUecVvWa5Whngg9syRKfy7GNItVHy2HKLmcK7jh6rW6JO5BVBrPujYuCQVysv
YFHPia0VfoCj9PeF2ufyQbaHzboLbKhNNzm6JGVGAyokuPLXRRD/vlZOlIqU7A4Ww6OFbQy6jIoX
z5GduTVGEEcNZrrT7+woiA+FxZNJF9pzghJgk5lN20nqWx/0V4l5qa5tJVlrKeskDfVA582pQTYl
cQhRe54VH0/75Ww4B0Dw1zP19lW0XwIBsELWDsycAXe3/6D3gb4DCQ4ZZlC/4uk18Yg2gAsUq8ee
vBv9Gjk0v8/naVtVqPvnFfxR4KmjGy23A5g9zcR6CMvvN8VIlWonV9XdL387HufcD3B7+y5opBJJ
BDzSl5bfe99v7db91LgLDMkFA0DX0sLbdnCOeix9a4Y62kn52WwJedTOdmijOw3S1g4t7xopt2CS
CwSBFRSgJOTGo4GyuElMtSW5fDBFMvGIWaZPU/xjJpnTDlGNCGmOep+mMQrlArZskB/abpT9EW82
GJn7Vq4pFxZF5c/WUPH8DjiyoqCmovPQZstDri7tVDKagjoPTDg8tXsNP+skarY1ytYHS0aYSRmh
IumqtMkKRopu2axyoSCWGz6/N3HVxsl2tNlfkDynXTU4s5d1JrZKsX1Ih9jctgZcTQnTsH2Xib3C
/fO1ZRFr6o+1dZ89KrgTmMnX9ddv123j13XKaDCXYe4NIOigQdCAJ6Q0eSaAyNdoNHtAUgbPbtBi
+X5JaSYO9YBq9TIGrbsA9nSuLinNdsie0UMefTReRz+1s8GHi6QnOVI+FSRPyEJbg+r1jx/D91Ud
U7oSp+mDo+RMCGn55BSx5qVa0EHLuZ2mUD326kz7WzhQpjuDahalY+En4XCNKkYIVe4nPw2VbazZ
tw6IJm+9lTqwl0lXT2M8h+5khB9N9cOcoxWxmJp0eeRs0eGe3HX8Xce3IpJPQqeyu27ZkQR9I6eB
bzVxcZCVStqn4fgBnTqKPLRg9IrMuVQQEY97HbRBjP20ZU1Yz1J0k+c4pAds1XgINmdJNUckpmM6
/XLT++ualijTxkKmCUGGisSGr4M+X+NHMmP1uhmo/bdaLok2o4ocePkoaGYMe5b2Oi25KpjcDG4F
gmAQyNDo9EHa1D7u3HVGm5fVdWG9r2H/4wUmw2YTAuQRZoe4+kSB39W1YBNmenkEIJ+fZjnLTxPa
Yad+NCsPyTYwR4jYe2bRUVWaGGZE3SdH+EHotCwDShdEiU+xcNZyx5dl0Onhks7oaQ7ut9/WnVZ6
NW57yOQfmjlT93nZUQNI2vJo0WZ21GUuWPdNZqVunYzyFIpZwm9ta9orsoEfgix8ox4QLe74xe9p
UdNbHRegdnYZhCwOa9rXSzhlTGSKQ6Dj/gTpzQ00I/TslFIdzM450MN9zVmnBBskwMiOWwsvddSt
IqpgB4VOkjfr9wM1/sc3tW7iWYD5pCV83dmg1zDu27C/ExS9ElO/4tEYHvpap3bYdVrmO+2Wzuno
r4vCrpKdVhWfej0t/XgJdrIlvlkXxbJmY1N4NIqCpoRM2/f7ATRHsmLT5dlrI8ab3KrGswpFYRNR
rIO8DM+mUe6SRSFC4EWLH4ALSp56eDY8xmH5PLUEb5BEULWR8DuXoXkIHfb4ZN3nFVgZBRWUbTsB
Sw8qLxDjp8yIFITAexoL4+OUAsMyeizUpQrJzqjxbBBcfioxvqCvDpejfkT/4yENRAonAr03O5pe
jIwyTcXPgx8jdcb40gVGtkdV2u1tXd2jydBsjNj5lCsx8PJ5OiAutasm7Q1Pris+3caxp8AqBrvc
dko8f2rwnMXoethpcxIwQNefaPyh+5JB9qXJlhPjaSAHijgD37HIJoMkulLaPMs0vndgXJ8Qua1h
+TqeRvzkUedzXDSAcaSmP2UKuVgixkNWa3jOWdQ3SpFtwbcu88BzVbbhRqpq49iVagoI3lMOeNio
SEaZH3NM7vlkK8qrmyAe6W53y+wDnMydBxrkwSI/iD3UjnCVxjquzzghjpEr9PyBsjlwunicd2IW
yqeWOcke5DdTz+mpZtLXTtbM3QDGvmkS0w1mEwwX0H1cJb/BTIDn63QPikKvr+uHcB+Cou+oQsA7
J8igdwRObI49VPRAbLX86FC5FLRdkiZ3s5DCayznT6LVPk/TqHwYojzaVCrNX3QrKdSFp0k81Ugm
nFQDycUJ5IcDPR/km3WjIvd61JcqquwEz3ZpoKGUYBKwsA7KHIyXdmvmfXKXxgCvVUQuoOdZR80G
4CAMGf8VAA4mdNBKJBdh5glQl6TaSQY94KkLP6p13bo8BNmmLWpKIza4szTbFQjHYrBgartMgGBB
QACiRPEF149dHCdMeUnkYVuAnhxYq20eyWCtpeEJu3d950Typ9HAUyAx7yja5wfKR1/SCSyJZejX
IqIt2l7gefTgENPEs0QJrdestwWuY1Y1Kfgo2dDDZucLmh4XyeFKUewMP6A6forMrtww0hlU91Dx
wHn8I/SiDbof6IaDPHbjuLztNCVFb4C6lz5yuhC4fRtx+2Tx35iAxJsaz6giwSNqfTTnAO2IOTkj
BU9I2uIEXkk0kHGwOZTq8GEKo2RrAf+k5GbArnS+tWHDQKiPCUgLK92bAwAkSr7mthwPeIreDAAB
+RX3o4tklb2R0sDtrDre02OGw+6km0ABJz+hCyQH+IxHIY6OY+nSzXPHfLgvc+ObJFX7SuEPl1t7
p2WJFzrlYygKlA16LnsEZ1fPkuP2fDEuHP6X0hLAT4f+iyLr2QuOeM9QA+Ed2jgDKz3leYitpmUk
kEMS4CiGtUURMoILe1RKAm0nF7lf1SY5EzqDuT/gSIbz89iQYhlVEOzWE94X60nvm8X6ynIJLded
vxz+v9yXxw2OxlWMdOGmWwgb4ZLVaMuMiyBdTba8bK+L+I+1dRPRgd8Pm8SMOzjMlyYoGp/yUOOv
a51JVzQEu9ak5kXKyRnW3esiX856P/V937pmmi3R2z89/P42CbTV7x823ae4MXxfX98c1ZLwiKwE
zhxc1fuJP33A+/sMabCEi7DnyY7/+ANKIud9kKGDkQyON1f1Y7LMcfH/Ye/MlttWti37RTiBJtE9
FgH2ojpLsuQXhGXLaBJ9k2i+vgbofbd8dp2qiPtUURH1giCpjiLBRK615hxz3csPUZeGskUWkV+r
7euD18Pn93w+VmGZkpvP+//4Hlehyyu1/o3pe/XHt/3j98mrpu8fP5usT+nzsXKoswWR7lWW+J+e
2QBXjWZ2iajh89cxUOp3csweatFay7Yakbt68bgrmbefkAL/eXDWXdf1sWaem80Y9UuYXvdaql7b
KJ9f/33/P38NN9hfv+X6/XJtz/ZMukZXhBF7cp6do29SpVdGcC2F8zKT49315iJcigqCAoKp69kb
LlGFioxbn4c0Nv+8qzcqzFlMQU3927eVWiwDp5vGgPHdnz9w/fn/9BifmBQJyt/f/fk9uu8/1HW1
7HTNMk5JoTi05QeYw3k71Jr324z6lzPk3xwPf5tS/r9xZTWuIEfCNfK/d64cq/H7v3Uwf//Af3Uw
9X8ZXNSxG+AH/fSs+M6/HMgjV18vfCXHxqjwX91L619s6XG4COyz+MaE+Lt7SWOTsGHfBiLgecJd
f+q/41lxfX7Vnz4NupeWLRhIW8LX4Y9cfax/2CHmou9V6abeqbHk16nHgtcyI+lKLRhWiaceZS8e
kPobBDs3Xbp0GKRtFbiz+V3LrHSrNXO+hwJxibNF3dRkQzbzeLQoF2T6TGjuZqjzX/M8pId59n9O
7re+1YyzyF3I03hU4ByZT5a+bFHNWucauyvkCP12wKza6vJYlCvZacyfTLxFDzO4RvzAp7keWRNj
4gKcUqMYJMD0JEfvi6jptra9a4Wy2BPx6t0wTCP8Qk2McWW8swat3thA5HbE4GwRyBTIzd30SCYy
RUbufE182Di0WM0NUL5tncXLre2yHXQIUoxqYT00pfPhOrm/Jv59pHbPRKm1b9hFTkfhdc/NtMQ7
l/gznMdFQiFqaWch5sMw9m8IQrXbdKCwH80kIJALy7kxPUu2JbUlLqYYyAYjbbgi7Cqulvlhikr9
aAwkS6yRMRDAFgiBZraPZu9k4EzdxQqJErk8R6+p8zDXIn1DFjkzZkKWs6DBKxCCj2E7ZafntnaX
0BvhJGBZW86ttA4iP7JXDKeGtidBm37idlsrTbAq12m4liCORn7RPKAZdke2O9aESE0Nxn5y2IW2
5TfRds+zmaIHjtYYuwRlf2T/bMpiCJAlIISpkTgj8kUNrNxiP4/SOVYS9E9rngYHFJKxAG43mlNX
bTNnBuEA02Sfp+7ZIvrUVPrqdEGiTK4D0iTxy7LKsxWN/bnUIFpNmn8Tjd7OeUEfHO8Jc7rkk0ZV
mifvYmT1bU0ajkqapz62b4VdkXpsp9MhrT40nl4wxBDZ5VTABs6Gt5KSIkyXmeZNT++0jOyjaWID
bvTy2LlxvkVEWQZTgiqXISnjOmbIuFx/lpXNZleYGC7i6KfhpOPBkh2+h9jjYs2FaK2+MDZp7oMN
jCQAH0lUQMzkD2nPt1JPpkMu+ouMl+oMVJPu6dgfC6062m7snxcI4PNM7HwVgWO5q+MufnCyA+26
0Eja6iQ5wfaNsW7nvFcbwfZ5br0QnSwSRLN+aKExXVQ1EsCFpbKd8guj1Ghr05wJiKesQvCim9ol
lYguJMljrY5BvtXPBSngR4ywZcg09usAzAqYNrlqiVs4N3r1Q4P8ufdV8RbP/bhBeLIQnWMlp84P
2JTZt2R5r8VuFsZpgyxmnN8s+uj7nFYSPDjtbiwg50OFh/yxmbNEPxYepnElsN6I8lLADNt4jjMe
Soo+pxZUhHMpA+H1wIzIzfYl9Kkes/zB7nEDu/l76SjBnDuPg3TM472fydc+F5vIVUgP6THP39I8
9XcdJBU/8R7bkYULWR6RZo2+Mb30bANy2zQRZ02GiH+x08PIRGeTFFZYmGa+1avuITeXXwJ2mycL
/NNqO/iTF6a2/uFh7XcqDcoguCxGxs1hyoofPG8vBOpzrKt0Bv/WUfeX2M3dqjov9hJUsLBWvhU9
WzK2HAu5dadtu0LxBi4ePJTkuWDR3jhzT6BlXlF49HW6abt6Dh7bSlCLR4MMbWeSt9pj3PQ7tyzT
o1nnBNeNajfYzg8F+zPImc7SqWpK0lSYdMJINo/sSbCT5BC5nOy+7Ry19XOIu2KM92VP1VYAuBod
zTtk4s7xWwav0sBGVsU6SD3Ku1lLdvT9I3oqr/XSyh0XqiYoiIvc6JPCOrKsNrgxJPd32WrzTzt2
ZDjJCIBRHO8KgRd4dloyeDl/xMR/2fTAtyFGfC0+aE3mIOTb5dj2KMpBCydpBTclZagxpCWwTv+G
GkveykGj+Wj0Wqgr0hujATI1T7lCCbQBrOwfS/hjSFJtqmftY1mH6ukE0xeXQhta44d0R5/QIB9R
UWrFL1xzd/2U3i+tn4Z6TwuWbNebDP7wPi+Ld2z9z5oenY0RBCkSB3adJnY4TX1tsESgzAtag85K
DhJ+W/qYDfIu/uIX6rFRpb1bJqvdQjSSWzWg1J8SHPLe5H6ZIx1PVYUH0+10804GuSIwyItOQ9bj
5DLdCbaDg3CrNmYCFMlk0F1cNdaqVBYdhr+YYJVtJZb7SLb91h+aGyNCt0GXwFor4fkeZkzFyd7y
2SBooMfKBjsUmrYnaL5KjIGbCXtZaPo5qKdGI8LTb8x9YvYHtI4HQElHbY6LUPe9JWw6DP0k47SB
32X9SbEPd8iwuiUfsQmVU5jwGodzGjHVH7yJvFctf/YY35Ec0jzr+myEXtwlW1dNzaabJ/DHuskZ
bmoU0wuvW7sYdJ9UhTyumll8o343Ou0lHeqbwonFGSF7G8Rmx4CCj4k9VdkdE7K9A7x6qf3xZGpA
7laBUJkWMcS5g4roiDpab2wnH9gmV3Z6umO5FzViLnYtGoX0iLlzdLgiQ7B1AGulyMTDTpSh1MAf
uH1x8JEubKZ0yOjdu/4eLRXcPw36S0kWd0Pv4WgnXIBTRFuTT08T8i/0YtO7DLUwD4TapLV2SCyL
5kwKitlNkKBVS0MXu1bBmGBPaOmSeLQdia80buwIM0uSZdAUaiV463dNrU03tM8p/RSNPVnZW2ds
ISqJsrjrUrYBPpY+rdnHca598UhoPOo9IaJotuEXD0t+M3TzHjBvHNr5jEt0WgcFa2WfrJM0AEzZ
8IVRYeDGqCfixTWWQOGP2tCQZrZTO8w0SS3YXAXAQ+v9JCxCCxVSn1U8/CkLFqsK1zWHwNUndG8d
4O91yuMNM3aOyh05yzTnVJuOCTkgA1fHaXZymM1mcm43WamwCsEKaFnEDnqvHxirzqfrYckHY2sL
/zslZLeNbfVDW9ZuAXuD6qQX67ud60wq15ZBYS/DgfkWXUmjDkXC2M5N/YmtqCzPmenV+56UL8aC
gv4y7CKuA9JWZFQwzdbR322Nvn/v2YOjfa60309yom3Cx9HB2rhOLqfBToIJ/Te9pee2APkZw9gl
Y/A5Ipp7l63je28d7htMTbNqjvfXe3HtoelUeA/WcdK8jvavt8x1xHS99XkoCOKx6tQ/DOss63ro
/r41m5Z2TKHbUcYT2Mb0uPIfrUjPQDZG8qhYT8oBCpBdyiwoMyfeVjbeKVxS2G9FfX99ugxxvX0i
4wPdsuqEZvivA1Au/FGf94EfIsCPnK/TWviLtcuu6hh6Q7R+7CfA8JuWWoZra6uOGel+mGHpVwhF
uixuP252gpdX6hhXruebbnw1lMEIe51SKWVoc3C9mdvw9pql8cLr2yrXEahnD3G++X28PmCI6n5x
dKLTzOktbpiec37SMVpvfR4sP0Wuto7VBdNBByHtZkFFFJjrjNFSoj7Z6+F6t53lh14Dgvh8SNaE
VggfQK2xTiavr4V9fVmur1Vn2je2mUY78wnZ03JK7FacGDw7iOaykquUmZyvh2691Xm/mmH1RI3E
DkkdH7mMqVGqslGnSWHmYbODE9Fl+P73wW/liJLBrXbSX54LrdZO9epIz8f1nEv5fDZat1nWMfT1
4JGzvNWd7iPXl5HZ0UgwetK5B20dTV6149eDt2rNf9+6it31xRTbiTbQVVh/PbhGyXJJet2OjSNr
39A1rOpr4xcNAlqB4TZq25gByDJAoe7aR58cn931i2r9sFsY4ujw42YTUObyzZBP/UavCjbkAvvA
p1D/esuAnYIXL0GBgBnvBbhijP+b9+j6XlzfKCUZKTglFEQrQ60Y4fRgbO7v3NRw9td35h/nbzfS
xa07AvI+vwDbuV6n3ObQlEtwPZEnVg2mdXPTHVo2BP9U7F9fJX+qUeAVRAEdKSd+vwTX//L6/6KL
XE6f/znLdrnzcEUXM44d1cJV0K2fCBbUJplKgSDdeDCoiGFnFaFttuy9LR+hyCLeujgOPFMh/Ozp
5M7Vs1YOsOa80oD4uDAZ9PoPnXfFQ2A/5eP82krJAuvF/qaEq8N13LfClgDWy+dh8ltCSY303CEZ
8QUJW87CuLjFE+iCFDZT+1ElXhIO/mX185t0rFuGDoGWcKHHZh1nuNWYth5FJx6rvvrSiB1XTKSi
YjE3LiPpjVHI3eKXl0ldsrL8AZjjRY8Nwq81SeW3uvP1lyxhRJx79WusylfTjRwQenwEiEy/xfaf
HyoxPejMsqom241TcZPGhE0XaLfYWlhfh47Kk/4XS3vXkYvDMEBf0D3H+XAAJcjWx1VPjB/rc4xe
srdG74CN6BnTjRuuG1WimgxiPAA/GTrX11jvj4Pnlnt4iYExT/d+4T1lVqEHNCLO3vuq00UyUBxm
ZIWP9uCx+/LUqRPikrc/Jri7yyOe+HSHLJGZPuAb7A3vFCRFkGrarTbEcnU0Z0zaqNY9r6ETAYfZ
idyYnoPGO9Z+wQnAtPV+9uRPEnvA4kPXBlMVf+8GNivarE/YW+WNZ09ewDjyYGf1I3RCfy31zKgM
DAhOvFz9PcZL9gkTmaOC8V00FpehagZ2feqiTy8EA/SbPnYuM5uMnvkXvY45ZdIZJuyZmcnUz17O
tc6iTcyYnFgNmR6XvirCKeiF/N7Z6qlzvG+KF2FJGox/o86J6Nhf2lyesEg+NjkDQWsmC7VdfkiT
mlplPiOVsXsQkcugyGE4nvvmJs7Tl2HCqaPM5xnE1ib2O6bg9kfbWm1IjjuihMQFrDTcF7XaJtVu
EdO597M9H/hfXYr/1+99RjjdBgO+fdOQUtPZFVIH/JBGk7rbzHZ5IfXusajJmZ0PZrbEAZOj98WU
j5k/Wyj+nUs+Y5TF8bkGxhwsxo59MZ+lgA6pwDQoMcGCMm4TcpaX1v0iDf/Nd4YoMPkckX1tH3VL
4gVuvPuc/PVSz29HiQ+DPem+dYbXqioeeZYbQzGjio3M25cJhZcAoTBZ8BJmeIx0SgZm81TubrqE
Gm9DPN5PiAV4flu8ZmqhX6McFwZ9uyEgHMiEsF2SEv37dOpeUeyhCozmIOq6V+I+I8h58tibTgfH
nvHR0sZ4/SapzmbKbKpctLe2lCRLGBWXguNA0eNWnbsjaoTitlHfdROWoK4NW6iwzD4XlgNngIjo
5v390Hke3qYwkW2+SRjm74Bdn53SeOq8UgXIA8kXzIowM1sPoYZq+fMuzHHaciC7RogG3YwnJsaO
jCW2E/0UtKPe7D1lBENW/sobMFvKqV+ZZ0NkZN5RGcZHPzPwTyp1i+URszN5Mszw/TwYat8NYtWE
o4BBL9PHGZrVeShUuonV3pKYV2t0KAcd7hRzVO2UjY12o5vxTaJD1QdymN3XA4Y6H7tFZ7uPftLm
QYXbOyT4YSNyUKXZ7PxiZxFvrUE1AZ9Rd4UOT8XL3KUP1MXLjSHSm8ov2Fk7wy9yBpvAb2hItNb3
yW7xEbT6W5lm1XZZxHnAfB9kDSZgL+k4y3+KHCMjcYvTlkFHKGUdTEgMU8u7ME/FzM/MWiyOuYNG
syE3tQlqvWQuHpXPaTrfdyXdWNJ/1V7vhXFiA/vCVYPZY0QjcC5vCCmgVHMhqgz6o58t75BfyovJ
4C9YXM257XOC1307ZXFmJJwWDFt7dVBSxccCUhxdBmsTRd6vLMunLWWIHXRaOoSZm6J6s41tYtev
KEjEDctaSLDEFNhx+4u2x7zDFBlaQtakrEdfGtagUwleJckxAVoRl08y7hO6KJsGYilchFArbzwd
jxn2iIc0UTKUCpOtTdB73w53iPx/com56VjIdgXbeyftXwflfXBJV4G1Dg59GzNnoR+z7Ke08f+O
yzDeOEgHpow92SAsRPZeR/dql3WCrSyXND5InbPV5ETDi0m7rBBG+kqLT0UUVp5/b6ghDW2NVYZd
bbqx9NFkGfSwtC7aO95dNP0zM2ndWZOg08dW2sUthDO1cQonCpgLuwF/ycjd+5zCOiAysA41MVqh
Ett2uFTRagEQ35Axlewzh3HPRBhz/kfr8ZEvDH/nV8WIjLLHs81Tq3qFnIr+OQq84QTv+a3SyXNb
+tBvSIVVIANhWswPkQ1gDXPssrUm5K1LOqFXtdDoL+lG4UjWpFlsKt0g2st0HkG8Qfv1ZHZosJ1Y
zXijOd477rCLRhUWIpsAASyeSrmQVZVJl2YpC1o8qHtShoKhrQ9jGmWBWUy3uI3ExeKsTtHvLBlI
N2GNNpcvc9glJ1nkbTh1+TlllQg0p1p4aUgrRR73NbW3Rd+JMw1vAhlh8NrGY8ypD4PYyt2d7Y4/
pCWfquHSlZ69UUwSQjwsfqAGk5qJDLCpWOjAOSby3H6fRlp6P6v9ZCxk0FcjHAidlEHdhmSctvAJ
UvMeb/cQkpUo6W/jIOOcuh5c5cCLKKODUdZPgoVtDEcXboeLXTrIaA7VjKWRqtrpPmtBkaSSi3/8
CyBBfY5Goe/dCFjEmnLBYgjcwcrBeELXSQb/lnhjZ0PM2ZdMvUMajMwGazlboo1bR3YQWdZz2xPS
VGM+7l353Y9wYDGLaA9zrt4WY3pn3wRDIP+myxERUO49RFkVWop9S5s+WDnPp3PHnxM0YjqVBEh6
Ylu4KL8i8d225/rUE0JFoXxcdMqrtM8/BuE+Vk2pNn3Xh7aVvdemeF/oeIQ1CYesRZSaA2ed5+FM
TBXslypqgolAo4D3hGVYlgUNAup9bXB4OxNgB3EVjDNiU1qmj1bDDLVtiq1dkM9s+EeiJsedmWfN
blnWVtJYvLSGWW0Ht6tpZlpHbG4IaewBoUzpnGD93LnA6rcQxiFoFj5qzLSq7/pcks7WEqemBL4i
lbNDaWVzk8D+kHoBW8xNOrDesDZUGer6j6buo9DnfSxqYL2Dg0qi1v3vIyGeGVE0TRHQdVoCPuKw
p9eG+WDMN25zOy40Lfy2eipyt6W+mrGNGOjz+jnXEYOtAKHrfb2JYTqspdfLVbjZXvsIRZoNp+v9
zwMRYiwXNiu9VrqnaTYAuSIW21Q0/n9riK/qYVKoqNlQ29ZJmgHo5Q+VU/nATGTafRKHfsOG1i+q
cVyIAfeyoFr/aDbZeXdQAjWknl1wQ755tDK2NXLnEwgvisx5UKeyLxlsl95io2RWXFcqLL5sEGP0
x6tffFwPPIGbxYjL/fVx3XkDe0YWbOH8pUP1IIKiRrMhzpL/hHKxGxi4MRm53nURQWJbrJ21WfaX
ZjbRgZodarYzMdlkR8ZdHbKxZQyvBgZ77ZFcVaOfh7zX03AxVyrLWtiLtZKfIusRsT07tTR/skdo
Mjb8jNP1cFXrL0rybzkaYfYUzldpdbLqq6+3Ph+r9PG+HyFgtK5BU36twOMIjzC8OB9Cz3r/88Gy
TcIKe93hKnvPl9Vb5dQHLKnDaZnqhKt7xLCotbHPwSLsT/nazmpKz9xEDfkado4fFQJUtdUyfu6q
zK+bpfut0Rd/q/XX72jAUhwsHylC18NK7ZN74NbZyUaXxok/ZN5JN9E/ZU4LAUTXzFPhmOapXm+p
jMAtcF6B6jzgrXIUYARGX8MvJu+uj2UxK+f1ljEJc6Pjk2L0M3wYljVtS2h4J09LjJOIFMSU5v16
5/qw6MsezmeHUb3UT9cDIUd/3frHXTa83VbWmB2vz0+rJotTOTQ6/mEYe9bvw/Xhue8BcVYPQ7cA
xqFMwHeSZ7eGSLibr0/2+owlm4TAdSwDCgTPUcwLET7r4Xr3enCaPgub9lHWXImLfBxIf/v99/94
EuuL5IBvKDZARnhS6/2ZEwGYAp/wUdrbyHsSTXvnY4AD6lvH1FzYFPSvRUyxssDSIxAErHKGe9Se
XYcZB1xDmABWS3rxUkCiLSpa2pqim91F/Q0Y0yyYvOy7nPJ39kBBbs0Yts3CwZaRfth2+Vz1nCVy
RjVZGQ1+Tsz6DjEWm0Xyck1ldWabTy2hMTxUwLRXUziJmbM491Q0/VQCJVb8ulZLwl96OFFv7tHj
pmxO4jNN35ZHjm1qPFeG+tBWEbOjvA7jBHz62XWh0NCNbZULbR95mKv0LxoGv00D0z24KiH+76hG
/l8yvvn2/9H39j9a+b86364/85dsxPPRh9iCnABmBiYN1D+kI+Jf6EZ8xzEBGNsefPi/pSOWg3QE
M5xnrMIOMKD8VPcX7tT6l27AmvK9lQ7qeab335GOmMbq4/tTOmIY/DpswUggDJs61FmlJX9IR5q0
MXH0DOJo55SKFjbsMC4QiKT2Sy7QVQwmLerRET8gibldwCfZOTJNfHMnSMeDWoUOzvzFc0hlRbcY
OovHxpe0PU77+Nk3QNcUY3q0lmHamlbKDgFhrAcqXZ/BW5t0FLPIFxs1uF/jOZv2vpZtEzDLdSw9
hv5EPNEVuICaAThPiJG3yY3Z3pmmJcm4hVQsjXewmVGmdzd6mZLLDAoRUWcGNtuw1Dqw+CWV5Xzp
UO6OpgjNIUvu4FYc8o4NBmFFa44A5MVs0u09Y2JYOoKeo072jTsn94Ip4HElVcvi27Gtk+e6Xpyz
13hzODTspxRh6IVXLfdZmhkhFCg05A+JM/Y3mkcmrk5YHK+G9A9VzrYXSmZaZUwnbY0hNxtcpCDT
nV3d+Ya30hoYTvl6YQSmYFskCsqNeKg+Stv9iFwr3wMKf/VZgHAClCUZ9Od5YSOQsBEJ9FxFm1tD
kXNVDafaj5hdtt1ldXA5JjnBbja/jIX5pdAcKyyL5KtPmPAWGrPYzYVGxrTVt7tl/AUX/a5vo/s8
kzBEdKnvhYKJmSqSV1paanJIxRkEwsZudP8OoRJkLjaC42AiBRbG16iCNNSX9AIjGTFQSXetQxc6
sqkCG0Kxha/I6hjti23gBWvifeZ7J1XBA6lXbMOUA4XAaR3vDekVGx35aujN9Api23+q7dLeNGun
BhgvzKs6Oyxj+a3S5SNmkSMbUpAqA8Ve4eO011ggux7e2eK3KdFXHc3R5oSqQARcrPJw0ctvjcZY
kDDZLtvDEQ3NuPxBJ5irx/QIjaT0ZsglJXjNzJ6+JVAZgpz8RYQP+N11ACwDSlGnNg69473qrT3s
8hZcde8bP6nOn32iLv36qc296gS4m//LcL+LibxgjwgSelJTgLD8O3thOo2jLGk1MkKlA+keiGa7
FNWMxnCJorOehbKO5NaUDiFyPfTaqRFvep1+LCa4NnJwFEMmsRsRRvUYb/K8RvzeK8jq6JJGvFPK
pIaQ0b1GlQHgYn5lQnXgQrafzT4caeFQTsT+o1uog6V92Aupat1k/1BpLhjix4es7H4CKaPfkc8J
L6j50KHUyuGLb1+qzKt3Jc8aTwO9Qp2GwTQ494iTgrEKjI45vOZS9TYyOytU30SOVRWTyB/SQGIl
BL1eB+F3Y1rfRIYOR1GUBRWiEaNmlIn9ib3ZmosANmIsHytnVHsHS8GeUv8lIYandEDbT3ygE5op
tS7ewB4EBGBSXMJ2q2k7rhnS44X/iXjai5F6jxmfOBj1N3ZqMgdxSQq0yW8p/RXspobQyokSMSX+
QWIaVO4+CM3fingMwLtmh0nQnp26taffpptEL36Yasw29JvvG4B72zlPn2KNhLvYHC+xjzC3QA4b
Fki56CoiehnL8RcqHzLv8+bNHgiWhjhjaW3GBk58Q4JFBELbHqO3xplWhwT4NZGR1NanEHYmbPa0
F36hGkGGkU/ROX70avozEkPvF2EyuHV/onn1dkWWiS1+KD46aE+qWCRbPW6wZOkkekX5yWToxUA9
fr0O5LgGcJoLICiVanGULO7bWM6P0wRQgg/liFd3bQpH1iXztJL/pu1CixPUUoTImvQ75tpn37JU
EJnZDGE8WRObFbgBU6Rk/6bTtxGSZqjb9CE1912kl9ZuafyMMcmqQHjcusRpkhe7NgFPwbs2+Uu+
wz5xh2I8382StEAgcC3Gykw7eCuRt9P9Y4ZIO+Gjslps0NWs8Yk9waMOq89B5ozgc7LNyVRbZfxV
7N2bEKA2S67roS9NL2hyV9EgUFsNXjnmrvjR7CsNNqCmAO+YNCBCVWuXWQe1YKU00VL4GHFt4I4s
CDeenS5HdseZAeKniLpL4oHzISu8Dr28TWkZZ9q+n2nQ+/CEjToh4ymp0iAfk3jXN8VLRGgFFzOa
9UmXbtHF0eNWjgPWMDPDKuUv0ODcmSAVvk9Gbh7YU3KJJa5k6/flnZrqtzR1vRWNczvRs9tO3fQK
aEM/TsOr1pddgEKbAD50oDRQF0rTxAtsQ2JnlHdtjBiDxYBFGbBUkJojeWuMEDqHFY84gXaS+2xu
oSm2UGhyy37xqviloQLaNqrVwozgiNCwkUNlUVXvAJEygh9uIQZb+zGXcYj2aDWByu94e56zqgVC
4x3gi1GrAw4Gd7dVFvowwCUHE/UsVEN7DWo+eDNOCjE1d6Va8q2Ndc5ifClWQCOT/Hhw0lPkWYe2
5IDMkXbWCDjN8F+UkzwT67yLbQvSl7/XhUWOb61uCOPmqQ4x7yyMOLw4dguyDrxoxFVV2RF/1YRa
nOQYM5oXWCIEckR+hPmEb6wXBIlKwhaNTAKDcAyU5p3T8xw1FhLiBlLtkCrIFcTBXqhl6LFE88Nc
ON/ihjhGzGrHJTX8M2FY4QSxjtKG3j/zalp6BFDWGKKjzLlJEfHeMK8B5g5pHmt1OKbNdyh7RWae
y8jFjVqLX75Vc+bPOwC43XPS4I+NK9ZcGufT6FcMrX1EeOQ9I1DIL2RzYNhnRjNZl2ixDiR7OuTO
WIFX8YKmA432Jfrw+69FZlOR2hUdt5Fcq94KoinHgALQeashP7LvBkwxoTSab44OPlJDYmaMCLdc
FjPUhjWpk1gf5SBTAI0V6ahDy9oi3ls+iGGuD69Kq7pgzus9vBknXF5dvf82V6JABObdV+zeznkx
E7Q1ifhsS/+bkTUoZlBO8cmVT5mm+RSRXLWHOEJyoOs+3gVKnggrrht3UWgVDFbAae/JAL24xkR8
YfwERjbZ6cWH2UhsibO9r8CqRWP+XUgIaB2ThA1ob531iMWqS7vs4OrLEZvaA9l6tMZzdoKpmL/O
KellbtdPGOApwvSmw2OnTxMbHSBocW8imNA4PQYjCoCkSAC7RsxQYToupJBssz6hn1tFR8+lJYuY
jj2Tz9rFLnDYKO84WbzrctY4RYmU3Sj0ij7EiJu6W1Ce2gbG6ESaYRzR2/N93JYWFkTDSr7nxL0G
smp3ZN/dcl2atm5lzWFMC4czkhMUrtfXVZu1DE8K4jkTp1G/kNOGOdXdqZJepIjNVxsj/bZ0bJqG
3fR7zyU1QqlGj5c66zhro1On4Wmv6W7azGwLz7mp6Wwc0XWlm1lvGK0l7CwYBW8Mg+FYZluo7waJ
J6PealFy54/IZq1+5ik1+uOS1wc87o8Jir3AXmg9Zh3jat6EtmO0a1hfu6GfoeDW9S4rI5SbFtNS
Y3RDJGikqg2+OuS9vbchotHvZm5bTI5POG2cHx2hg5p5zdm77BWNo9CcWnVxgbAbRfM+kNIXtmX8
ni7D1lTMpeh4lPtJ4jVlZALANEZNSMkRFKb6ZXRM4uKSzo5rsSjPI1AnwvHWbZtgu8lWMyJBW1Wj
dTv+Gq36+5w4u6ayLoWJtS/NSXlMBuu18crDIHsRCuR2NVmzLG4QlZpVrl/5AT2ErsX41421ezRR
B1EMDcQYJsuj20xwd4oWu6yLYaWbnqSqh3CqGxR2vSi37eShk+8a5Go6GgfHlY9dxfJua9kXnPg2
UVmAlX3UoMQWZ99TXb8r2aysV0NUrT7OUZ82goNRuTy6Pz0XUIg+GBvAQ3xOyEPzRv3o5OpcFT+X
xNeQ9TF7wNNwpnLVn/AIgLNYU1/aXVp1P9grfWOnV04e+sxKQGZwEPhJHU3gPHTbHq2gwzBuUyFT
2PRO1QSJRoPddBrc9qracVpHBfBcnbIldNP5Jp4ZDxmDcxmiykGLEP1YnLHazVxzBre0tiXA+gBJ
ASxOLTSivNpYO4kqE0GgVQRzkrD5yvs7gc7WXpTHEof0ADnYWfIBPLaWeZfAZA3irP9KUi5KSpV9
KzrU0JlWXyzIgpuiccgYR/UddsN4xtjpPwxzdtESfzhOLgm7sTe+6QMpcla7HNra+oXp4ItqWEod
40JANCUiyUNrAsE2l/pd3O301O1JRupuSqemjGktAF0INBTcPUAYR02CEvca6yVmur9phrHaOzmi
Qa6hC1UYbZ6zY96pmL1ErJsnq5wccGN6uoUWFsa29gPmOMJXjGEdU6tOFvjVOZF3IopoNHV7+T/Z
O4/txpU0W7/KXT3HWQACdnAHTS+SYsplykywUsoUvPd4+vtF6FQpT1ZV364e90BYoAMpEibi//f+
dqy9JiNlImoB4SrACbeyBWMSJjsGVf0oAh8QHq1tx2S+m0lAJpJ11db0fRjUcj03cEVHDMRQx6cb
r63zVV2kZCtS8Kcjkr17nntBtLQjusrfl2k1rUEIPseW+WgAfbn3Xe1OL8AEk95IWpi1TsKvbsEv
l6I43YVM2YuZuUl9Z1XM5v1lWDjxB84mrGil6dV3I8V44cSpv3NaRlnJUmwSC9xAVqYPvjugMPab
Q9lbD3QBITo2844KHCSfhyTB3DoRrFX3TbmLjOik9zFg6nwhjMOrv80zOsJ57qptGNuvWmt/rZKE
n9188u0cFVDScN1jGCWMDcbwAqhaEm9gac27OnUAPQBJTkOEEC08/MgmPSJFKD+Uz11LWEoZ68PO
HF/GOCpPJaeCuPCIK43Me4DXawI1aF2RDaqb8TZ2kJE3+g3+UhcROWmQCMQnuwMkjOwWtNlbEUaP
iVfbZ+o814tGiifXy8l497XmJeyDo9fpO6tBmkpIEx7UdtyaOR2nwOjBPToz6n2OYQiWXENSY9Wb
1ECJ3VhRggiuwvamSF9GuiVnc2xh1I3JxdXHH33xbo4AREoIbtSee3LP0wG57WijPKPB5CC1XYKR
xG70/QWaTdIXE9pq5cV1xuA2IK4ucie8m6YARWKQath717rEB1mJBpnI5Aj1vLsskNHYbQxRgFml
V+tMT+d+RMmDhzfrzp2FZjvqqVG1EdGmnv5gjjXeGbE85qSUYuhFv87JpQyM6zTvzEPHiMdJjATD
jsZ1NISW13jVJZDjkjBg3iSy4tqwNWvfeWQmNJP+DRHD10ZwpDndN6f2lh2+q7exDLkD+c1s1WdM
vpKT1EXQ82izm+F1XuUPg84pKvapWgw9x2ae3KNTH1FaU5ZZJ1l4nyG8ZC42X3c1paGumkd2J928
K5b4KTXRvRgRrbSkGL8v9n5sk+oKp9eTI6b1ded392BwHhbiMvlFOYHFBLcrgWXb81t/rKrbSf4j
7b3yiqIzHWJtQdhDV0MtDMfbOxxze3VLqe5qhIJ7zwpuTMBsc+7qV0FU+HRzCCwJev3LgJCag6S/
anOLFAKp9bQVz0atjpkHrAb2YmTEnMnS/vAh92xgOWYhXdQIjfdthBZsRjZQCHQukeE029CMblrX
/Na3NBcqb5AZYgwdBhqXHWfkt1G7cSK7fx2z6qrOfJB0rV0QYgcCgr5HQ4ljRGRM6Z9PhlNBqzO+
z7B5c9zpytFIJUhslHeeYW/5poutkUMCMMz0izxc4cGn0AHvdZfep04HQQTutTaSa8J8tt/EYYXs
uqcIBJMhD/SDaLv5LqDlweAEWm/W3UGHf+NUBHNeONfIALGtZS/OOF7KUBs3JbyMJg0vpntqYuvr
KLx0v8Q0BUqUPnnFrl15+TbyzQW3/EtscGonPF1nD6G0P3vmXUZy1gYnxTOXh5Oh04xKaN7kCWw9
z7bPQVUwotNSa99Uhr9xM++Sds4zXPCnys/v6gqBFQPEt37ycdmWp7hEGGc5Rr+nxQScc8gw52ec
VpYqoG+zgYcR6ze931wbMx4tt8Qr53EImYVRoZNqL+4MDcnOivtF2zIkux1sLd1DK9Eosw5POclE
rgikQT5PjyPylSyW/Vmxa4ponbqI6lceJpN9mKVENoqLJfCjzVq9U+LQUaJyph6eJqrZP6W8ppL3
Ssmuko6qm6S+tcTlTAXCCnTOaAyHrelpb1We0Rdawi8tu9Je3Qrq/Gube690v/Hit1m7WbKiX6mD
w5HScovALU4yUCay3jmSXSSOHe0a0F6FT6hJNnobMdVPQiLIxsVHrsoYsoIFDOCptRzOVFJ1rE1o
JuKFuZ9S2quPit4jA48zRoRXhgLeRPqCq+O2SRjyK+24WuRpiN/587bBD6UnTnSlPqJazAUutY+P
nJhQGmpxVTIz6kTi7+oQVxya6MRPUXgPE0KzJmiuwxa93DqWcmtmm/VV5z2qg1G4VLRM6JxKVq+2
TnLK37Yu31ukMQXS0Mv7U82bZFqR79V/bLs9fgv1PajbACKanWvOd7boX/3BPPUR5ZMRztTe7knf
jWrcKJAlIZgvFsMp5mOQPvlETMboUFt+dzXGabfXJCBMfVJ1FlE3SYhe1jD0AC9LaYf66I3Inmqu
Vlxi6NP7WBLAIlkkSlsA1YJy67mcfiMiWpmZ97ddC6drshOAMR+qYCUQ1nz4xXXh39GpQKc+W8Rs
lsOeMRjnhNz3q0OULJSlQCvM+aTtBcEwIy4b/aRD5TsZTc+MbIpGNAVSzB12tNsbYn2gfaG5jGwI
Nup9yANgLpOBaO8NaL6ubAxj5luXWmvSNbYcfU1xca4OcoShzr+pbDT7RXvpZvUTEv5i1T6jUWnH
UAJptaYWao/TY+190aec4OiI3cwMKTDTXUUEKQ+Vvy9MBy8E43QXSjCu9b7ycJ4n0hjg8+IV5h13
U0nJQRnT1Czagp5oj/HPi7fweK6quY6YYdg/c9nDzTP74lEp2OlSfqAWAnT91u445CEVDUeBlpJ9
XkzuOiEbmktvG1Lv5myD0jxuGaozuSJlJgtIVkviE7kt1QZzhrlSB6NaVHJ/VmsRebCHLuw2pMeA
ELOlbuDTELDIXeOtd3qusoZsAwN7EdhQv+pF0l2p38GUzoaPX4Rqjmdqb9oAc2dw4td69OczUz1U
aVaHHzFMCA7Wl6+TabtQSPIvs+aJa10u6jjCbmbOu7aNvuk2U7rJI4VBPQY7bG8nwOjAo9gwBVEP
LZq+9ZBHbHIqEmfHo9KVgYtUTyDxpz3hOVmpx4x8PLdO8D5aHeKVWttbzTjv9XToVgR0YBQKc+AR
ggNt1VRFfhkscRgyvz20VEONocFBqAV2dF3b1CDsqfe3IzSV81RWG6pX99QWqOA2DJJM+aH1hh5X
pS0D7EbdvI4kcUYbuKlZy6tPuHudiP7cudZpaItDuiA+xkK44dRfXAfze9kbEYTrlhoSBTfY0nN6
FTcJTXNH3yUds+dxnC3C0lrTIOa4Nq+Hpnc3pkdDwUqzcwTrAwqUBi53yHYdUyx8ptpzTWhY2ydU
Ocv85AWFB+67CTAoTDbw2xYs7pS/IKgmDEPPnvp6GWHCsDMYo/cWN/lNnpZUHdoh2fc1Y2z9HHvV
so2c+GzYaMih1fFlzpW9cYw2YXpCHNUaqnmMYgiW1+fCnUxnJbzF2BSgwAfX2UWef0vhlljdYa6z
Uw6QrOyXjjFIOKz7mEsd9OqNPaPa8FoECGrNIu1YM0znoEtKmFi87GPhehQ5fZvBWe/+nGY33qCM
2MZ+Kak+oXk0LHgPaq2WN9Xa5wNRW5koZgrSlemYksXGU/TIYvRX2fnm83lqK+rJlhF/a6mv72od
f9Zgmc7RLBM02mrVdw3tMFsRFnN7RD6xVvd+LpqxdD9eVDSSI2/n6doYBEO0yUV21Om4YuSVhDo5
ahvdO066CdQavmMTzNjmFs427Jx4rRFhN90rxRVk3QNyF3KA/TGITtXMEeNXYsulgN+F02MotKPO
hfOq4qw6zpw2c80i/SnDyeeG6XgyIKlZyTht2pzBpBGMV5bJea3T0nJncxZYCdt4syOdw7t9lPI4
qivr0umeRImtTLKK+rJ9iFPmuKnnP46pJ1UceFE5qii39pciiH5kFSYtDMgRZKGK1luzNVtEGbKG
eRRp9mKM18k8UsegkjY4KM1IMHqbdEKeBF9Z1rRvvkvP28O4OYmHxH+yZgrjsY19v7Pmr1yyMVr4
nQmPhEpXSSiCR+PLcxIqJx3z7BxNS2nt6yh+iHSYrRQzbFjW2D/L/DFrk10gyFkvRM9FljOejc63
bSu+BZtyW5HcgG09BlkkO2zRw5C/xLiPOa99gQRWrj09h4Wg6ZsqDwh1kgd7iZ8CJmhaVFdGMVEd
qhksLBA+E5wLjVtUF08GtDeoy4NgkBrlDgpgCKCar5QMGVeraH65B6dObtCy2BvT5VK6ZN0rV4Zx
55lfMm060se/mcppPybRUz3TY/Ozh47GKTsW7Sxn1YzFQ+NKx2+chijz2QM4U+59f0JxGU71WpB6
sbCxgeoiiSx8R128b6uSijEhSPikUJ8ilaTYv7JNm7zsar7kqUlj/6HtYggNgvRGToAcwQGeVA5g
swbWoy/6Nfa6586gTBnXW+I2riYy5as8/l7RCXDzaIep65KVdHO0G82sjgF9EsfPbrHBd30GWyMo
LkjNVgaGlGjyfwxucSGyk5bCEH9HuLGV6WqVGLii3aKzTtdpK7Z+WZD9ZIiT5jdrzLirPEJ2CQkQ
mETvDfhR9U2ZaCvLJ5vGMkHbUaNrPP16DIZ9PzL8FPqWLsSZ8rllTpfsXTOHQ9zyq9qYWqrl2iuy
TTqGp9YMvzWOcW84Z3i3PxpC03Ogm9T/7qeR4hoN5Kt68pPTrDnTxnYwbi+DME4c7cZJralFL0Lz
NHucS/MoeakWA4avy+AytRaSOcz80bTRVYFdLaj0RxGd9WhFQs64oudQc4z3+t5rk9u+Pvgeo7dp
9pujXnDYOw3e8JW63bYALZAnc94wO4SgUz+tpbq5H62aORxn3jFMxXPE2AOt6WwyFaIPJ+eZ1Cr4
MRXWspGGSjMaKUshxOXoxKRPLuWlxz+piJ/ofyVKknls7BTSDMQ8XC1c171t86XZVR2l41UsB3Po
w6tl3U6vzqIn6yxnEuPKGQeI9IMHFGwfVYGUE5SrzAoYf6sHpy9Jm2cf7FNDzl4INmWElutDt0bW
TfRmDejMjElSTDhWisicMa4SueUWHMOp5PdqUK8k+ixaoXKA1o7FjFMweukIpSR1MAi+I3w+OrrI
OEO5yJnyHPUXhRbtFhzDBf9JoclLnnpSk9MwiKCpRyYAzVa685isYeZTq1NSId9rtkaaIUL2wkdT
OSM/OEWfaKSer2Zt9agytMwV/WkKGeyB9aUULy18hMDg+bNK5jOftwsDl80Ydnu/G6Xr5O9vrzir
NPbodHNukak+eQqGzamRv/vK1CjvU2tqoZnlueTQZ3wk8aaidw+TG22DbHkWFlF3tNK/2QPmOK4F
BiU4ikxl4dKkK8l/LPr+SUd7jOJYNgsZ/jo9AEtKgbjiXPxWc2zTBJLoXrUIFw7YEJ6jghyrhY1l
1gu05NCp/7BdymKTMeShEpBgLAg1ylhGEu/iSkBI5LS4nTJiMQkbbDZVo3Oe7gesx3KszbyT6UaM
h7dVtuVPofHY+ff/K9bD5tXN/59ochc9nPqmPmK2/wFSDxWx+PlGdEff/cp5+njZn3o91/jD9Xzd
cFxTOML0DPPvoHpX/OEyE9B14XqWQTI3DPu/oZ4kwt42BDpWOQARf0U9IdUD4yhsJHam9+/Fkyu9
4K9yPcuj5ucTTo420LUZtP/GqbfNGUkhip9DQ1JexCwMBk59tmJyyKOl8Nd21z112nvaiDtPH5IV
ZLEOpvfkr9PEadE0gVSJtZYgRq94rErrC4yBB2/wUjKMquA01O9Tn50HD2CLNBwRIkK9N0YCh1XS
Teghzr0lIbd4BMHP0c9j6FJQEVwXDu2SYqEBT0TkbCwXIyLbwYewQKvwezulX110Q5mBoEQPx2tL
45Lu3uhbGxjQxpRd7dqdsNzxIRGanceRcY/xPcHVgboC4cj0NcCXjePVuvXnO+ZED80ILmFhGLFE
7yh7L46dvPaj/6V1ouuxCc5Tx9VKby6pwYyHIeayIslax6TWPC1R9RAF5R0Y/Oc2a/b4NbctV0bU
Je43S0Q3vZu+I3JAp4VjKivj9zLsxGoq+ZpJK7h1KvvUkD5kFnxPachnDt3mySq3pDvuRG7ug6Dd
JkTbdT4jFcOicmddBj+hL0klzOCMni6tvgmLHwIZXtN4V7HO10Y2CRR2XpIEEq3pB1vqDQIjX7ol
xOraTLUJpTW/qpUeUEys0iiv13rNZ8gGkAt6AnGBQjzKIykbItlU966syXkJ3O4taHhdPACLzhJt
jY/jBPgV9WBgErit9hStRSy4vBjOQkulqeikUZvEk3fl1A4mv9S6XVzGpxXaMblh+OhEJslfG+bN
D6tCv8n3UGWi29aT95j0XOTwb8PPKbPbFu2dXU9MRJN1LPWDaVXYV/aIFRBeRGuR0xm346XHc7YS
lGx7JTCqAM7oS/g1bRFPBS4mVoZR761YaKYlBVyT8BK77Dr8Ub9vbbqCLTjk0n1sOg+YcRa+BRmd
+a7xHxIXFFIcXoeCjAYgBi6Fo1WrJwmS0WTZWQjCOHPPN9pgvJnNm0Gf7M5EWWBkyj1V6RsRbWof
n5gdHK0F7lTjuoReTsfRawQICT7rCMcLWslVhJxMHSwB49m1Hg3bBcDTetHfyfTUN8YsbhmkY7HU
/Yd6wk21ZJc05velU5Dr9u0QN+baNMLbuiviXToHMFxhyCY1ng76ImFiRes5qKYrORORAYsVDUqn
MO8IUcOjcaePFLB1372YiG/xNUkDv/8z6Mi2zO8qU2yNYt6TzflOZw1oKTILjB3pVRahI8lt+4LK
7H3y6eqZJt8K185HCO0RTbrASjkS9EcDTwf76LQaDNRgVnO2RnYRd6Dtmef8VmHRILMawyejBKDU
laSAoZqgS902T2Pi4Aq5ykOPqakksGgcdExU9nWVnwMEZbgpH1yfZMyhSg+hsRyX9DWtwx2KUMbw
fNdwo991I3y3GgIOxp21xA/xMu2M1LihxlCtPZeDphkAAWMDpt+bX9XWpHEjoILqplsoZwRAe8kr
iky8l5PvMW8NnrCKzIeen9C13AezERrE4h5BUFCsELcBSq4nxCwO51OBPIdcIvoa9phtAQI/uSnv
67jInjnXAm2YQe05l9RxEWBWN0UlSzA4O3Y1EO9VleavGieyddLVxIxyYpGptesyWmdma2+rsAZo
pQu80OgJmsy4I+g7o1FaI72gerY2K3r4YzPTHzXlMdtXNFhi9zIlnCzLpvlulv67OWXpGkganbJ6
2gT1vKIZG+xLSztRu5gwB4mbNFrIWxTmVtT8Q370rW05HaUu3P55FOd4pCtDDmQLM4gyqN9ZO5RU
BReD9FrwRTBC9a5DBKoxbXXQTveahaSwI7PJW6yVJbWbepK+izIP1ljtyx2D2cuo8QsOlt2ui9BB
/1IU7iqava96bx9KD0CVgcj3Ws8bBnMERK/0vG83PsIW1vAmAm/fhojZ9gBELQzXw3YwCn0zpB7T
KQsLqMB7K75oOT+FFhRnswqwteM6Nox0E1UJnczsXoz8Wqn9NHa4xxY3XXZl1fj7eq5eq1Tnf25t
2nk6Ma+CKhSwFGpcJgIWi91Fnkuotd/OTQobze/uqBzcA7H/weTla+PQXfGollAoCW/c9Ifayyf/
0KWM7JMG356zHy3iW/MWH3/lll8IndvRqOV0W1gNeZIMjdUFi45HvF40Pigl5ABfEGLGwBe0Eu34
VQwkFc/ddwr07xGd42Tpn8ua3QAO9g/KP3SZBDau0Mz3uWXaW/RpV0GrY/gmrm+V6dGpxptMLZbK
/WQjLK8Ac+M8DqGcBaZzWUZSb7Gz0dvjDBxAnK6jYNvj+mRwxAl/0X/qtEe9BdFllM23i8iBchf1
cwz3WLrs+PINhGJiMoAfOxzLy9A0XJyyC6mV/F8FzS43yb+jN3tsKv1oLJioJ66T5AhUuv7TtqJk
7QXTSxcQ0ZxaUOGc8LtlWcN6qM72+Bx1ZbZpGnK0A6OWKjtSNEeHk40PoNDvebXbdcXOoK6Js1bf
NFDFtSzkJBUaHdNzTj6jqz20w8KpwsNnEPTm7QAUq+6nacdsdyZGET0znUfmzAITEzKYegpWNYzM
VTDwT4zSZJ9EaOFmy8WXcBEuv2sm09PdTJD8zOWQgwenICOOTI6+EtQyk2bsh1jGIobawzJ3T1O6
pMcJycKaTEVQkNYtzPtNbOjQ2XqulJG4tjt0QmnCsAG2xb028r9E/rVojYCzW6ZvIgiH59bY4u8n
S4uhS1yZ125LiRj7+mVe9Ce15/iCWF6P+oOnEXdbaM7WnQga6bnEoQF1UoRT2NYQiXwZh+AxTnIU
Gna9Ci++K1J2JCLNbUQvmymiX7yM6EMwliOBJscRbeu2RGpEMsRPbwQHGduErdV68L3rbXs7DBGN
mgDFJZYs91teMlRKNYZZTrqzfaouZQcLvRqSXWdYd3zlxcF0nA6f1PTnopbxjc04SI5gg/Cp2Too
2o4C7qXXocFnBP4c1Q5XCZoHbUtdksExhU742si/s8cMLGKktXJrd8zrvocgt3f4u3FTkB1qHMOW
xcdtnVr7phgoUpnVEhyjMvuClnpCtarfA2ggM0YGPhiyllG6lLUB6cc9wJRRmjdtOb9U7RV1Uy3o
0PfHALg3LnDHeh3/3iBCLVqunRkjqAINpbn3xXKwt6QtUSK+RzelSQyHvmd78s0GzVi3c7zRPCxu
jNTXuhh5ZOwJprJXURpEG3ROCX5G8lr2uVns6XIgaQFlgJWf7xEGQvbVbshOqdUDdcouR6VMY+SN
F3bpjJCExm1MYjO/J5QxPw2Wq5iQWa9v0lNUXKjQ6tvCDGndEO53RmZ4Rr2KeTQLagbtbXimKHPW
SoIGRSQcpEP0V31LUJu3Jppg3aopChL6fjpTEdy3i2AA5g9vZdkM58jVh/Nym0XOpQJiS9fRs4+8
y1cneqloOBwFYM04HLKrDLDVtm7YYbxWn47dEMC7U6upazLEcdAgyQeI8UCl0bu41pfkHqUYRlJZ
aVFrAOXtwg1PruNWpwRAHqE27jNJm1Tk2FnXS++gUXXaXWka4ki8iTiCYqDt9HnbnNB6O0X0I5eV
KbQs1HE/Vi08JrOLgQZJGpSJhkq+oQUOtsjIP4E+izcMc6hGTd4CQcA81+WgnZqEpnJoU8aVt0w8
+rANQso3kzdUm8HLtJNatPLhj5tj9Q0RBCEdZedumahQXc27EeYK7CdzBMlEstpwogrF3BAp4SYt
YggLAZQWYdokcTXhRUXIfia7qrXAatyN1WkCJw1pr+opfR0ci3Y5Gg6uAnWP8IiDdQqSY90GkVff
6teGsK+DMRkow2unatKb5xRW+sazdecyBqgNBr8fIAKO8Gw07QxEg9qaNd7HaKQuXW6fipFKdy3G
7FS7vfGggcvA3uIQUCJv4ku5iDyqtu7I2KwadfMBrYEBY2IiQHzIiBw38mqHfiLcdIAmKVqG9ODc
9Da1Caxo0uk57938W9X79jYjsZfOpM3w3KHy3/NtR67z8Et94eYjPu7/FH1+U8ZF18KYlrPxX1Ll
5GzdctDkOA47C449qgm/musyXzMXq2z6AxnLxd6UhejoPU4hZ4rCe0CIxsRBZ1oyYHS3Yq5e/5P3
t2RKnuPpLu32v74/xjZz9ruqP7Tu9NVe6kvjMphkIiji9AeDfbOl3dY7NBCM5QM0/lFb+Sf/O6WX
f/zXXUnGttCC+t5vb83gX7PipegP2cw8UU4Y295/mDJSJEJrXi+WftAjEkX+t/b136l9YSDBI/qv
4eb/2cRUJ//KN1cv+bPuZej+H7pFJcKG/kILVFawxp9t93//Q0Ox/QemR0f/qF/pDjvxn3Uv4RLQ
KCHmume51Mx8AOt/86kaf1A+85hkCnRW+Bf/HZuq4Qj+m193J3YgUpwMaXjFr2rBOv/rnpzXDGfA
P41npkLyIiXFBXIxMXw6GpLhZi44u4uKRs9HLVlB82RBOVBrcsE8+xEEULgbuxRUgEoFCHzQAWoN
VFHe5tFRha71skug1tRC9QvUfa6KP1B3alxC974ZXekylCMs5weYR+GyVsFdemGEzZNuLmfyfoKd
Ssb7XBgMzjBcSbVOvvisDlb+aJmLC2oAnQooyeIYuVKjQk2apV1DRAoNzdwolIJa0M+alrXKJLQ+
V83Mf4tTE74mpGTCKZR0aSB59+OZCUk99BjTZN4kDHelOxT1t/rGCKapDylhkQlYazKoZEX+4+Gx
zrGS0PKl4YvWxJ5piHQOfY7Pm1kmOx6FJmOvGLDLNKtiSW0dfwKr4biADlKraqH5RkcToLaYYhQ9
qMOSay7Q9OL4uTAc+e+HeKrJTJO/BkFnklZXubA+0ItEEizhDkmF9qLFm4WgwzEK5D3crZ7w+ayx
Mb/ZXDS2Cybr3VzXd3Ds6e7KIZxaU4M5tRb3gub4bw9zcQ/w6IkkJ3fOeAA50B7TTlIF1RPVbROE
A//N50OfW/9lm4WQX+3cQeDI5tzY/Pbu1cfD8sOpj6S28fFOavXzc6oX5mTRzEgyUwhB6NMgR6g1
puEIw+2MvEO1qu5Ui3rJXjxLDxh884rPRf73mzbIlENRUgWQd33e//lcuwU5W1b7XDPQPhVSXUTu
DsuPdXX358KV+8rH4+rOf3r7l02pVYBDyS61xcPnS9Tax3Z+38Qv7/sPq4n/Q+RjefX7O/yypUzq
pYyBGsEvr/7l8f/iw//ygl9WPz/0Ly/9p4+rZ/7+0X5/ZizDXaxM7Fz6k2tA56TNyv3/c/Ev7/s4
Ln5/OM4E06u/bkcrOWrUoTO7Wc985K/vQFhho2+1ZeFnhkHv7E1OaZ+v+Xz2b5tVDzjLbRRX9pVS
birVsVr7hLKqm7/dV6ruqmJ//sOqeqp66POVartqk+o+ddNWMZTqNiBemrVq1VaNzv/63T+3q96G
asSDRoLFTt1vpphCntTqkESDvsW9xDRsdPdKKslMtDrOSjeqEMLqTrXwMoks+nhIPUvd28UjJHl3
qUGY18koR97JcFIPLchCl3u1qtthXn75ZTOmg3NtqqhqfehJP7Ylg2STU9OAtU1jMsznzCCpCZdW
5UyvcWM9Bwu+1dyQBPDcJAGif00zlCpNh51tyH7MFH1yzIVI8lscNBX6oxG0fpWV1RYQFp5exov5
UbghPIhh2BVcgvDeGjmORkhlv3zKj39jtjwyaeMm2vbykkbgNwt5nlc3/+V9Cjj8y1M+tJu89uMV
/+Smr0KLftv0f2MzwrP7vXShqy376mKrPuXHqrpXbYYaHd7NP1Wk/+KT5HoMjHsu979+GkKidxWi
2UpdyZTSVMVuqbVO/iuf9/3+nM+HP5/zeV9Vy1iwz9v/bLMof7l+qld/buLfexu12c93+dyMug+i
wnNOMNRx9hkvKFmHKa+rak3dp25yBb8xEn3efd4/RC1CEPWUj1X1UKKuq+o1v21R3czVFVI9/PFM
9aJFXjHV2sfjn7c/thkRWT1r5OEtRodttNQuKAVt1PUv0aTlp2jJz+Wo44HJUeZMPUKkVgfxJRiR
7uAUABdMdfwtol9nllOtk6h6BXdIGMtMHZDrc7d1ItlEwbq6l93L1vfLw9AZe7+i6Jqm3ouwsEtV
8TFtX4hkwFpLwBsGS6L8AgxNlnuHqQ0vqa5FyCnrN3J4cBQzwtjG4kI2xXKDmRj50+QdIXkaqyyu
H3QX20pUtk9ZrL0hqIv3RJQC4FzsSzjq3jrBYhDaj61f+Hv6FyTfwTe002hv9VKPq4+0XyDJOd28
bWt4DEEZMCR2cDxAkqMtC4cl3eXVhO0BXPGucK1DldY3oPre02IEVbGU0JQd58wUAR3XiE+jTdPv
c4b9z6aQe6IpU248B5GcCYYJvOclj6uzLoG/jN0Jj3Dvh7Ek6bMmmbARVD5qf5v72rS1OtgCwxjf
OcYCAh7vwOr7UIC1jXp8yLOmGzsLbBodiuWpzOLvbrfQ1MKJ1973YXVTW8io6wPOh3xbufI8Z0dw
PQXY45nCSxpT1bY9ChKUJGkpyDrEreVkh9pB82eaNN9EVxZrbDQv5Yiiw0PrwWkxgEYTiVtT/MgG
XwCdjEhIBjPiQTG9yzvnXMQQHeyAUiE+o36+DfOQlHEKTNX0XuVGcdTqJljZVQ2rdaxIUkSzTlFI
ZrIWUXzVzTyazs11MWOl6Dip1uA/d0CT12Titlsvl1T+2n9LDCIKzdb0zrPIN76DJcD2y/gqcs3n
IbrFxU8oUhxjf7DQK1ZVR6gPJJcQKb1Yo9hi7I9xc9fH/FvOMl5No/eMKCn5MvTVcts/eff61A97
LJjjCqHxTy06wMWmtBLp36CIl3sMB6j00BxSxLvBTYL0AiEeyi0Enjha7UlqP3tK9RFMyAK0XOfR
LCssQY501l7B/o3Ifo5pqHrUmoDYbjRABpsgADVk5zUQte45TPv3qiBfRdQdvN30y6B3aN+JjPli
GyfUc0PqB5dKdPB4CJSZfbSfU/WDtIRgN1LlzHLpnyx1YmZ6gwTa6r2orRsyXI1dVbE7bKMGBT3N
w2rvpzd1MuBna0zCqltsnthWcmBIlY8iII43bckl2smY2VgOIAAvHDh4FuOuWmAAWWgWthZhxqtk
fO6W6dbp8DgRs8Wl0kRxJF8xo+zaRPp8XZQ47IKwevbs7AAC/tS5Lt5c/RGnZrOhv0rPHNUco/1V
1WYeoT5gVwIPb6pOHco3LTzDs3EykwTtPnYNwCTGG9xayY5GO2uHc3UzFc4VkSgzGhFwAGRyEbSZ
9YT0dTOF5nzgak+v0Tbi/GaO+SUsgQ8zpwe3jAPX8EZHqdgT2+GK0NjXtvVg9lMNsLm7JyDIOywL
c9Y4kQVEYmyMEvV8zxC6TsP2GmFwHkX2fhLZzTQy/UM2MBO+an8ltajYNct8GEZcBpDnsTnLZn2I
rapCqQso9juBL+BfxyJcIckiXUfDqSnI2e5MYkG1YN/b4bQzpVmbHfUrphCquJ2AZlsPydqfXwSD
EUe0BefTCmKpV3J2a9hAPDT2NsTj2Fr1zvBO+JrrK5TZq94eNkTO83s3OLOiPnssgTOIsQcRzSfb
CKu9xjaA4WoAk61HiJsXxPEr3Zieum4g0ycZDxU/7socop/LEPwE0HGNyuLgJNN9UNQ3bVDZdCh8
bDW1u6sMrd5QWYUnXHYPCHPZKYKyWelaRoSQEPdoMK3NEhN7E3twLLVpvhnRFlKv0/YDOIZVFEHS
pFZKSa1EBUD5ekeLrN+V+YLFCulFPV0C4TzlPq0A/BygimTVulyeNzMCgdqtvnH0QcxperBNPsVH
ckNWnR/sytFiPpoiUgyX8JSY9X5qWkCDM5zoKQ+/xhym+158N0pjooCCRBfFDhrVeLmfAhJ83QG4
yNxFV0PSudC/nDOpxw8GUUNsfjjr9oufBcW+MqMDnWQ0kUGG4qLJ74lZW1a4B0kXLlI84VAxHL+z
70FzDYOHy+iLU9caseX9iiNN7OuELqUHSZp+bb9qc/9kzoO5sl3P24bO7UCI8CauOCbHoEXxVGvm
1fT/2DuP5ca1bcv+Sv0AbsCbiIpq0FMUKcqn1EEoU0p47/H1b+zNc5J5su6NeK9Vneog4OhBYGOt
Oce0zgTgnmjgEzfvcOwNeCQXAX7EpH2FUIWU0CElj9Nd2wr7a0wtmVYTwHJvU8DaWdDNSlZmYtTb
lhb4mpH0vobLhMalOUMAWU+xGd8ngQWmRDQ7Jxh/EYa/FX88zE8OvUmoIkszirGVb5FkecsOQAPO
AHM79f7LbE/F0hy9l0knRs9M8feThLVsJ/+j7qxDr+f5agBascwT+yurU2XljBMdyDwgwIM7gQWR
L4/5GGlwgKJ6nTo4TsgwNSvfW7Sjp23asErWZAHgYbb1t8rtNIDXsMkwKdC6oTq7m9B1cwtfvFFR
y/Zzz4gI0soGg/4zvqWNrWXP+TwSoAnNIA34hZ0GaVjozbeVSxhfYjVPOY2uRWfM6FWN8ERHflj3
k0UaiBb5S3jjrpCEIJ6I7+oHldbeCTfFxolpTdEU3NAwGTacSNpV239AdyKthKZbZPtnw0kDLjcg
WsxEvamIioPHpt8MRLPtIsQg2yaOXvwsRoEbKyenM7+b/YjFew5uVDcURwbWKl0FcDYRq10r6ZbK
9KKwp1tffNOl1p/QjXKzVHLmG9qlVrbDOnfpxhpu9FlqUbycTAYKTSRCplUTJBV6gYWreArOlnIL
CP3JpUBE4HmAhtTbhIS8HHMIrQvf0jsSufJTF6qQfI0SZYVaPDaMHCo4jdCt27NnVIh2YDOnrV7e
Wbb+opPfVvjb0e5otRngkZy4hD6OU7RKHruEdCEbw3Rt3I+Wli7nLLiN9P57SWKTqYJ+ylUQ6Y7l
3JAsQ5SUHj6YI2aoKSaJKQ4/k/HFHpKbSR9/pkBclpWjQGEOtH2DAh+RQwL238y6dYYVbjn+NCZO
IGqF+kd3zGeXiEGou+HJ713s8C7qqsrBt5vnMaHHOXKeCBjzHpTyVq2LW3B5+dpWzWZX9MvUwerj
KMa+C9OOIJ9bh1ek1UasAT7YZmVWhrpHBbiZCwwanOPWMLX9o53HD66JoxXxHUkQNM5cvriQAIe4
U2pGPvgWQ9umzmsfqnKXp1NE0ALqumafWINGP2ymGapWyzQGHI6IbukVpbHl9gE41ftQVMZdo4lT
Z5qTGQ1xAz/uj1wdOJnQz6/o482B+zQSw8xt3bZoyu0UkBLD1/IA+x0/SF6iKlMf9CHDIKPmj1bX
fQYNMFu1VNF4hDT/vZKksFC/VcxqrUYA+8NsRBSGH68IY1AEBO4llKHHWVkgPv1WRyGhINQZ1nFS
3nIdZLhlu3zdZbzsCg8tEgOF0kQcYhoN3hEAIJoFh6+pBBlPfe/b6V2BuRcYJIVpRvGQeW5Edh+c
dCBLu05YWVW9hvfjo9foCBVbq71+B5n2nAZcjEOSibrEiY9l3J+s6LN29VMNpeLVyJ1lGt3gKTOw
kFDrnuOvaTYKDOg1gyPPCteuNXOMQsJWHJOKCXpThmgKPlA/FJxUGqxI9QsbtLkSJYxM7jUdUBy0
rZNS8hwFJOIFyFZcibAKIYf7cKhTKg0DhplOTQ5R29HWq+f1EExHvw7VTR6kr2FHs4+8OVq+3P/o
1Cue2+Jg6iaMsooDzNM6C/E25Y4RTkaThB/dFD2pQWHj/hp+6q1263i9tscE/dMOninH425qpp8D
zqMXK6y6ZaKUYmA5GutBo6kcF013tFexpnu7wPQPCu3vsu1n4ttUkqKUY+YNeOya5EjlCLK1Ae1+
bI4kqlZL7Cj7gKrwjhr9h1UAERraGUo6sJXQn7eO132Vbomtyl+HavSj1xOgCaZN0caLzIWHyTpM
208h8N9AiDm4E63xSgdHYXNRKB3vhw3soIBorNTe0XKarVmTauSlLWDb4N6tk5cCowx2pGez6T38
rRNWKmd6woXHr9o9awGxo5oPisVRk1MPW5OzdLRErXDj1vE61YuXwtQ/wgL2fEHmR9GnywlFTZlE
86lQgJ4krRbuet3Ut7XHT6Zo93WbKGc1tvxzCUTpXPkHsHqOgmiVVcPY72sEa8iCxTqNCDMw80NG
euDfjwp0FA5ZPYa4NVgnNyDe+WhnZ1xVbY88c35sqscmNYfzoA3b1ql1Orwg9IY5QZ1hxzFvJHhW
yj5QkDCJ1J/OQZoC12nEQ2Dyr6JEcOq1MbhvxWRK/XvMwG6eFQcnGKyznFCOnJckZzMSLZy/1uX2
VG3nLuQv/2tdN6OUgn6nbytXWRSu5d9lYtJxMJZOdeZPoXPKh7s5ZjpeJTGhNIvNZHIQU4lFEBPG
Oa6dCNYkQVG/dpPrG9sEw98aN3K9q1Q6kSbjvEJgQHbFr30N3ScqMgCtJnf5bQNsNIPhy3WNhVx0
EU0FaaniheUGPxwWjMYMWDB1uZKr5MYInRy+i+lRrrIAG5wI7IAoHsb31AoLJ5nOraZF90M1/hyJ
EN0PsGDVKU5vx9Eyz3Lizvyvita2Ntd16dTnhCQieExUBUMUEhzj1lC6m8RKrDMeHevy2C6yaeeA
xZzCFi1h7ob8qCmUjtkqSW2RyzUBfZu6SM1lKZfD0tIZGY3nuHHv4ILO634G0RFVnXn2vES5I2QX
laV5Nri9uUy4tXoDGTvfTGbKK6TB3KzG3ODi8Gs/RIjeLp3V6vJEjlrYBzRnxOBk3QnixOpyRM0l
ftARP5WXZs1dwegLsKQb3Otx8Vj6wXiQu8mJXRWApd283MlFua/m5hD/q0Fdy0fJdfqkpyulSI4p
ojXIjoF3TnPDO+MZJ8PL6N4Dv/bOcr0O3PPORjfqx67K5xC7+d20Lx09PMo9uAs8qxEONYAGiEWn
qN0pgWefq7JwzmUO018LiY/kHss5yw1aGzd7tbTw/oj95IaAaLRTRdSxESeCEOGF7abJwAv20cTI
rbdur/uSR0SqcNI421QnNwoAUbCaoYXdIw13V6M5oXonOCVAyVf5G8Oj+gaHKMJSxgQHd7unpiTC
k0Z18f9VBP8dFQH+Ffrq/1lFsCzSov74LP5hn5GP+SUjwAljIv3xLMNGautCm/5bRiAUBraKCsW1
dMvw1N+S0jWY1mhkeKTqAd9QjauMwP6X53EJpUpoWYaDTOF/oiPgbfwhI3C5CXSA5DkukEdQN0K1
8hvtWkU+pPrKrBzSOhRBGCQcDA05j9avucu6csTSFk9oyBaDnJd7/V/bRp/BRD1NkFbEs1yfTy7K
SaGREqkTFrQJBu/cIrqb19S978GUtZtc0AoS2bpo0DcskQvjpBErI9EpkZNyEqSJy041gS5APsQ2
uVf6z11/e7rrPtdnknPUu7lp74a3HpEsZ/u/X+aPVx3gMjHS/rVZzv2xz+WdNYrDjYnHiOG6T641
rypuobWStpxiQBo0PqRWIiOwLJp2wv1wIgyccq2cOHbzj2XiUTEtigdBI6aaYAV7+Wi5Ku1pQRNh
JTZfd5SLcnLd87K7eNnfXuDfbf5jXZAX7qYhbkyUfHANlfvrM8k5Yh6OjlrBDBBImRFI7byUs3KC
0Jd26q+JPoqYUxMj6mUlSlKuU17jXH7K66/4x48qF3P5+wOWJX2Mcg8K8tKel7UpuozioIPaGxKH
jCQ0JuALR6o4lAtiU8gyLmERiR3lOjl3eZw8pHX4JJSgtZM8Tie5Tm7ONO1QGQQ6yCXc+C5lwxbP
tnzN6376YJ7tzhk2csP14JeLlycVb9AAYqwpJymFZThk85cSglg5iQat33fph1SpTgH1VzQ4iF+l
AlaqVuWi6bjgqRTuM7hANTdOkYY11VNm26kF7Et4BvAsos7dHPm8UNXICfCCDsc3YA7N76Kd405r
uV6yZ+ScmvhbSMjqViJ1fKEduXB1rssGKr11audv+lhDKBIT2byVc7LrCsPprw3cV73OU+lyE8S3
jjJ4WXqERl6oNIRR8pci2LfferWzk3002U8MpNDnt1kj4s5+4u8xjYQPEj4JaUZk/GZy1hUULoZV
/d7KzpQbrE1lqUf5cbCt8hJylr4mnuY0wwBUeOQ95bqjZ3eKw+U0ju1dbNJOW1/fvoP9f6VXZORI
DkspiCwSFiQX5UQChOQchvIj2AEX7TZqBFhVAkczg/wgVIOvJ8soCM1Tcy+/BdkEl3Py1VQCv4Fo
Q4sRYlz6ZyhyZyq+YT5x8zE40V8IIWLnmbUA361KdJpQdXXnhgGjQ2ejVBZT3EBQubwvTcgSSIqx
UedSFpRvSv4mmAyJOgfAI1fJH+z6W/mbuYRDlNIRR5qUogvFub65LFJ8I9o3Bjdc+wJ/qOqYd31u
2sQhh6v+xRsxJA3mvI+R625leqvcJudMTV/rRAbuZPwoqeJ/xbVegkgVoUSr0KKvNaP7dKVHWoa2
GmRV/xWjKpdzZMuam5QXUpbSG8CYJAhIwoHknNtkEQdTcHuVPyRtgCrsqo4IKPYvGPgJmE7wjf4i
kicxkXPXRXcGPIC1/6dc1XXBmwtaihjHjkNC0oxcGPYbI5iPV8BRCPt2C1F7Nybua2mmnO9/fVhX
ZtNel0dEVAt9VEpotljR5Se8fExpSreFk7xsNX2vZreSeXT9lFcEUinSZ010B6Nb+9uILIilKmKJ
r8IPR2o+flN+YIuhSo5oXiKQutHhfK7H0PSvx6s8OgpMhrh2oAobdOx/53N5nbLNQkO7xD/LI9kk
w70K+ef9u9DnAPgP5TdwGfJXKdxqwAnRn2PBFxgEk0nGL8vFWC1AccllSzOpfsxkdl3UA1J6ICeq
m5VA7qp+AzwWS2pveKtSb8uVI455W4QoZQ7aoJjExiXYoPFGrvPz6V0YKzZ6Z8UHObHTBFIeUXLg
ZTNzZcxWi/2Dq+MoGAlyzqG5hZAvqcd97TxqRKdCKXDtJUQVnA9ZNnI44OUDJsWkHxERe4JJFahE
Oy0S4fWXB/hlGV0ibSov5O8daCu7rPmryZ+/Fj+knMwyPLiCNrzQJf5qdmj9SOibZFq1igqBDV+s
1xYRVzy+Pnlwy7nrYgvyYk0yVLd2YZ86E24OOQkC7ZVc8F5IDFFaiFOnnDgR59PrOrlYYKCm1iq2
yH3k5uuiXGfEQbjFhH2QSyZXaNgn4qkvs3Ltb89zmSWffmm3nPfsidzwuqkwDv8tkdCbEVxCc1/o
dr/CrgAmWCN7gFTDYFlYHgA1EigwSBMunoqhJPQRBkZaDlnBFCsvs3I7J5U7eikxQHDqPbmQlgwC
bFZLVYuclSvlpBSb5ZyiSoml0OdcH8O5CKXOvdFZ0eVJ5Ca5Vj4RdXo+eaLPPX1Ku2RoIpYj8Si5
k9w99EnB1CMrx8sn/nhycyHHM3KWzjeDXPEY6ikIXsWEbHh+hOvyv92cyXGz3FM+KJVD6Otzyodf
Fy+b/3i1+PoYi5iGbduVl3cgH/fbu7zseHkORzTwA98lwC/hol+M4qLXDFz05LKvmwQ/+C1SLrFO
Trpfc3Jxdrlkyp3l3PWxcrGbq/AmtRZywQwcLqxyVrXsGSyJeCrFFJdbOXtZe32e60txRVSXAaLc
pdwqX+/68nLuuvNvz3h9rj/e4h8Pue5HdPy4d6MdLaryRsJP5AT69L9fNCasrjACLap87KILlmIl
RhvXiWll9dq3pk+5Ckwvl3dPDM2uu/yxKDf8x3VFEWKo6xJ1Ifcz5Hjhj+e6vMq/3d6RELCs7Apg
rnzHvz6ofO9yXSNPUnL2uo/cTPuZ09dlpfio130sjVCWHjxOORg7WP9L+Q3KifzyBqXlJ3e0AdFx
Yj/i8YYlnXb9qpCDvKzvj2EA9VamYCLnQAwth3zXaMxLPqZcWed4BSE96VyYxLjwupMhHnl5Svkk
clluvqyUy+pEnqyW0zd1Kc/S9RmE/0bhRrb2btoU94qqWHRQangrVIhRJVjwHNdVCa3LNLCc9vKy
R9d/eKQKvnJEYHtPswopdw0QQgygpaa9k2NJKVrXw5DP76JlBCehFmu/88wbb1bNGzkXVpl1mTOj
3tlyq7+7kmYu5JkYwjatSL0meSCI1KVy0HTO/5kc8Y0Rt0moURhySUpQYHBylSttpVGWvd6YC1io
D7qAXqZqMKrLKCTBb2ynbd9hThvFpDOLch+1UIWDsr2Jxa2LnMtIGoA4rW3rX1F7g+PPN01tCJum
9d0UPsFe3AddJ3KdzQhhZWiIwQbkuySBVMMaE6lyozdAulLFtui7x9/mmm53Ji/HrrgSywnpFv2+
KF5VOZKUnB9LjKvkFyPn5ERuSIVTAvNcvpS0oMtET0NIg+7Gl+dGaXKIJehS+h8us3ItWVsneqLe
RjonLsmLacTnDepp9+fOmjhbX20Ucg6zRWnwY8jMxeskq3ELXBflnFwXVRodJW+0VjLbUbo28KLl
otU8UP6t/gp9lBvk4ii+Km+kWZaI0bz8feXcdULKwl+/uVwnF0Gni/sB8RC5fJmbu/twnroNlsi/
t8oN8oCR+wnkVGub2mYWl9yri+O6qMhLZChv9hpx9a2kIvS6axiB9vXVycOuJ66mcqfUiLZRhK+x
51YV7ZXf7GQUqAwF9WCvMTjSQB0kdkRlusRHMThOAf6s7G7lpKsGKqidS7jF2HBR0LgdkZMO1D2D
CNNd9WpXXk7glSTYXs9hmQYZpaQbT2/XnW5SgjBkxqikTmkC9Xpd7CT09bos5+Q+cm+5WPoAS/8f
FmtfoyQqvz6jj/8tshF/FCVcyCBs/88/F5vLcvBVCMjQPxbWss56333V08NX06U89Ioj+u9u/F9f
/51qraarKjat/1yuJWixDqJ/mr4uj/mrXOuq/8LtgXfMIXjUdCnc/irXuta/bNVDFeGIorCjuWz6
2/X1Wxqh+i/Dckijs/CNaZar/0+qsxQcRPn1d7+k54BV4tlUG4+XbtmifPtbedbTi9z1CzfdNVn5
VcSEC8yigFP9BFx/Myo6dyte8hxl1a1qYLsPQyjfYU9k76wdabUuHCCo68BtwJiMFBlTHzAF9eZg
N5BfguKI6JMaHCOpZCGDKe3e7ZSTO2DRDwoDMpBr/KwnVeSgO1+zXd2otuIdYqOPUD4Kg1JsnhTu
L1cNt6BQSjVad46Cqi2sTgYJq+s0S8v1AON9PTdTuDY695Tp3wZSsForjZco+1CSFda5VEAzdokV
r1CrHRWkd5tamblDbxHnWTFwMZK29mmfca1N9M98tAIS3Qza1jv6wdzjJfopL8x3rZ5IxSogmMaz
vZli9YMm1dlPfZRu+LVQfu2nGUFLEoOTLAv3rqdVFkElYViRr91p4MzgWNo2wjm+isPwsc96MIeI
S12vQGASuT+8TF3p1kh4WO9nq7YxVSLJEUNasfUQJxVvt3zu2n64nZNDkc/z3iQEADSdaFdO1M1K
E+bpRKSbF3R4G+bwXrGnLzPF/hvYUDKNbZIFGz2ft9GoIU8xaeik5bA3upxTDhzX9D6x1T3e1X2V
aXQ3J/esFvOLG3rxjc+1ze7meqkFRb+u2wpInoqso0rBMNchsl47tBcZZcMJf8Ni1N3PrI9OdaL8
hE+KEO+mUOOtoYdba7Z+eAIemeeveYA0rLC3QWf9SGj5LpW2vJv4WP5cn52uffUz85a6HoHcfrCy
CaRYEJsLOWIkpCDq7olkSFdx5j4Mrfmm4G5D1rhFpai33Se59fTGu1eEx7cTJQjIL+4OUVuzhvq1
zhrz1lQGk4ETvKOp3ipT9MXwauMKWH2YJA+6UX4Cn8CxEK37KgsXxjTviiIjKVzE4I1psIJOGxxA
Ha9dQlpWxHjUG5fRSF8FhMqmzaPlIwxUpx+G9TV1vg7NQfXWBlHzWiCyc3y+9TRpo42jtceGgst+
ItkUeXd6LN1CFBMQ0Ga5pW8ay4YNUEwPcYgxDhRlSKpnvDeTqXtEzeO2SbXjxJLRAv4L5BCNT2Mf
pDslRmQpVOZTYPl7ABDfyLkAtzNZOtF6mxRk74L8cPPg6uOx7w0C6RA0WHFDg9DB/W8EMMiKKEIs
E+oHVSHWZ8GPWWFt3zYdGniyikHi+M1T43bhPgyriajP4V2DmhTk66StUMdXI6cLu0CRob7ndCX3
06Q9x6OhLSJQwIzbb6phnm9jIuWKgmN3BIy11fr5Lew9AP59fZvDd9005DjayjAtW9O8KxKX0MJh
ICdm7Ha+HylrEoBhSTvNPcAndUc0JEl5+1ZIBTUd1mkHb0FEA6y9KbEPOfCcg1uOZzePhw1aFIEd
rnZBVvk7hfQGC4LAdtA0ZaV2MNygXgZIoqhw5ZoxPwGr4TAKv8N3a5blWD2Ok5vc0ZMToQfpTe1Y
5b2j9RXbjGYVx8lhaC0FJYtfbWznW4Ir82SRL5TaBA55kXVbW8EPOIv91i/0l6GO7F2BXIoADuyL
VdChAB4gwhnUO1duM5A5aFSESBTuoutpq7eBW6xGvXxLO8famIrZHUimHGvoQvP4w5yz6MmCqDRr
SErsoSf9U2vVHbyyam1Bv1s2mXMraUH2rPB5gqRdKslBcYDUldkmmz99BwxIpdk9IxTvGLe9w6N1
0eJO692gmsukJ12xTuyX1jScVcaJpq8ElQxy8diG9UOB6C2ALblWSzQr3mCnVACdA6gd1MNlWN3Z
tbZrgvzZYDy8mTwcXvZIgMvU7M0weucCmlEz9R8iMEK65oz3KraGcDa8NVGd9e1gIlDGMyfy/PLs
pc3zD8Zgx3g0hzvN5YLiev6PLMbvoNZk6cCfOmrhdyUmt69v5hKkA1GMrqY96038ktV0a5o8OnQc
/KjLsXt4KvSpTC3vXA4Dykf5nvoAA2JL21kgBVZgyPR1Y7neRp+6gzsG6abz0XUrlVoShv2muGhM
ptil7KGaG6+vuoXnudk2aMa30OmKEzqcl35qbwYvIumoRspQxq5QjrsEk+nKgzWDD6hhDWte9RAi
0F16djN8M7lVIcPSeegLC9cwNqGtFvoaEiOYMZpbz3sDdfwzSRlnt8rGA9Vj0ljGKtuW3oxuaYYs
E/Xjt7DUjlzQmp1eG5T+4GgVBAJOiantlMpvDnbHN6KHjH1nHwxMnzd3YbHX/TzhTIoTh4yAE/Ht
H6jwo33mpuvOaOs3a0AOFuYajCYkfOt8Gm47knXu/GAiIhaSeGsRAtpYxXeuNfbr7JjPE6SJth9p
Gkc5ABTvsc8T5JBu/ZrM6Y/e8D36er6z4ljazSTG2MOKfA/acl5mcQfofGKfzBembX8j8gdwcBmf
kF5jn76x27nfhoY3LSZTSW6DhuzTcpoPZbc2BqV/AEND1Tz17tywROLkjfHW06rsBvMKwWBdcnJj
8wgF0LvhVK0zEplOai4SFpVaeVL5Q2Nlbt9ix0k2JpCgbV0k7UoVLHuQSgHXY8taeamjroOZQCkH
gfOiKyd7DYEH64NdhzeIX4Scaz/Fln4c62FLCCP6HMvd1zPXwF5JoxMBVTsyIfcVYL6y4HKiu459
GCPIafYbdkLEc0X5pnppd9LFhMi4D6KbNpq/GUvQ9QjcgN/ypy0zBLK2WYdLCusa6sQG6a2LU6Yu
MpEKS1LmXGbpNtXidzI6OZHYZCCVwFEWo9vZdNvAuxlJWN/gSyJ5buZsqaoqSUtN+BrUL134s2nf
QWJAJvOafls71VNAdvdD3B680CC0sHaybVEwkBAZfsiMSe4YprTdlXaQ3EHaogXr7vM8YCA3QhL3
GYqoanPq+hjC2zRym54VR82EIVw7bX1ICucjJOGS3E/xGydpCXnrMarTg49UBlWyDcQPpu7aUcHH
2mX6xXCIkkpQmSsVXPkiqfky5ljjojnrr7We9+vWsKgQKEq3aeF2r0wdDhZ48RaLbUmJnNDk/qcO
BlJzdmD9w29mNmpbO0M5WOJZ2QxCewnZW2H01ZPBPRv+LjIZZ+s+FLJOL8l9y5sfsAmCnVFa3Bh2
1mbIkFoPDuFZ1nBMh5OL1PCg+pl7Lw4Z6PzW/dg/DJWSrasZkT33ugKOM1dr359gAMHvMlFsEeJB
jNbUpw+dYXNPy+h2Qw7pcXQY6tMl3w6lnWI+dpTtJLwLoYtnYsrzM8IH0uiae9Vpm3Om1yLAl8I7
os5dNhtPrtE9cQMcLOqpJF1Rq6qlGTrjTksNLCIexC7So7y15uAya3lvW9sujGXT2Q6HQPm9DQrC
aWyPiOGI3SxDR2UVJmvsr/qdZ79nYYs5qdTTnZMRcBeSshoU5e2U6W+WwZmgHbBCxT0qw4SsXVcN
XBDfXKT7bgZN5OfmmlQezFEqqgV3vCsyQaybnPeeW32tzAgImuO7gEyeHh86XpTOWHo5Ga7hXsni
dR55D0nef9hFs1coqS+7yT8qZf6lZuauql4qzfvuUEVz8m7b6fo+Gdzv/lB8hQgbregN/PbdhFKe
ztLKfqk9wiaLjz6yoL212zEw9pHlHRmb3ikqkDjfXvZ+ezeOww5pLVmShD6itzwaDCKQ9iMZzJY1
SZ1TiMIyIkGXSDkF8HSrtNvWnl+ssSHXgfRa1QBtrRIZps3zzjSsB6Pxq4XrON+tDuNk0N6OTfnI
jkoK5BqHbHnvZvYTV9p2EUVfPQNvEAnNK1LADSEsLe4c/5BUA9Zz1+EbJwE477QjqZRW9SJ20svk
2bU8qiN0ruPhoTL9WzezolVuao+FVh8a3cR1pnlCLMuV1sCTM9n3xeTecGT/7CwPi1BkLWm44g8j
WacNlxRGNmQKLKrZ3Lh1+dgWwetQ3wdeueWIfWqDsxWrG0Vz1zOemcowv2zz3Bjwq8QLVkaz0+BZ
jt58GNlukfGHtD59qeC3itflhnqBvfQ4OFzjgcKvCvOxnhR8L1pOnHeor13ifRbqUMLKhWmtuP46
I3QT55cq/iBH28so9wwrdL8HhxSfAk6cGwY5zu2IpBloIXWxD4yxXVRqQUqn6W0tWoazHh0zCNo/
6G1HrmvR7iM9d9QJNNXexqb5NtTN7QgTS6s+mrp/VsA7JQ+Or+mnUgEVaI0/FG/az+676TivJIP7
CwLQ8i56yPG3NuZ4UhhdR9l8G9bl1hzDHQCB78aknntdP9o1AxbQI8SFI5B1Jowr7pON/3WrBPo3
gh+O9mTsYq3bZ/0jRK11xxCHAf3aLQj2HYwJjr6ztvL0yerTXXhX1lxcZ7/cKBnppwTHIEjM99yR
kX2tKDHjW7KtoxKwooUDwq+B+mf4sjhS8CItaxWAbOvAuWtG7y67sRhTOnS9F9zpHTDXeUt6n9YA
6vsBOyN/SP1cdWROATYMOEV0qC9pLK1LTQTDBg9NhkmrbMfHzJ2eXHzFThPd2ElHXoq+sTr4l3kL
Pra8U6vprkaVSXKhsmvd6lQ54Bu5DbPxG9qKdUtp4LUnqg/DziIcLAJKTTynTfRGI+MeMKcD7WoF
g+2G8N4HW+m+NUl/4CSEaar5Ug0TfXV+9EBBwtk68UlvhSIBI+yCHuU7KP+TMrkny6y+kvGp1kgv
VzOqBvpNMD+3arOtgVQyvluQCf4JkXSFF/rsoYwn2GgfOfHKy7ybouNI6wE6jdUmxs+1ULmmIjk5
k0u6CwwTwHHiLn1zwpUay1NmnpobIrneaJg82G74QcCf7Wcir+1HEURr1TYes6I5TEPxXTWszaR0
q7pvnlx9GybpHWSvjer4C7PhdivLiOqN7os8ETeM0K2an5rl39ud/44U13PHd3SjLwEnuDmxgRPa
T3Vqf7bSw6e7z31mPqta8+m1yvegnW5yiqaFTwiD593ir13Zww+Bz1RjqIbiYAms+K2Iy4/WZfAW
mqesNeC9hd8s/ylvMKUYar2twWwiDDnSFDiUJA4uCWWuESTzt58yWryGK8Kbf+oDfzmnUl/zUeSR
WmIEXKxKR8NT6D5nibVuFO80MpjISyCl1Fw5pxE73p+6xFiX6RvRBh+kLKyw3T1iiF7Hnno7mbgd
fS/fdkCihUE6s7pHThh4wxRtpZTj2isxICN+thMS9LJw2xjVTqWbEXNjYcRkenj+YxyH+9ikjK9P
x87i0LYJOOzOI7jvfOYtzliRuCXSFXFa3Dl9tQ6TihqC0hwIr3fIitTvXJ3RCMUxglMj1PdT9BJV
JX7FFC9K0oWftR5sqt68ixIfO5lirqx0tGDicMJM+x06Z5sQseSh4uyaZQ1WdA/TlDJ+Zmn8UoZ1
vA2grC8IhKdGMtxP5NjjPVWeai6b5MeWx6kmKEI1NoXmvMwlR/VUZts8Ujf1FO4LzQbKfV/GFVQ4
gz5tmb81hrCh1dy0zecZrLaeAASe1IeBGLXKqDaRXb96Y3FfGXVF4QvXc2ZOEArrcmFOEZFKw7AL
FKg5GAuxEGJAI0YZPzF4joG0s7Z51wr7nigcvKOnPErvsjYjp1Ddau1AyLlyl1mwNjQEQQm3Rki+
rOTZHIpn2leHiUzTzohXoBCXhPl886b5Kc60RxMUwKKajuWskJ3j6/UCkjhmz5hbosJaTyMsczHQ
I4J8W3AbaNq7VuR+xv5Kt4st5ZwVAgNDd26rrP0WGttxrLkHM8l2G861k38LEYtF+SE2ueJy96cC
up6GZFeDDyXTWEs7hsnmoeEYQcyIAs2/iUN4V338RL5ObW4DzhH96BwpPZ7oRvO3L5qXluF5HTXv
EA2ODIAZaQ3JsqGn09v3Vg2gWjxXrk63IVWKfLJHAJXKvU7cmlN81qB/Y0Me+M4Q7Bg48auk9Wqw
zC+VO9rA7342iMTyhkzkuVjr3vSaaMN9z6fruFBo+WHUyQRTq68ggcY66Th5rfm1rvLjSLcynTHt
G/0ZmB/fm1JODPEzWA8o5sbxVvxeVVe8kVT84unte9akp7aytjTjt12xRhz3oJcx+WoqNTVbmvg/
UzP4GeEmb9X0gwT3aDHXZrJCyP7gJ9wKmzMRssjTsJjQhtNiYxWi710AiFnbZseI3vDvAsV5BLaA
SQpgVhxjzRvB3SpF8djWjzMw8hagHuETXEi7fKWPDQSvPCXqfdNQyYbMBLDFAiO7yUvKkzUGRlYE
whdBQQVLj9UdfQ1TgZdD0+cG/TE23xtruOPOlQETpj/Xme7Tee94+WOBeYmM5Plb3QNRd2BAqQGJ
0XZ+B3L4rdWJuBgx4sAk+EyaiQbpV1Dl4gT+kva2uTJSfIbVlG4Hw+O/gS+R2wlQq0pcHWqfukLn
5tqi5q5+5QTeyrT1U2cSp9H2xblo+mPBsYw2ghv0BPOxE/0Xe+exHbeSbdsvQg24QADd9Mk09JTp
YFAiGfDef/2dSFW9kiiVeKv1XuM1Dg/Jc6TMhAns2HutuTr3yhbkoYH3PdF1pqrLR3Ddzk6C78Vz
To0VUR9ZrvuWNBk9sMbc1SQKg6Lx9ePE+ukYVEYiqzc2iWs3ja3TtyMvcEHwOrlhbOE3caGYmwvf
BOeAE2Ewxj07gAUjs8aT7JwbLMx1fT/kONR7VwVrUWOvg7FJyop6YEfwbZopGmUdVXt0BHeRSqyl
rDClEvUenkwi1cCv2g+Rgx3DKM1tb1s3Tm9f19hWFp6lPZUecpBaqYdJG25sP3vyhSw47XGNFaPV
VkFT2ruoiIdtkuTYZE2DujnDyxQRpCa9YO0YlbuM+/qpjRNvpY/ykwnJYhNmCLx4blW28xkhMOUP
W72QWg4ertLWdnknNNgJVTFnqLcdDtW02qQKEHJVs59yzYxModmw17mQs0uc4m04bmizN+eFjwdt
5QXlvvI76zFPvjNkeK76sz2TpWz5WBUMFHG47zLJKUz9tW5qGv5nlx3y1gIdfPTQz3H7McNRHptx
fG/4ZssYar/q9yqPnoMCIP5IMK3AhkD9Vtj7ODEEGrhybyUlqQNk8jV+Ph6jsZWcDSz9Xu32NAf9
rwL17EKFWP61uhLbQLLnHLiUrNg2sSZ2NjUU1ByBuM3snPQg8vgeSehrhLG/II1v4zm8vYpQvyJx
boJqeEtdl8fdpzTP2QHkKP+sRy2yn/LARDYgtPt6vpKrirFIgwAYQYNNgFDumuvWJf9UOTQ3Mh2M
tdxA8jUX1YQ+xufxlLbBip1qgMKuT6obJAUPg5E/BeNa2TfVVBxkkV1jblrH0BxQh2LGqf3+y2i4
L5O9ddx05yTkYOeaPyM391OevCI8WCUzm8LwOIJCEb09ZE9Fj0NME+O+Ne1D0ZTfeMSd9H4clobO
DteuAF2Q+n3CzkAJ/h2yjWnfTG7xLTVxJmMtW9FY5rJQ0Tb26zv21+Bem+QJ0y6tw8KYFl7grdDI
krfGPCyxAphUmrUOKRLELnGLdUaokB6QiAiMu+EUpNzAqYd3n6GDrWnbfpAPnd198cEhBOhMpiLe
247YO8p49BGhLkzN2PPIFuhcwnOPxR1oe7Mzkb/6/fDCtorRFVJzJ87QVJOM3ScGxuY4+2J4HXCy
ftXrxh2p3i96ny7VWN6ryPpmVuMp8mNqrWz4rg+ChOP+yQrZlEgJL7t+1HuePl71Xcs/EWUX7H2e
vHXj1Esglje0pDFB0bDbcDUGjaIvi+7JZXdRxtGV4KkYAWtYRKb2TSqdWLziTkBLoQmyCDr88YH3
yaFbuJic4TUIqtuQrl/v3jFDWcHW3ugz2Wucqns1JA9m2l4bvk/lEdzmbXIgorM49o2+p8NMSqvE
6E+/OlubqlkWJASO+cAoxKn2NKdfnMbfEfVxxS5pJcNsQUYXunrHPJVd8qyo75e2L277uN8OXblR
OjQX3dgPTv+aOPEX4TefdV1cN1rVroM0uYezHjvRy5i9qoiGRkbdaDe006U4yNQ4aZ6zNoFgWNYE
bmlsz5WBTGMEDpJUw7Nh60SCjLhKjLBdFaSaIHl17+tw5iQVzzDlWRn1iTom4aKbhvniPKm+G5dp
BSgbNscW9MurFlYYqg2YI+bZzoPbsJFfvM579J1kOwmIQmkOjl3vKUZAkGCLuXE1+AWoTZ5UyUgx
6rblo0qH60h2LrSEYOdMCO/aIX8FHrw3huymy8Z1aDRMZZHuygYcPF1FoIsE6tLtrYOVr8vu6vLl
Eh/77x+1OU323e/e/fjuj13+xI+/IKy38WgxekpdSlHnPoxyY6NPHMKq7CRB7+hqvFmTmjErYMQ8
3WW4B36ojC/5qBe98b+//C9+9yNR16ctIonw/ZFUPAaTs0IWgLxtlsT9m5l3+dGTstnL6bHS2645
XMTXyUXs7KIEXYkgBS3iF+TJXMwYlwxge0jdaX35tiAtNabM4UMAJr/2bXfY+G7IonyhkV2+aLNQ
98d3YJRyskx2VuI1W70o9z/cDxcDw49vL56Iy88FjhEadnCriypeUsL9rH6+SKAvv/u3LPqHIvry
8+ULcAfsREmcLHle4K6w3VynZ8kvi+zJHrqGiSYaTyZoeCNskwebDkvsImK/6Ncv3/37y+V3qVZq
xBZ8c4sOwFb/kqCI2ztVDh7GjY+uoh0nrfDbxPiGmAHwDqIJmnXYK9JXdiTAshWl+ZboLHFuTa/K
7F9jmEvsUvnisu9J6rw8FMY4rjxPW48Ty6QlMn+VDlUFoMzw9+SxEPdejMiyxx2qPBbXsTujAwe4
LeSwzLh/BkF2r+IhyG4ZSa/4pKMXuurYBESTyM8yHUloqrsRZ64Xb5Wz1xKiWpD7W4OLeK/tx7M7
THduBH/CtP0GjBOMjrH8VpEmt+syP2ZvvYhqgBl1WbTnxi49VlTnwJQhX9CcX+co3CSI+uVQG7yM
SaKBFnMy8zQFwcvkkppU8qhytfqcj+nKAelL58PU91qv31q9UZ87QdZ5jmpkyp19YU75njp88ej4
SXLSgQSprLHOnWlZ57FR3P3WcOVrzvU0Z1+mcbjmj7TnVABezOxTFRL0y4V9EzaDu5eG5R8JoaQC
sla+Nnw1PNoobmG+1maTAn+ifp8YvrQBJQv/jtzBp1swclQBEq+6oGKl9urnfoAig2Aqu9bqKbue
yJ8iRmHRVVO3cukuRp0erxuHsyJqnxJXb6Z1HKfZOZAyPevaA9Ol4SQIpSbzJGGkQrstm+D2dAa5
KuzP5SmhI32iRwqIILszFfBGWmzj0SGuUX+zaBFMjNgWTumRTmNOakUnb0a24Yqk6TitYky+DFLp
9xsF280gHc8GdJgxI404nN8JsyeN6RzljaFLokuk2wI0UZyVdmhwwCPxNZVH7lFHcL1DmBltugcK
kLU+n0QmSihNGKikzOT4v3AHRUt4GNb68rsf//nyX0Qqyatucw7MYQp3WUHmQdqnnyzPfWmd6Zin
M10lyu/hltJCq85+4FxFmv+IY5ocnGentF71NnogtPUUpyOKivLQD8ZD2Ciivm3jKbdiqDle8VWS
0EyHjq5sOd31U9ce0sRa2Zp+FA2VouH0x5wBzE6DTFQmV4UVHuuMOi8qNwBPaD1bYDykwnSpd2KZ
y+6TnZu7Lm7qVaKbGPvIDPOCAEKbT50qNe+uVARV5WFANIjbMUExugePZ5U2uLd9qJgn9eNNacD9
mMwrtrfEreSUYI146v3+5I7xl16zKVPZeOpOfWOkSGeM6irZMdqmLBk8RNYleIQIqauwiutUnhrG
qB3uA4/UlSoO74vQXyUtbatOls3CyuJmQfP7e19ShMlU/9oWgIAJLyJjwwLiZhzIO+VkT9abYG8H
+cdON0C77vyQR8c45HT6VL10qB0M58bvlCQhGciQmQ+HPp5cQFPd59ax7uzpbgq4bGC03bQE7h6J
q3GXyeAvTRPySZcfAMZBc9HOetoMLIRwPqYyX5ad9skvmLyaQcZsN853hGE/+z63U9xVd3DO1310
R8QVfpcHr8noDsvscazSlTZax7I00nUrnFtyiPZFE323jZu+C0aa5Mwscrf5mqH4iCEHbUYUmtQC
r1mRez8oFdoQEKzeMlLTTfNgQC5zVLGblA9rkH0eGhACbZEvA2jgMCTjdhDmEfrFLq5NYCvmZsgM
cFbkoPY5OU7GAFDDYpNjhQSFWvmENEOfPab9KSe3gipuFdZ6RkRpXK5pUMAsTMtXqexvUhKV0TKr
1GFZb6vIux/rcNgFgqyTKoOdV6rnLjDMTy2SbUvUmIek2oftYIH/0j5h1STmjDkuChS7Kl+Scqbt
dSCfgzeDbEvsPzkFYnLjUZx1pJ+3o0IrpgGfkr6+qHI20BokjKRCZx6QGTGXkrWlH0agkLQpwnzt
VPCnwAjP/uP6OXIbOvUFVLc5UUx5TMjVi1s72UESDsWWD0qOcqz8eqCdsDBHlKzOVO7Y7WZ3VV08
opj61tnRa9S+WLYQm84c/ZUzqR3rrn2TcrBSQVMvM5HrseNnHjA8ukUIXsUbJb2zptk86yJrNyXt
ZSS803osPYg2zXBtBGT5gl6PVqWPLjCOLXEUz4FmTRvBjpLTfV0oQ3zxhfFaBtO1E6bmPnMqdx0N
QCmY0GN3wmc59Tr3dkOv0DEpm2l6BGOhmGi2GnQ7314FVuEhA7Jb3k8NgWji6nJUeZuw9VxrZsXj
12c+U8kRKFz93YSRobRketCmaM+KFKDozc5ijkjGeHUfCGpmpO6k6eZ+t5SE8AaNncDHyF4HLSZ2
BUjtwmNlo6XrnCKBRCf34XjaZ1sVKN+8hM5YXdnMztB+icBdS7P62o66t8XEdUtb1tvB/Se8CuW7
CO4SsGMLi0nFGpTEHTPrHZ0h96ykBsqvKfQ9xFQy/8Y2xe5A4eIKDdlykqfLGgkxpIo3p5ye0j7r
+LudK/BWx9Yfo6ekvQ7s+kUN3UOJ9gCbGsHOPfzyCp4lqbQ3dFncTalKus/ADVltbDB5I31gZXyr
tKEHdTzvFkrnNacDvKAo7deD2WwG3XvRGzSZXYuXIY71736p8RFksbMz212EDRrHNKE94bOlDp1S
35TZPuaTAU8koHF0DZA/6jWrJfI6F8MWgzHzEPLc3cQD86Y40NxTQHDCaYTWZvQYXvXJt9d5GsZY
fyFsxI2l7XRZtyvlliD4IE5dSSKg8LfSPK1JA6TlGqnuTPcl2YoWnY5OrOW6LONvSdtqV3ZNbm4N
AGrVIUrPNqkTVSvZ8O5jLYyQHqj0qs8/DRpUkx+/mX+NcSAjLvnBsviEmd62Sx9x2MGpSh5VqqiH
TVuVn378iOZkW9lGvxv93t6wyWa4OBd/o2JiERPpPn9HjCpCAxGtRyLLrsLEQ8J5+XaqaDiniUoJ
OzGesgneweX3ly+Eh+abKGs/81Oz0/sAjYaeHGqFNCKYvwtdti6kX+5H+qncgtlehyV2KOo6X4Vw
jRaZP7G1bxwHi5l0irXZjvYCRjo7sWH6OqZBxrJVZgcWd8KLZLTmBB0LPv2BvM3sUGrg5gKhfbr8
Kg6IhkdZQvxOI+x432Os3ZeaWDs1fCdX1RvUzPXh8qXrfR3SqCDNymvJqaqh8VXEM/hZpF/1RGYt
Etogq2QwaVV10SIbxVZxxtEDasiwMv6HKEr7VTOp4pB0bX5AW1IuANfCtfPTb+RGaDy64l0buue2
GhgupiBOCHeyV7Ee1wfkjvqqrZAKpCGXj9BR4oUgmw6WykPeY/SdbSvXAyrSQ8/2ZEl+ermM4Nkl
BmZD+tuMp+yxAC5aFIdGb1F0FObWsKycUsKLy0NX6OWK7oJH57EtDyaA2G3eqGMTUR21qaoOmajN
pVHjIZGtYhBy+aWMshWXFE3w0MvYuctq7WZkj8sxgLlp09u5vGBIx60UmOes/NDNB0ENDAzwQZxK
5bX7iri2y3uPaD8dLt81Ic/WdqbG1mN1nflpeFt13GlG9d1U+rT3mPkmZlht807u8bcOG73sD4EN
06ksqGfIdbpuUt5AqA+fTUbwM3j2iKMKJKHeOfNj+2vp0AGrS0Gwp6KcG03nmQO9mfo2OTHWLlau
u8nRCSlNoJRy6SY5gwIsoIgk6/sBqUS/Cis93Ni39p3fU+uNXrkNA+er1dVPUYoQWtNrgMpILjuy
8gD40jDHjP/2//0Q/ys/hOta4Gb+sx1i9Zo898/V68/0mh9/5l/hzwJ4jccg23GEPhNqfgp/Fv+Q
aNaE63i0nxwTY8K/3BDeP8h3MmFIUlxI3ZoTo/+VgeP+w7YNQ+j8faZrzVybf7lB/hmghJHkPwYq
IZ14747Az2kYs2PDJVNad95FKsURU3Rj8tgoU4KuiAW7mmi6blzHxaI7r72pIPaFkeTCAsVH90Hr
nDXOwgwVChcoGTpU72QMLISRMk3UaP9GLEYw+XIqP1keBKyGxUaXPKGLulGHLkP37zJXLtilrfrc
bA51WpEeExzbOtc2mqJ5BpmyQVSyrB2nZdWep4oaAZhGyXTfQ7NcS9K/xJjuCSUk+9cWhxjmXqCz
55hchTkgfyWiddra9ZzIx0dEtuutEXN+tgdxzgs+lkFGY5t8tTVo1r7NPnKY8eEjXBIvkE+jpas1
PYCza7Fw0jJixoivBasHfMTJZ6iTia1Pru19HiUHXbED1ih90TkF08EZwQbSKi/oj54qBAQ82lG1
p3haW33CM9WUALjjG1Opr3QIjHs3ZJIQu0c/Sis4yCMqxfGB6omhO0mgC2TFJbOdiYYpqsvlUM44
WKV/mfR64WbIcyZT3Pe9WayxDsf3vpJfIHFXycmqnGLfN3Ww5on7OmWyX0ayOBsMdEAbe0vapPXK
TEcq7Dr8ysQReLcJHrJCa5QawxJeFxT6Hn56U2wwBrI8NRuuobe4p0eCkG8gTLC5v2RzOgbnfqOb
zVNq0kqeBpLHaBYcoGiSC65eBC0Vnq/YC4zAZKU1b0Xc1ksQacGqbwNGbeAdN9eo9/BS9P1KV/Eb
bsAV9dLU6RZ74Tw9QZVcpLbz4MM2X8jaKZd1NR5IqZs2XlS+wI0WxBqNchU72DRFlN4EvJBj8agL
ZXNq4HJCajBv0eYvRkse/a49GQgcFsGQ3XdEzi5DH8o9hkFkFvTIEzRyi3GGfs5QNRd+7Zgehf6t
KtKboiRiE585M2KIcVE0bwdH9ZU05/1YkDiogQeI94ll3cZj/LUUPLUlI9Y2TtfSzZKneG444Whp
hmVhQfL2yRVnJq3tWp0U3hBmcsGoti2vB8tf+5LoyNjnk3ct41aBGgJTwgIAPKKMzsTGWE4zylK1
+FJ3ltKKdcr2rWpJT+6QIi5IhCrZ4w6o7Sm7nFLuWuJpCWnqhz2NnxVJIMTkDla2BQlSLPGkz6Gp
4z6M1IODwHCRNdCqAz19i9w7rwkOaPPLde7NfVQNbamvLdqKun9079uq7lG5p8dUd7ZyKu4dbWzu
ND+Z5eCLzKiCJ6tI4LKEb4j8/TQl/bcXO6LY3YUraOnXjreLxvtxxMKSIOBf2zHBdsFJJjDQ2RYs
86EKtw2WHnrjRU6/OiKCMJawcNG/Rik7WAm+dOXQg6hjlpq46sJ98a1KwEKKs5UEzRVj0DP9VkSC
89qmhUBSc58Kyzc+jT3pGkrv7tIQ+qCJGbIjVpYtqekumqs6s5ZoPuGqO6iM2SfChHbKW2bQw9Ga
BkS+jYd4pBnVOrCyCqVlYW9T9pWodFidkKm6pWfvGDAvQerWGz8mslK2DXHhgX7tdZO3AbDcIwtY
0uC4z4MSFUGQ3UNILBdRk74lkW9sqfMy9JLGdxleaSlgiv4eXfOuY5uiY/g0NPa8xo0sjWTljf25
G29NKzogxWP/bwWImqG2ur7+HZ5wuEpN8TSZ2X2oGKEC2AR30/rOwbEzeYgGAKagKNedi9VBFcCP
kiFvDzQs003PG7BKRDZha1YHsweB0mjTSxeTi+qPG2scniIcfgvHQILQCXdrqabZjW14K4d6QHVO
hy33XZ4bFLsH0wTIVbRqRZ5iNS/8pjG0MDFoFucJRvVU15vdRDVqA2lZxn7k0bEu46NIEsxacz/a
7bZ53Itt6wId7lzWUVhA0xzwjrzRp62QWvWbKekzFT68NmzM2iFMakrpzrzRMkFaJN1qqKwZGOKE
gDKYwqSNRbyc5shol/XTuYkIBAMif7KGUT/ATRIrDgWQyiFYBKUHgDizPnnthAfMlt5hxFhC9IBz
yiOdGp2WIxkBNi61xnZ+vItqfiuX91NOb4GM5NXlB1I30RpLJKbzu8yCeDjELXvx2Yc4FURzjaWg
Q3/5tgydvds8kdcwXdHVeMh1Cw1sG+xGw0EMbZu3w+yLhq3dXVJHZW1dXb7LTMO6srWREXIk0KlN
3VsqoBDl5JktzOhzl/DbebiV0HlbVqbNcGu0b1Rmw8j0plPSEFOqYKrsDdTYbSuHba9Np3Igafz/
YgWKifX8nL7Wvzpw/9805Bqcq79VoBvwieHLr4bcH3/m34ZcKkiXKFlh0OSgyvwnPdGV/2Af7YgZ
hmjoniV/KkChJ+ogF13H5HEuMOP+nwLUtP8hTMshNVF3pGNirP1vClATc/Gv7lxiGW3LNiAxeo6l
z5Xuz+5c1Q86E/+83Yk4aVZlWoXXWpRHh7oorxvWnhVag2AbEhp35NGMBdOkI5uX8SoqbnBEBDCI
2rOGcmXhFnB1JaNuWudkixMlsvDarN43RneqRenuwCaUWy/oPkpE5Vj8/BGEbtouVEpqcVdygC8G
5J8MxmWpJpbtgSEhp4rHcriJUfSSFE/hi9gfTFCJkMWTL2QEJf9lGuuPFyfIEggmrnrdmd3PP704
lsLOYA1qtlUZUOnm2zJBUY8qEaIyqh12m9eFA9ssxmPgW7ipfrrW/rmh+Fsa7eX1OW3exc/t2O8z
NJn/xMVo2802desby+5j+lKQiWoEl6kkCqaK92VINRemZM0Iwr4+eP1318+P1+fT21ze4DdnS/nP
n5/JKBIkwcEXTC/pR3R3qqI2tEZhLHQ7cHncNTxR3PB7RcAxvhsaOjT0XEKneRgsrKLSPjgkf35H
LO7zzYXy/12qaEOSuW8VDSLNnCXeiPA5Z4ZdHj/44Nyc7646YXK7wB5FtGaxj/z1g9fKtequ9Nm4
TCiLR2y067n7/VT49B6dhhGoyvzzVJPObnbGru21/kZWNH0TWdKzsuxgmwyOc4hC2/3vYno5J8LE
3K+bbFy5JOfc15/PiSgZdAZG027r8kX6SG8cLfgOCphkS/8htHWdaVRUfHAl/H7YhWmanilsBi7G
bxtZPyDL3rXydstzVvC095JloXv5+u+H/U9HHcI4lkUJyUBcImV/ut10tzYjIyaitVaDu4LGXTCc
QPeZWEb5wXX0jltwOYo/v9S7E+zYOghKgSbWHUNiEBIgUG30UgDvp6Vss8+2glUYjKe/f0DrXUPg
8rIQbR1h0ZfgAn63II9BTBx8zw1tSr1dBFqT7fDrH5pQphuKDZvA7esA/dupKPqHRtr0aMtu5zq0
xQpNxitKBmj2kbbVesfcxYn0ed/mBomru3JbMo7GIT6Wgh1Z13rdek7+qhQBJppvnvxx6JZZpd5q
fNG7Mb6psIIvFVADimczPNJsVM2t0Wpf7VKEuw8++XxAfwJFzJ/c0sFWGLRkpPnbZQvhwTFzwjNA
RzfxxhjCW6vJLChzfCot6G4bHWJ+32lr2XkPIOEZW9vjDfMFSSSL6LCmYVGfI30YUy9aaSzwtvcY
QqN6pUIm3h0Xi9l1+qKu2MozhTm7ks43dWNZ0tuYTOsoTDs6DfX3MKUCVW6v7/zPI+FR1GLtUTOj
T3//yIbx+7OLz8yza16sBP+8u1UjD6kVwqVmS1oKY8p2OvRl9DrkjHLq/nGKckagKPGW8NmGXYaf
Bj3f2+jVZx03f0E0ylHlL1nMv3X9i4liblUVxhcCBwxC5vKQSayxcVpBs6BxSI5I5IPX+jtP/xZp
bvCYIu1d9JLnpFaiTTZZzZouHdGF6QCcmvSQejV4Do3/ZkcpbkD3lpiNx6Y9GnFECBiMZNeSGM2Y
/WYkuQyHaFKYxwNpLsIeDHPb3aqif3S7QzwgMs/TNpz9UOjKHsnKuq8iIXaegznKydp109GvzymT
4wwLj63JzSSRXORmz3PUxnGwrFyDzI2GMBFXPVpReNPK7poeC9F57O5hX3wf8Zxh80bDZagy5dgt
Eoksxb2R6BxSbdcV7YOt0yiCxHWteoYoNdPsoXgsQ/Rs8OCtBcEHVzamb1Qd5AqOgsSBpNPujJzE
mdz7HlTiey6rG2E/YN4Ti7QUX03DebAn+7NMAwSX3rBPaUcij0AG2IBMWFRd++gotyOijY0zHF9i
CI1ZAls110TFfXBV/b5wuYJeJ9s1euGOlO9WkIFgAByd3EctyFbGDIz/yUcxADX4A802FRBpDBPj
g/X/j68qeOoKJl3zg+DXh45XcXV4U8xjV3+qrf62zZO3tnLOw6Q9opD/FHvO5w/unrk3+uuCQYA4
TwLDQ0rowLX59SVr5XWZhgOFeVbX4HfDFTJE9xXmjHX1LOSc26Ef9IaxZCGmm7+/+O83rouTby7P
PU+3LOfdjQtHpIv6LufjyvxzUZmbaDS1vT3FuGhIamanLLUXrZfpB4fZgJv+24em5MDG71rM896f
3RTUOVtTjrPdyjOxId3aSiHMJGoc9nEWPqfsGZaiaxpCCKdzzeKJxAOFbPeEIcv46N38/tTnMIAr
cGmWG5K649dTEIfaZDiFV9O+pQrS52VDFfHaU2DOcMtxZ/a1ca6ljgTLzq9jH+lJ4kbrNOgfkKJm
0C/01d/PjPmnU0M9TGPDEJZBa//X91SWeHbAx9Vb0zLRlyTaupgZXgBDnwo1vnV1z4i1JBiTzbni
uZeQY5nfjQgdjnVifIkHQy12td1cwcRjpNsajCAdmpGc11WjqwcjMk9NqMszpUi3ZR7tN356KuHs
BraPtSrmr/77R7qUNe+vdObY847Q8tirvatFFFppQhSsekvOGQyEVaNaQA4+ahiwdUwAAcV2EbjB
zrLTRZQM8W4iFm+RiPnGJ+5oVevOszlRukCUqJf4DPoC6Zfj1d56SvFm9EmyQS+hr2IFpai13Qed
JJQ5LWm6pDYgHj56g2x2IucDKxsDKo/VAfeh4hghZ0o/qL5sxjy/XefsjBlQSoYw7KB/PYu+UXmw
Gvqa2X+9bIJgh6IfuIuG6bk0jl1TkoMa2Pugx2vcZvjG8uAtCjVUqBT8XWtrO8rzkV0gFhk2gLRe
LKxcUzcCYoryz+kAGSOaN7NN4Gya5Jvm9o9VkLhXCaD7Ne4a6h/HWmGHsBbmJU7QLJBxdfEV3H+1
Lvx6QrI+Pk91OoOsbUYoOJZXpl7f48Z/+fsFcKn6frsAfjoa7+6zvkl6W8EoAWCE52xMxmppTkYF
zZChcxG76Zp1oQAxFdPsm4MTTUa5UopHgvuu//5exJ9WegpwHtKsQoZ8v/S5Y2f3o2jrrZfKbtvb
7niwzRj8ERan0kAqKBAsF2E7AxQVC0JiXKdDHl9Lr9hDDSBr0qiOfs4MRxRew1Z1PEgvZRw0aRPy
QGqcKCuXjFK+EbRGJG2ZPzdG2+09RfuLQDAXvbz9wF/7ULltBD3IT5ZBh34JsHa2Tt3wLckQjvjS
vG7oOG9ESnRiITAne/g+rckftvGsXLP0fWCyRLmWC4hIB6kyeMy5Q/2TZfvPqKIenTbi2V54a9mU
n1o4W1YZhMewtJZ2hZzJIJ3ug2P7+0Xv6DqcNGpgBHNz5+mXnRuMjbmvCvjEjp9hzuZMucnhJf7X
+mAj9YdF0qHgZjRqg2yT+nySf9pI1UnsZFVu1NtCZW9RUS5TZDIsnTcuFOlFQPpllpJFiXDm4e8f
8Q8lL70w00XyZduO1N9vnEtftQVqNpbnTKzbLqoXrTvg9GmQQFmSiYzrr6SJr9QhGHEhlB6iD2Un
71PXL+NkNtW6L7Zow+2E/W054h4le3jjk6r6wbL7hwud/BLTkZZFccHG9tdj1CgCuPwI33QWqHkk
cMjr6LnTkxvkN8s0DN9qmX/UzLoULe/udDp+pKMYJq05hsy/vqjXafVAzG+9Nbr2rBN5x9q/kjJc
TY48KtdvlqhT8MV71o4uw53pu3uzzroVhGUfSaF9M1gVwKKg6TYViuXFFI4PodEfGAx8UAL9vl/j
RAoenZLzYuvvy68QRJwIOtak3s0B0KA6Yx2UwcLRMSGK4J8aiP84K//jFcsWCSMw7TY6fb8eGIdQ
cpW2Q82A7NQ35sm2eVUzc84szhahCDjovIloTu2jC/b3HblL7g3FtD2fEJCKv75wVEOig/5Sb1Hw
fepH+9aQ7A7hksV4uKprtiuMP9h/xgO4HUcBjo1EDagJJ1TvK9ghxF0g5+42uhtfTROD0Q/uqN+b
IrxByeZR52Z2IZn8+gb7sRVTUMfcUZr9zKrCyNQGER8XUCiEeA1CquPOdjdzwCTWz/vCVozcgVHJ
ypzokCVv1sgh/Pu7sv90vqiQOVPsbl37/YXcqM43rQwH/diqaKMjw94z4sG0MEV43ylekcV6yyhU
+kZ1umLgXKDcp4mIKi69GbF3myK8t4bhFVxRf98a6jbw6/qssoOHWPNQusF5YqU5ll7ZQhwQ2Tak
0DxnPBcIyj01LsO2EIfaaSp4TGQdJVyow0EKHK/7VJenDHTOOiRFebuvm+YZw/rnqU3yvWZF8sks
1ctUhuu4M4JtnwXDKTF4rFn481CErwhlVP/9iux6juOwGEtqaePd9Y22MBxF5pTbTokl7L5oTaxQ
t+6zFkplKx7CoL11tOotwub991Nl/KHWwkLFOEwnjclFW/LrBRRG6M1LuEkkZSZyF6E924WaT4qK
b8VLN3fw4FXVVdelPdEa9DctC6lXMFofLCh/uGLYSwm0OPM04rcnQ5EVU1O4drklBPa6stMOR52u
IwTPchTDxjPqaeNMlN0xss36g8vVmHcF79ZdXpxuLpsYSS//3V1uTkyf85YXx8SB1HpOBHDzb1Gh
1DFVpbkONchYChhm1KkNYvvgg7v4D6uMp9Pysx0DUKrw3p1+KqWs8QJRbpN2Iund21v+EgRljek3
hQalf/iJ2Qr9YS9JTQmwRxKeZbGO/3re3djOWwVZaQuW1PuWozJc9kXj3Aw0bTYhZvQk6/DjDaWH
i8PVuQz9F0sGwUESfrRVRETfRNozEslg3aajgrSEny/uLfT9ZnOsMUFjS2+1ZSODECGJpT26PtS/
sRIL6uT4qMWDfKppMf0PV+e13DbTRdknQhVyuBVzFhVt3aAcZGQ0YqOBp5/V/Krmn5obFEnbsiQS
3X3O2XvtHtvYq52Wn/2M5S/ou/wXVgYG2H1578sKF68jPHZAk7KXSOT3emimTdZUyb6ylfNZuO5v
6afeZrIVakVqokti6S/kWvGvAvAUIC9N3n2hm2O8uTHHyGDyPrKoyA+0v+JLnJFGDPvAePZM2d0X
G+7JODl3Bhvt+/DPEeH4lCnpf4bOB/yn/FvS1yc8FQlT9hZQQdzF5BkXpLyS0X5NzR2mMQSyAEBY
ksyndMyeF3RFH31taauwE/1ALoDWIyATdbChTNZR+cFJBqVknixXZZuoakbrOAzRF0VQcWkslZ/D
pTSf2CHrDzXnbybwBIwHCBYia5h/ppzbqnlQv1zhgcXjSI4aFf1zYZYTxLhRvOZZ8MdGtP3HLKx7
HZY/hyoztjV5lpc5GLMLJp6/zdxPYJmmEtNJJQgMRttDvVfKY0aecvk0lEu3zopufsqtijAZmH6r
oCRBZxENp/qx/ByMfNxZ+tnjpSDFAoJKGsWwGWRXdvbsOggxHGfaJI+XrLDxjgM4mLLOpnOuL8J0
5X+PHq/FCBp6qdNhVLjNtWCf1qN/fjz632WqErlpJnpyoQdMckZxhJpCZJd4mrNL4ip6nViAyaAu
xClVpoFc3iBQtg26L+ULqpclHo5ZMo06jWQ4LlVVbkpsZthMkuVmiG65ERuO0769PV5h8jffsjJ3
9+ECmKDzz0Mde8//u0BKWGWcVTDRYRz1egz9Ne33fT/XWHLtxn1XhZPuB/h004C1ZphiFzwcJdUR
qc7HzDuwxf2VbHDBx694EsGH1tankQpx6rGwEKE5PJlNY7wMjWW8KNHeZYnOSuS18WzhhFyibNjF
ynDWHlTWN+BGgOP7Plk9nlYc8S8zxoWxhxsgDdDEKiimZ51DDSAPO1Gejc89MfAmWTPgMu9tCWkL
h1V5kE0br6zWR/Bt+vkdUE1+p8EkN2SYL2tCuWm/+zI9OWYmTwDWwSU7QfRREha6Aw8YgKWy4w8/
B8tfu0PF2QpVoa+Wj9nFwY1EfrnUsP4+7KIiHcOK7pXZdR/VV6lfdPu0BKVWczM0AdnxTfueAIl/
9QdMLIHVvrdz1677Ao1OsziQSIVWQ1IS3/w+c26PRxxdJ2qNpwAi/9aaBs5I+ex056BdyC1viy+n
JAsgCAf/WKWlz+fbxe8MfVIqhJaM17qdZ5Fey8/yrnuUmjATPKVeIpHAO9arWdWYXeUzCjBsIgs/
diTj6F2mtb82VQh2tOA/BjNfQqGdmosx2xDFmh5/3QlDH5J3OvX3QUoSP5X7Q47TyVrqmrxP27mK
ns+JsDF2G10F0nfCze836d/Ur+Yn202QIwqz3YrEqzayR2+T10NFrOt4n6GP/azysN70slEHA8rP
D099eB6iHydzN04D9G2sMUrHVRv+HNNjSzLOF/NftVXdMux7Iyl+ePDKev2673DKLRtiu6RiWXVC
0b/7CFpgPdrzftRAgG7JP+o5+2IhKb9qtHRlU8CIE91zaIFxTeHSJln1ocZpvJPNDnnro3Fb6y3s
InFDtPmejF38TvRScc0H48/jWelm2aXucbRUYGzXU23wbtB7vbPJYMfz49dIX+aBSG2RLu6pZAQK
6NTu9k49DuuF5tK+sa35PYqhmGRZ4zBvE/M7Sv9iAzvzt5rgxLQi719HlVqXyM1eul72r4O+WIr+
gQL1sEo0wVbglHjt6mg6ThiSnlr9NB8HmJB1A3PK/IqqDuM5Jun95Ec/EPkV1Gs+96JNDrzhBnsL
bsvv/ps3etpLYyJIfQrd59gPqMc9CC+9d2UsVz3VYFV3YTswppi6dsOC5589A9CCh5p+rfAP3jCe
zLfHI0xuCIGxNHuLkW9n8gxheCF7VeQI3vzyI4IejXjRIyzaSUAuS8dCVkbHJmiDBVyZr4lo7L1R
Gy177MjByaG/VjTpNZgDcUqsojm5TWVu+j6HyYmZE/x5vWVE29/tDE2jQyTcqbXD5lT5Lp/SYElv
j81OQGVZp/lEoR+by/VxgUzygWHW3Jk92WduBBouseyDG8e/lmw4+SkE9rz9Fob840O7DqBeTxp/
HcHBHjUQm4o6WosA46CLzNnCrLT2agurBiRtG6J2Rxnx5MHYNmBtOzC3M9jbRRGjSIXGnSzZtwGd
u4PS7Wlcd6253fC72eD6jQjC/aLR3hLGd5/2nwOKawBNf3N5dtnHKWBWCjK4zPwXU6PCaX/dOc6v
a4UkJdA48VkCfG85QxqQxkOI4/Y8PC8QyGmH3EqNJE9hk4vYRUkC3zIoPkPY5cBc/9iwzF14u8o+
gglnWTP+IZO7Iof8u8BmeaphoRuJ9gcGIRx5xHJKA9MZhSKG1BD1QOPUDbjqFEP50RLLxziTAezL
ZW2VzaHQ8F6Y7BKcLaDwTKPalYa255AWHCjuPcjrWdq7Arq7B+U9CeZvKs574zBfnYMOrodGwlPi
OfzaOLJ6/FiNBscT7S4HQPJ+815osLyvCfMulsexxwpsafy8o0H0MUT6Pgv/hBYO5CxDpLyUw72O
4hcfW/vaULO167GQr8jk0U3GYIWqmtszvJWwqAA1AsSvIeMPmpDv+JLZpHHLlPqVwdD3NEzf1Fj9
3LG+6sa80iqRq5BEadNeBwu1Z9Qvf2Edo0GVNiAETVMfGKq0GuDfYS0CWtdi3iLbBkUIjtTGeTZh
N8PX0XYzzT6xf9hAsWYdESB1WEBRERtg6wCBNm2vk44UMOGnIQaUIN104EAi7KtnUEfUXQPZSdqI
FcknQP75bQyywZrq/DNqIgxCTzjgkCNs1cvd1DEHowVUPYaGC4lArIoaCAnRqxnKUA3XSVusvZkx
bmbA9OSKXoIUY7zSwQoLCQvtJM62lb2TRKRBSd6RTuC/mlZyUgMLHKtvkFT/HO1jmbSjZeRk8RTI
bltot4uL7cWXzldrNQgM8MN4L0DfDIbRSSRZ67AkYMPrnjIQCaH206TaWQNv6BThtNGOG1N7b6Q2
4WDGQcUBqPHhz/Fx6rRYdpzS8tdWTnRcOw9nR/t6cgw+ngUuBgr7rdPeH8INQC5jBxoF+1KDQajS
TqEYy5CjvUN9O/6p2QDzZs7upJzfpPYZjdpxVGsHVaFdSI9HPcakTjuUiOq80M5xd5N2LzXax5Rp
RxN9Rk87nErtdYK6cIq0+6k18UFF2hElHt4oTFJSW6jCh3HK1h4qod1UjxdH7bBqsFo52nPF7KY9
WdqHNT0cWdqbBZgAm1Y14dgasW4F+j9stZsr0L4urAAed2kInQHPl3q4v/RPkWpHmIM1jNFABo4D
t5hP7Q6FCQeZROLPcoWrrNT+Mk87zVrtOZPafSaxoQnsaLb2pYEb+C21Uw1OZ/tUaffaqH8JhXa0
RdrbZmiXW6r9bgLjW8qwHXX7BH8bxbbS7jhD++RC7ZhztHcuxEQ3azfdpH11jrbZPS7MBbeBdt91
2PCU9uN1D2teq116pfbrtdrHB13ps9Nevv7h6tMXSvBzph1/C9a/THsAF+0GhDzxFWp/oKOdgjSi
ms2o3YPiYSTM9W+51e5CS/sM+fbqw4L1MNAexBwzYqZdiYP2Jxb6kYVlcdHexQITY6jdjDyLj4+L
0F5HV5setfvR7PBBPl7PH+bIx8MJwyRtumDfag/lrN2Uj0cRBksDo+WiHZe9i/cyw4QZPNyZEmNm
qh2a/z01tG+Tj9S4crWX00mp8vB2ltrl+bjM2vmpxCdO6eq/l0PtDq21T3RatGV00O5REBIIALWj
tMNaCsck3jDMCI+O9p0WGFAd7URNsaS22Q5KPWnA2quaateqFfDxKbWT1eIdx+OAu9XSPldbO14X
rK+Z9sCW2g1bal8sqMpmC1zP5ibHNSu0fzZJvxftp6XJpz0D2mNbH3LtufW0+3Z0QiJLo4XM6DB8
cpk9AEthAcO0O2n3LsGTUMIx9M7a2BumihCLjE/TUK+6yEqJzdMJg+EjLfDxcMlcGKPcxPXRf7wa
PQISpY4ffLw66n/gtVa+cWJaFbCcN4tppvvH63CNLW4K/a9NfwxxBDxeflweX/7xCOSLu8ojSJKP
p//9P/9dH/9UGFa9qsC0r/578fG3mse3+3j433NcGmuk+rga/u/3ph7f/OOP//tOCAr+9Owl+O9b
+t9fTAFdbJRyP4UtySJ9/K+F4e17T7FNJ81wfOQrPx6Vtvp/nz7+4PHa//f3kHKQITDW74/XH5cp
0aHN//tSQdITSKzS2+MlyI/LpqvE736oKZUJ93mqIjIuH0//d1lyCmmghLzbj4es6SOBcKR9haVz
hDnW7dO2J85rauN1J9qzNA3YK2gi183i9dtiyKudqqx43aggfDL1LFDls7tCHPdP5RYWIWz6Ouns
DxsRwngW513RpQek9gu0wdF5hqNI8giUr4sfUomDdcRFRXOm6yNr5zaEm04IrOwC4pWpzN2SVoxP
w4X+Pep9pr2Z+TukdLmltDqos1+r4CcntnTdsZA/tdWi8ywcojld1h6/KL97QHmdZ98RrCD7VFm5
jtP4E8IxamQCL+A5BV9R8OxZ5lao9ndMeoPOuxk3gQ1MbYiH9zKnpBtxs+XSz7CtZIe0W/ydGXmv
9YC4CPr6ntLqGeDMNoskGFvcT08TzRPHGs5lVw6rEP/SKkLt5/hkBhVwS52JIXAmIqiNGDFkgN2v
Ktvf2esk23vmwqZrHIfzU/LsCPVs5+Lf4HqbqsKkxf75LaUV79KBwiN0hrXsXcKdW6qKnCmCQmFB
YUeziB4LHbGOE9JAUWrIjSVEeK6c5qcab6NZg8cE9N0lYbimGRk9B1L8lnWeboqwBUY8vhlDC4EN
LvYKjOEpydNf0H+MqoNTGmpZ4uiu7S7tNlU77gJRR6ekQ5uQcTay6gnXlv3t17G1T+V7inzrBXgC
NpMsPhvoU04wHmcpUCM55jmKhmZTRDlms1Fka7MlZJw8Sovt+Zo3f4WbkMVBCby1vCQB5SvK1ZJZ
/pM0JZmESYcTBptTOScCs7S2/HYFbS2rIEeqS/Z9vHyjcSyugUsIo9uFp0riSpo9Od0dhGdZ1Xwa
gHpOgTsqZh0jpx23FZcya/aedM3DXGR7Wk8fBt/CyaP1gU1FMgaMQ7VZXPByIsjjfW+DLXapI5nh
iF0S2PJGJokJkOSpNhjLN+OQ4BEPYCsw3kSQ3jJRrAIKQkHtTgus2nR0B/iD7I2CZsbUnMmnnLns
KZZ3dExgJSPOBkgN4Aj479IOiYwAT2OQGokpJR8rA/Qg4otM1e6h8uvmjNWKnahqOAfDo3A063Ch
k4gqKv2Jf44dfnGytZN33XmgP9SHKLPcinSdBoDMJpzCH8pqymP4uxBjd2vjXQ7jZbV4MEMTOgy9
MrJ9YYqraaH+kB6gyz4lECqfZbX1vT7aoX2N1mnhfk2lKVe966ewVTjvjwxwKSsIEcg+HYW4NKtH
b50LCqdUcEjtEsJhSI3cGkbZ0/3IiGHGp0cbq553ohmfPbvsSDagJ0Of6zCOILTNfuJTU4abGWjm
WIb2tbQZCxcmNNgE8/AqFizMpflLa8AaA0i8wW+Huo6Ofrn8qxklGyL7aYjm3zgp9zhaWOA4yfu7
ykeuhbFom3hkmaA7rEgeInrBsNI/RJLAlPHaDUduQGJZFFzSCb4niYLE99TIOb2OmTR9vzM6p3Dd
INhm63RjsC9q3ndCLLt8yIp1bE9/s0zMd1ZAhDASM2PXqvGYFaCNiAAqVt1SwfqimiNlzjpV1O6J
34qTJTmAOab94Rpkh1f4WuAvj6DMFyPazzI+tWM+rZMoT18H5fyNvYtorn3OHMeQnqM7wfnzIqzo
ksLArCCMra2O2OrHXQQWezq0yroFSUcRF8mKGWWw850ZWaYZFZdWXzDRpi6tOeBl5NRH7s5ou3Mf
NcXlv4vN2jg40b+4TcFfMITYmNHE6A/jK18saNOzqJGpeFm+ChgHBowAaQ5iJPWmYjz1COdPFJQK
5yHziyqJO4GCDhJnxUqlT5P2zuuSA2Q/eCxZhR7BqDEmJtOmDgLSoGvSoLP2MMTwuVT9y7VyC4Mp
AJCJYKv1Ry9rf4udjrEw5KMxDdMt3CJiAmxWa2POaQxF0941x19zvaSHIJZ8rWplxBEs6YgUel7d
gLppNs1oJ6uwB6NqBgNwDZ1aUafZlsyM/s9UyT+2qUiG47BTm6TtdrCIOCfO38IGwOE7hA3MPr3Q
EAab0ZxROe8kJ9hnC0xUTi0DCYlPpD06qGu65UdmJ5Ats/pzGfJLSrDOKZmqfMcsx+DjhtGjGsU+
oeu1RXnVzW99zCqL09PbMG7+SbPRW3G4RbtjgxJSi800JwI5Ueyizt7Vg63t4NyZEV/TYXm8tfz6
5vTGMXXaNhhrn3BD5auqsEjHzd9peWM+irZj7dyiJYxQ1gYlLfWsXAXNdJ0SAbcRkcVmqjT1IiwJ
LCGNLDBG9Zz2pwHzNc738FZwAkxKo7t3TvMnK2AYR64sLqrofxSwt3cEr6VbMcqtR9dswzk5WWcC
YRyZJDBqCuuSulQhYO5Xk5iKU8AwfVOyaAPidpft1El8fjB+Zjr1Kw/1860nmap35Iu1JOjnclBd
jbbEyCazNvNPLB3Vi2SAtM6L2l3BSqpXgpbXVoCaleGwJcFhXA4yKf5OVtKswB64eHALBjyl87ss
I3vnkum1duh1wftb4s0QADhjoHagLzMfvLErTn0X4EluYnIPlgVVlPpteJFzaoc8OhOtmmxLNJWo
sWyGbSqC9IHu70orwDwXZbuyiLl7bl1q2Hi2CYkSKsR6L/Lnu5kpeECMV/eJB9aA1Rb6recre49z
q3t24hfZOdVrQ55dCTvyGY1C/Yo2vtiGmJvX1vizG+PmjazE8aLS7Ce3W/s2hCPHeo/ckSj+Z8u8
+pGNsj2ZjaFWpn6KMo4MQ98ujo4U6pCW9BjaINlOarL+GVlJ9Nqw6SK1lq0X/Khm/JuIAOmSQCJz
4KXecPB32BsGagJaSV6c53vbbqc1Kc3LDbhgQsSEWx3KmiPkzBfaRUa5ndv0y1PyUOahvDd+mlyZ
mV4HRWRGVo57WlAWcrTyHxQFuXLGLtm6Fbb94YYDtT63wK3ysr/Au2f8VyKtTOvomFeji/PXgQCQ
qYNp9SN3l4l9wxgJgWCYhb832VWIephtceycWxMMkpwYklC81Emcke3js7RzTPH44B5N+w+Qs403
S1zJZWIBNI8pcOPhy3bE1SfV6OpZtAtjPPAHr18OU15vVYZZqZiXLWFp/rPMvZ07OzAV524vh+nF
c73hOucdtlTbkttGzDYUaXZXENYHtHvpzjHN6Fy2nGGn+keno7xsmpeoKqN91di/g8F0DlHugGen
jeAoB8DB2O3MeZTHknnTE2kxFPGhe65U8o21joZoAOGpyBd/U9aTBjP6h4FcXdCQw4jE3x9XINLY
cOO5pJ+g3L1m/0OCeGKOkt8kq66VWd49yzwPPmkFwKjJXfIp6YgYjMAQmswbP3OdlTn1437pyviA
lAcGV2mvy7BEVsVKMXX+1qFVtfaE2Ry6wgMlH88faWt5JwfHwlNlI2VOVRVt65CYEtVnzatVVpve
p6UsULfsGr+C0x5HGebwinWL9viT3fbzOmDwZpn9gRVJIf3wJY0Pmb6EZNuYyKp7L/q23FgepE4+
6h3vaZgzDn1T3uB9DtleINVvk5BtlPggY2O7UBUKY95WYwsfi3L5tGhQQm7HDAm87MumxXpww+gr
mWJ56byNlebpc6IwiwAG5JzkmxWHi4COSkN1R0UL/AuxtqPa+jzNR4TTFH75I5zV66B7ZztEmCjO
fXWIiw73Zx/M26mOivVUALhug2vX+gSUmurd7Fdx3oGkU0xlgu6ez228NRz1Z+aseK4FhSfNtXOY
x+AvkeMQZEqYVed+xgKQB3xY48ufiAms/U8r/9PMkMYjT81nN5TElxFnbiNhZlMv0kta44Cx3Pod
alp/iYfCepHTW1PA746RJVzSPCygqbKS0MrfFQhO7lU60h4qM/8iy6sXUsslIappvPc9J9t+uMec
YP7NZRdcjWymg+0hXvUdVKOhwecXDDbt3xgkJAlWZ09fejcZtl2wBE8cG6NrZAIiLM4wP/aE75G9
sCxv0NPyMyOK+aVzl5WxGNQaY874yXN/tP0S3h8X2nb7vLC/G+EwvDNLUti7IFtxdscMlMxvS5yr
C/uBfHGleYQf9zXRJqZrLZnQpKjSoE/2l2WELVorA6pYZPJrdWoiTAr89cE40RoembEv4OxFifY5
bCZy0fyZ8NWOiB17WZMaFqFd3Li1M28C36yhYAJ/cNJ+MxThcqppFG8yoDnkYtHzNA3JOMdj3Nx6
6c6COHYv0I0QPPbU5io84x1VxyhBvJ0103fWTkTSqEVHpdbq6FGwkgcKCS1tsdVWibUeU2JGrJC2
onUqyqR5rT0dd7ByMC2d5xL/h1On285r4ic78zi/g0FbDUacnLOwfi5SJ9uDFdAd0HnlO80Phu+s
Im6dbRX0rrWfDfPNEfOwYj5CKmoZj5t6zLtVOjMMsrzfaFGNg5c24U5Z2RG9QXd6XIxuilaN4hcD
K7S6VzM4RIQ3b5I7/pjLfsRFYMrjnIU/6zj5JlsqfAZMglSybg6IqQS5ps7EkbFuNktRVet5csa1
6Gwmx62fHKohUauuahNwHnD/vAbSeezTuZtnUlaMVM/4CVaDkzjkpCYOE6fDNgt/LD2IgBF+6OJM
3UkFWcNQpP6BMXbgIxFlm9Swfs+uyfl3LqfjQE28y62Q3GC/ukPE7a5E66pbHIsTQar2eq7I76lZ
hXb1VBB35sPBgQn0OfcGSZBDSeKtgYAvDokhDXKi5Ro6Ejcv+RXZ/9pAwmUQE7o+v/wpDPyhylX5
T/rqzSrmIza5/oHCGuCzwPA3peSODo7TbdNqequsHEw9RwqvynajP/hA6ePogAWG7sCuGGS2x2P/
VqdpQ4CO7egALc4eQ+hvs2IYD6QaI12JzPYK0KIKvsPRRrzZxrAjvPnN9Sv3MA4jOR89YgUbEXJV
17yjw0DdEaITGBG8IbUZiBkzfGJKkuWv76LCFQzHqR7JU7PBROwE8bfMJxC+YwaB+tJsYx1burQB
knWqomIoEOUgwqOvtdi8+6SnOR0ZH0Vm/WrjTW/ZnPQNxn5DE+3KxiYNJxL7xp0FQgMiFxt0prsy
XsAqN8SuNojei2ZNSAXTz2ZHSoH7byJY2YNVQ6ffizPn2bAscOWtsRdmuSlKGle2ov/jx+Olq4yf
qlJkItELqUbYNfUyA2BdXOsgjPm2yCC6NEbRnS0xhGvUVBUDTYaoLdSb2rGzDfu9vnXrVaFIknDU
j1wQJQBCox0q1nsSqDu/bdnqgwR6VQ6Jg+MU0dEbMdVqPzg45P3YRnJJS4azBPq6ZloNgmluJXKY
h3n6ox0NOrX0+ClS0fM0hPGgArqW3TIfG7MgmWAOTom3tawe7bjR1+ugpvlle9GwN6KMHAlBClkM
hI9pSDkchTf8pR9u7kKn7Z8wSk+biSFbWYhfjMn83ZxAeYYcz51fkMhgp85T5psn2ND1k3LG+KWl
uTQr5rUj7oWTQaQcZd7w0hYEgIxFghxiNNzXgVxY2y0h8zDvG6rZWrdp4+1HXdcbNNbkkDn7GXvv
yshwLXi0wvHc5rTRW06OVfCZGpEmwTf1rjVTtW6bBbp9rAiToAjnzVL4GjpqE7N1brK2jtjvyIkA
S85ZFpF4Z5NHhRHKXaVp75yB7CyHaqqeo2AQ57qGp9P1XXcNAs6c/qDOLMLLk4qL6FZm9EEyemtZ
DlBc9cMbJ6iOD6uDWCbtD05o52sXLz/Dz2STDF20W8wKOYV6ClsRrA3gzNcxWN4sJmW6IxUcLbus
1u5I1qwd8oubmpny3zdiWp7WW1ssw5EV7ujOfoHpZvo1Tra1ynNhrHqH9l66cWMyT+yW41sirN9p
OZRMOeq/PUX7TjV1vDLENzi/9IzELtwGXv538nSrCxDWPsdy74WTWNu4CLduGP+27foW54++LY3s
2WZO1qeYf0c+1ZFh+gerTr2VijQtVJT9KhkaWDVezkEWa+EK8o/LOlt9M+elyCLGeRsvOfs2yQG7
0MhpLDTq4gxf9DAA62TFZzAdSMIKjoU1WCuLwLpVF7ZMRcl4JVXVPEaL86sLCB3MzBSmVeNDZRbW
xs7keGjrfKRAZynhHHmv439W0Im76QLVzuEdbuomz3fEZRAbF6kneo4RBTUC1QjbSOLojbWKSFGZ
fg4E3Z4IRbvDeV8lXducS5wFq9wXTAgX6uGwR4Y1eVDtBeeBrKQZRCzvn9iiReMWA+8ykCgREMrj
e6p8AujmEHZo/C4xEpt4Wre0HNkP5ByelMOP56rQxz8C1a2KXXKoGDneojndg7qvtMGWpNo2dnYB
w5YCfHdShUR1zpY4hAbAG9jzmNbdn+ZshKdWDYRqZlN2CNyroMniGKw4hnFPLA+mBCFnK8PuuZHL
7tMJYiJ40T3smsUk5o/xk3J9BvpOCxwzbVj33SGCI8kF7NXfht4avb+MBAzwPgdmMs9x2LikHDq/
OVOaf8rOvXuxmV7TuQ23VppdAjnl7K/S2tASklugatzPo8sb3Mcltaa/p9+SfeaRuC7TqJ5KmmB5
o8djQ/I2IGflwFTmR7uuDm3Rl8cEft2hVt7dqQH42C2L1lIQCMyPti5S6PUlOo8/5Gh3Yxd+xiVk
63Ryip0qIGRXkaE4BzjvQK/31dj/sol0eoPTOewYl6HwkE57rcbujUPVfCCuFCkB9LOaM9KcDs5B
RmStYQQHcVZQpjVpz4o0kZZD4AU5vRjs2/iRs5QeO5NddFQxtWHrYTDvC0qBBReGlRCsDtDgjGRu
q4Xsm1ol4b0HMb0yVGNu5zn6ChCurUwfVrqr8B5g3RrJSRz2rS2ckyI1/imiFhty2m8FWAQaDRNB
HwQOmoswL9FisQ8GkMnhoBIpRAYkrbGAtMxi14uIUgd/Oe9x/HIt49Lf5tFIQFrLXd43Nh2atI4v
lan2pnKjY8lZ+iBLXOZ+06N3soHRy9LYq2TL90FdbuQvswhq9DZzeo2wDKY5/gk7scpdxZySEZTq
D0vjUiobl1yQD+KZsPIca2kOQz1M2xCL15rYsCfsIJKWpv+j5F55rixiA+0+PdQoqG4VqPNq7uRh
9Iv+GiUJ6ANSSi8T92XqKOvokT20alUMCAEtXFpc08EdV33pZeciJuloloO9IxuT1ao289Vj4Q91
PE1gNLCYB4Jj2Tuu2cxR0WybZ5HkN8em6bu4cl0auTzxZgZ8hAYW8qYx900xXujKt6uu7fzX2Gc4
kXb2q6g5o8QT4iNZMBmSmfW7zpv6OQv6jRSt+zOk0bLCCsS3hL9jU7eV82HK/SC/h2Zw31rCDJ7D
fCBVEf0U9bC9Kpyk/PDK9Fv4vvwWpFz53hwRpoYe1jMohbNlPkvDdw69rYpLaLu7JVLNT7bBGg2i
nRNzI0iydjq64+McXMlYSrZxAn5aEfWdWG15MBilx5n91hO2m1YLHyKT6nwWDmhCiUMQJadzHTr2
jzgfvJtsFrlKAREIWnm3Vl9msypxy3bq2VWTTX/AdN8XVOOEd37gk4t0jQtWYyqf58ZR+141/6qm
aFdhHrQ+RT+CIndWz1NkJdfONCvGDS9Av90TrZvg5NHnXIeYGWjfg8i0TdCcRjIGa0pr79D2XYYJ
AG/bQjLt0qGlzTnUooMj1NIdKOrsycDHmxRflmfdcCcbO2yb6dbuELmx3H8F1uJxIhfDIRNTQv56
V5CuUfg4qNJ+7+J1ei2q5V/D5zsLZf3mRqOzb6mjnwruZSC65m1SLD95AN3TXCb8jxkBtSTyIGxx
w5HR6hKfKvLp02zJzhgai6ttnZOO4bYYnAoBSXQfykTcJl90x4KkpzWOof4U+rF5kW7dX+2+PJit
eHU8g/YzzpxD2HUcaAZvZQecuKwocd7VHL3Q7B+OMiRgD4vA0yyS+BWN8Ic7hUAIi7Y4tZA873bP
DS9IaVmTrEKHjG7eJcoFzT8bg65K7erMjJYaq5H7KrIA+BPhehfqYQr21u1Y+udHoMVomheLNWPd
j8LelHoXMUpat36SobxD2zQxwPJKckZK9KQviSHMe5Qee3+H2ar8U9CeWvnK7J97+SyGsjyXmAso
PAvrB8JEDNxWh8CcMcMn9aKcLnHjhj+dfBBMf9gULdo/nA4DpkuwV+lZjr9qlSNd9Bv3WFn9FxWB
ebI79oQoczZgJ6/BNIvTgJ6cd4XFqShl+jwpWHQhZz3XSumQ6EvIgArkxnjP2b+fsUHcLYdUNhgh
RzfvURHlVnaScxSshha/UU+CGiXrxKeWSzJQbxvLNO2Ble+kLKxDG3n5S4wwzjeJLGBdXFWOBMFK
A2M/+8lESwZiuYEtsImc5KPLaLsmVQ+YvhU1DsaWBrRb1F8lOEeGqkF2r+rRBjDrjh/MtpHp3ens
+W5xsysEd9VAnFXQfFSjrp7/D2Xnsdwwtq3nV3F5Dhs5DO4dIDFnUZQ0QSlQiCRyfHp/0Dm2r0/Z
Lru6iy2pJQaEvdf61x9wF6i6pYBsaKeG4jVgoPmbKyVboKEd9Rakr6uxJMgCU9kzFTqlPcWQ2QQj
WZpR4ObtY4/lXkz9RIuep4W4E8H6ifVpLyQfVhzXZ3yLSuCd0kQv1o+Vr0qjQkcrORpFaPfoih1B
6fiGwspkDmWxCCeYXFYP/dMMyeSM9O4iC+GhiiDctulzWAR6TdMW8DKVmp200TQ3zOlzJsF9Ak6S
BctnhvFPp47dqUdd0qM7eNMrgM80jU8SakMGJbJuc0+i8ghWqP98DM31HwLIUj3w0hxs6u8h0SQD
739V3OHG5IauwDzoLVPLaqNnXPBS+hTfmqprIalF5kbpofe1dWQsMqF77IqY/JxC09prxMUN2Ju+
QqZKFsCHtFRTaKyKOpRsq7eKr5ER0RhL4jYimgDXHUtby8rU0sjp8DtrRvXKQ/k2oQpdayAcqgGN
rEfDrOBU9MMZ01+iP5rgPgAHneMgmXyCIyq8UWe86gnH9FmQoPIHX+kV0T/m+GsYwjC4igKzE1MZ
ycHhrl2Uzaw6iBOF4GAiemK5U9b1nFZYSuI/v9UL9jvc4kbsebt2KebQwrPn8FgRu4JY4BF+jK0S
X7PibBVW/trJQXjulR7ORZKcyP0RDhgfLIooeAHVGbe1YkXQ8yzjlD6D6FX6m0W0Q7HuCP+00H2+
RNm0bSzNAE5Jx5eUwG4BkdmmyiBh0OYom95AEhVaVfk2BYywEBcUc5Y0Jv0VmIMFmw1jgdby05YW
WoOE/Zzp5ZNWDQtyqU30JRkpESM6yKfCJHeEau51GAv6THdhVGp1vpfzxy9Qg7kosVBeWHKvrKjI
uSXmSPThwYA/GAWWGSpdR2yGyW8tellq63GnU/A7Rd531HeCtLQktTl0Ey1vkYby68jsoWnN9swb
+x2rynIn6CFem0b98gkNza6aNNhC+248ppoMWINKP6Qwik1Cujqy37uQgvdRt7+cTgDCsK65kFrF
fz7SeSuWlCOdrnqkrWyR/Gibh6ANXjOQn6HeRu2RvpShUL1Qv4W2KGTRQiuoj/onPXY/NaSr4HEL
Vm7cWkVsr1BsaXHJszox2pH2U5C7bWokOyQcGhPI8aPSG2n39yB0EsMeNJDgF/yMMdmyKq1uYcbT
hnOVrWHrSedAW8dtm56KOlA2wWNgTZNoa3RDeZmkS2MJ8k36zuqWfCwrfI0EOTzgKHIbdKtwM80g
TWaM+sOfXS8haVsUsIG1xvImUe0J3MB/jpSoE8JXxsRP0a/Lqv5zNNiI6cSurMw5ykUsH1s1+0ws
uJdDUig3eFIRJLsLeYvGOtEl3ESVrtpF9fNgqHMwsQVBrYuwlc2npNpIobCuC848pik3fZLapdoZ
WCga3TudhbRCOKZsgOzC5TBID98a0MxU2fT0LHigACepSpy0DLPWk8OgxMJUDlCbVa8RqLjDsPsz
U+XoOrVHvYlwXg603pvq9t4VzXksJNMd1Lzf4VSx7nJFwzwuvIZWKRJI0GAmPgqTyz5hLnpZ7f4h
uPyv/4ug/B9m7N8546k4jJp/+fbfX/IH//6rDSnP8D/+4t93OBPmNZSn/+tv3eI0Lu4/8ee//tb8
dv7Hk/Hy/3x77mfz+b984z0b0OVTe6/G871us+a/u8jPv/n/+j//0/3vWV7G4v5v//nz5xE/yQtq
qvi7+Y/++Ah9ZyXo/9lUf/XzGeX/m7/4p6GpJEl46iv8I6kKPvizdcs/LU3JCvovcJUlDYs+hMwI
1f/pqK9aGJqKaHpNtKbIJmZXiDpvm+jf/rMq/RfLQu/KbFvTWAnF/y9HfUOSZ9Xqf1DyYj+FLQLv
C68cnAgV81/8f8i9K1vNCPS9NCYdVN7c6aM4JAR1YrZUxBlhYlkkN+u/hyLGKEEPo7MuGPU6k+Ja
9v6+/HtIaiZuCA+gx5ZkCv49TEJUYzzOw9+3+YAg235mkZ/1MhPYSiAZb35ooXWsY0X+57f/+Bnz
xgWMEngPIVnAzLdKlhAe/r6S64EfQhkDEDcCRu1DVayLxCCh8u/LoAQe7jss6NX8NpV6Bbu+enjl
zF82NHNJQ3QMYFiSSlTuB6uPcVt9YHxvQtutDdiP/0gQ0K2w9xvzwZIwj4IG0ophXTDcbEkgeeoi
lZqxqsf0y3rqxJg9y24d6SpoUB91xA+AkpVyfRQ0flTNDFCc2uB4hmVxBjvtfMHgPYWJeW1Ha4XP
HwYuYr5SsKux01qLXU0zi/UwWY/M/vuyZkvPbIanxCtKA1C4UC3Vv6SDQodAN3/FVmasgsbHVHZa
/z1IUxktxD4+DChxl3E1LkPiMNcp6qs58rSch+EDweAZIkRfmt2ZP5M43URpZ4tNbaxkcGacOotV
GPYUoMawolC6PB5xCUj/WDczWZjwkudamjm/hA5hZJpBxP6fDyE+T//h23Em87rPPjkNptT67I75
+u9BnHM0/74y2HH+8ZVMF7TMkPBZc6zn3zv/ezDmb/9+Jkw6OD1W+6DeWWv/vZ8mSTo/THF5WGYX
SKqSDUvLwFs+TJzypGyl2pVQTVxl7YI1xfDDjB7y58x0achf9+GGdYIvuaDomQ+h0xGQ7Tjm+NmA
wQiXEl5O2575ymoXFtSsV/RA0HRq3R/FAyIeu8csXd/UxgbaC0DQ8y39lVy8bm/5Loq9hFZTcep0
BT82p8GvIU8MRNr/5JpvMudkll2lLYMmu4jgiK5JHOidcjPgVSuSNGNTkEIfW01f4jXCSX9ykO7F
Z0yCDDg5NvsffrbIG1Z4i5Anb+GvXbkTbt8q0LWLvkV9evo9ORKYylAFBSvcrRmZxxfu8rwoia+/
6i1Z6vNhI9NYQxurOu2AkgRb7kXy4LM2XmQtCZHOKE5Mux/s0nCqcF9YX8UPMkoO36F7iU/6q2DZ
Vug12+bSoRHClcplOjy1C7V0GAGmMib8TkB8zyY/ATfWZ34OC9Y2vM90hSJnA+ozECVsF+9EPpC6
npEF2MHDcRkmJZRgZBA75KyptJP20C3G+FgQPIaE7N7qdl99MxrGi5DX1NNVXjrouQkDbyDYYvBq
N6DZUP8tR/wsWnu2ws+8ek91xRY/UNXJa4RC7VlB/3KUr8qNOlTSWEPsiNy80K1Piohk3Sku6B5W
THPFpwfwn4a+zr15Lswlw67ZSSOz4QgQMp9ddOYJdnN7fhnX56vlZYeEqU6P6mxjVe+QHYzliECN
swhZI1gwjQThMFmRum9Ddqz0ai7iXTY64nEs3UfjPi3XfFG2whvsTT4Ml636qd6Hlxj0f6OvAdgI
dnY6mmGZtt7NfvIa9R7U1UXy/WDgwLwmcR87WWGlWKqvKY6aNgOX9pTml25bvsJw/iBDu3ojZ5mx
LRdbtzULsi1tEsuwfpwcY44VZ8btaZkvo1WDkWBsGlgAuhN+VBsvXom6l7/osR1zJhyMaPHtJ2VQ
8pqTGrnTLwgj3HxbRgvpGU661n/xjXxRNvVd/QE0/4x/rBPrzlh7+gUrscJGzvWYrkG2RKMu966Y
b4pjrSxApqUbjnmlY60B/PuHo1s2XgHLYNUdxqdXsB3oZCzboL6fjxyb/qXJ9fDwC0a7P2UNAc0u
3J9u1xL/uCuAL24A24zMH363I5/Bkx8uM1sE3uTIvcUY13igj7hxGna5aVww410zEYDGmuFoRGb9
Pid/fBUB+AgZbN5q5Z21A3SYydOg/yDxz4yzxrjm4VakIK7kz3Fy8nXMLcWWy9MNDLonr3qXEG4v
k58mXOjA+jba+TNSao55/Tm9wLv+yu80PBCyTDAEmFy8/rKsnORtvGpbONksi/0i9NRVT/ofykpH
u8bveLr2fo59ht1/dIk/rYpj0pCSY+MbwLmMajcI9qK4Kl6CNYT2Z7PMjsJ3Wc7ntxc8Tj333vNl
IA6FOzFG2msP2/Y1mFZD5YpzMKdrCb7J58htnGhrTFOHjdYiH1g+2ehYd6R19pJwUTLsELzwk2TE
CJUaxGEIpLiTJ4j0PP3E7X167JIvED/rOzw3wVqjMGcBUe6mnPqyZkcGSoe3vLsm5S4llf1CEvsg
+DwNc3JQ81HYGsIHJgKUBX5eb6tvuo23YGeR1jgeIWl3oRu+9iL6gVdNJ1qzwpwAJYCfPxaN9Aqf
QxRP9XAwxF9mygjQQ2b2rLYPL1DBBrxHdn8kS7EDz7bl0/BWxNhZOHxs4zJdgu5Dru81iyx3b8lE
z/AVbiGcHmsLmTkOg48jz6HimCWi2ml9FosZ/YH5BIMNain5Y9iGNG4WfETdDUjwkaxJ2sl/sxX/
dDah0IPHB2P9FxfUZuvoOyQG0H4RPPUUZm+pupP3aOvjxpl2/coJ3sjsYQzN1rdB8odtAcDSEH4j
jSYxMX2snqRqtv6TQ/tYTqIv59Cdjnm1EWJPanZdv+DtEdAODwtWlJTvUpRdB96s1K5wxMcKxr6S
E0gmScIyBv54MtLBlpDHvVtrZZ2c9c24VPfKYToEV3PNFf2wpY3wZjReyRKTouwQnQLaoo8Onw5O
iN1oHp/vizqDCOlJwRI171O+yJYLrRkJUXDOPOwxfc1VfPiXGQNJH0bHEwvcZp8O2x7XBtRRG6Le
/Vfy8jiD2g/kcDXyA3k5zBns0PxdEE8UeRjxMoUQ8QHb6OeZBw3BX3TKr4ZBjIAauaCIXA4Q1wkw
TRalhOya7XPRJy9T7rfaTuqWnYpkZ6czZHs6hByF2Yk4phBSy2wvbxdnFqLr/FQkMx4i8DyqW9ta
Ffec8f9VOOKpIwFisPXq4Mw2g/jkHqcnOYF4SPAPWXqLJiWBGYsJpy89rSU9aCGQi1d6ZeklysZK
Xw0gGBlzYFAJO/5Wb8XOen8gNjjx0xHh5ybaDMLepNJwzFtZuLyls0wQnT1u8b/9QjDlitvsPNYu
EaEQS34Fw632obXS/WrRoJZcyC6qcO/50ZyERXeavBDmxLpd1Yd+o7yXy5MOjfqOUcieWGbzgGEe
/4026vK5wHQ5at2k3z3c9E1cxsFLlTtEJZgbjhG0u5EJk2DHF0C+OnBlylWLXmH1NL0ufVWOOA1X
dPgQu2G9AO4txC/rXby19a3rveqKUrg7PfwMD8/LuKFW4l0w+aM3hgizYMqbrcmyY9J8gk93Gm/9
rbpy/HmxmJSYE1yyas/GQYStk6/ql/4FnIArtnABSYg+mrL9c228StfpjsgOgtTjuZuu1Zo2oC9c
vItF2Qu/22PxqfooXwDVdbyda1eUATEBIZfRuV2FF+HF+OHCqRbSVWxuUNK1VwkYG9VU49BE6OLN
nEBEHEYg3adEP/Oa8WSFXTbLqjsju9TyBTyucmMovoTNX+rDht8iVEFdBdyPZPr5kZyABJi2162X
EdIELdsT03Ose2230Du7Jg/n4WNzrXzOZj7Igj69ujzkP+zTFnaPD195ZfgWLfIfAukXzb5tGH5i
en2lqyoPzVX8esBkfzMZw/vp00deQhZ3Xe+KkPBj/9FT3R67c3Wu5J0UO91ZyRdWukrfY/hBEVd9
eQRVBakrL+k3H77E/u3ACyAxCDPHitflkSwKgo1rHRojMqy9LLpCvMbAtT5Mtc2v5rpXSMvnWW1W
0PuemWeKTLLs5GOENLlPD8GNd9TCgJli5xkeSJvonm7S4JXuWr9I5gJhzWcpVIDuRRVfjOJreCzb
n/Lp5/1bRia84rZMuH2qCenQrzjmj8JWt/2EYpSAdGrOCC2oXSkTar6qNtfan2a0xzqggESVS+b6
78GY6coCI1jTrD4CBXOgLrLIXm/h8P599fezv4c/6yAL2/fMNqvQzhpUmkWLH14TJC6DpB5STVpS
7dMurxHr0PHNX/XS8M+vHrBlcHqf/0+molFgsLEZLDEWvb9fHDQFh/z/41+rRUGYJp4pdqMtjcR0
ylR4KyuMguQnlSLoaOEKOX1mO7+gbM7NpsKhtmLs/qRxjf9VgwnD6NbBs1pDaGHb//tSKWjxoRz2
jnzUWW4bt8lv4T2/xzIprY64o0WrWR6dOHRmq5iKwTVGIW4MD7S2B16VO/k5dyn9HZLlBmMSddUZ
a7Own1/A2OaWjidpbMKw6SQg+b/D0iUp29jmMgIIZo42zeSuExGFO9h7WDpMGFfV9+2usw1HvugX
ZTdKpFtuBNNHrAwfTDa8x/15G4+C11CLWviJUOt7xc2M7GAbOeGufZffaZCmDZ9+n2A+amPetdRt
6zRGbuur7+2u/KDrROyCehpv4BhSkulRjxVPu7uVjIHeSb44Sh/6pfkSRje8Y0TNgVbf84XR+3hS
ce6xjc80zBFs+d79JIxW4QmetS/y6k4Djda0TKOztkewP3w9/eeKwkMiTGLbwGKiSnLqX0F2mje4
QvfIlz4S6r5340SyLIfOtMc97J+5ebZ73Qne63v+UYaOUDvQbhhuSBsOXnmnuIz4sxDsg7RTy5Zf
q0sXgL5jfepifaBtlS+Z/e+EFSsp7tTDu4fXj1Sxkc/pLhp7PI5I7ZbaqVmHux65235E0pYgArIB
vp+jLf70id0mtpVSsjfJEk0j6tKEJc8lFoNpA3/EU01nnIreAr8ImJe4jWzYeHcgOUxGu/fDLVcl
3knPL7xL6Km6W8ThRApyE7zvwRlYx+Jt8GI4sZOu9NXECGgX+NXo1X68VuCLoFyyMfX/Ql6j/vCs
WNdOo/Nc4sdA9t8XiiDh0kTeg79f8oOzcC7JOd6pWPkY7O9n+mdlA44ibSQWlktyCNGqMPwiOb33
YOip7zWGO2cRZ44J0jMvUiyzWxXQ4VNT2TOHT/YzNvIr9kmSq67DjeqF8JjcvKSGL89o13C/4DIy
VZsf6ZgLLpTKZrG1duJKTuxh2V6TAxwk41auyaIfFtkh/4guOBUomDr94Ml4CjoP67rw2gRcmQ7n
hazJL8K6SS2EnNrTWuqxJ/+os4e3IwmQ/Rw+B8yBByX1RV5Vy+HG2SCdyC8OAYDQOzkb6bWA4LOj
e2nnInAZf6iFb9EIpKzBOZT1lXSmOD8VUPxDl9Ne5C5sMejIwTKNwbZwpF/CAuGLpvYH5ALqmanf
vHE+HAAzQToh8w9ImPOST2R8iJvM30ElaXOnVSuB3v2b4o/2VF8UqxksY+A8R497Gh1K+YcYgBHA
uHgVf83HotvSR4qh039MxCp+RoEdqaQYOk8m/dKCpMacspSttPbbT+3rsTRIRwD0AJ1MfEP2gvDy
zF60my++DitowsBMCGykJXTPSCRdzcGWeeAeBwe7Pd8ZvobToiVqXMRc2xu+pMKVNuiYZrylduqP
+Sr6MO+gCNhRXLgwMDriNgQA4oS3J1AB4Y3mW/viIoneMCIZBKf8UCZX+6rH0wM+TuJnABJvTAow
EXkvShdlS55Rq226Y70XZGoqt7sVMgQ/FsmZs3AuVvqp111QruTYf1hMBQnMDB1wrFG7pfAuDftZ
euIdLWf9MRY+I+xtv0s4CmzfoaPHjvlbg39lvoF7/QfZ3BggPxYCsE8I3XuHEtc13PorMLEztdWd
0tqPV0jxi+SAOgee3nR7fFjnUds/Uq9vXUnCff6UpS84Yz1vyIWj1Okq+O+7ephhljkNO9kPAXsv
4FC4DQRfvoiagwfDOWfRo3EAdAAnwBOn3E43qATrbomtldtwOnN7OgFrOfAZOLvVT3riJgmVC6MU
9B+TQpi7/xgXj2htkV+s24pbX2WP7gUkbQn1dbw+Tlgml7uifwX1YifCuw5JHTc2W071ZXjGHgQt
3ig37t1GtMddcdCP4zG3bJ1sL1albU2xkNv6WvEVl6tpfrpTXJw5jwg5x+u8UiROdOHMc8sJN0Kp
zVOcQNHgfudm/GLXQHqcEMyikBUI5T3d5FcUnkfjQ3Vbi1QDV7wj6JmV0ulG+EK1C8EBzd4YrWEc
miChcPcNO6eMsI4BVYxhs3aBI+bC/e94c2LQf0KxcETznYACB7L8w861DX12sCgOkLg12I4DmWYk
yZMQuo7y5QNzR9lD3gTJ2y3HtTgugLDMO1ut2TvxuBCyNx1DDo4CZvqFHzPBIhHxYTcv/Vm+N5zm
C7cbo9tH7wGJg90lJFnK/kw47z1eUFVdybAt9lduFBnnOTva56uJ3p9sgpbb2n5+4udYMAl4m6MU
3saPfsedxoKNqC5peVY7lnZZchW1DXoNhE8r8urRepL388xXdKgcK0G5Ui30hjctuWvxLE4WqnDu
5oVeob/lvXO81UvNtLbEJG+LhKfYKAjbPOPpIl0qplXZOliOlYNvPg4tV+NP7NEe+yRqSwT0YsYk
vRBOaVRLvMaIC61aSFIuK8hl/sysLJiUce52k80lFvHNUvvKqFNQFqE763ZRsQyNYxrjBsmlQFfJ
tk22LxLRwIlzR+1xVvKwTpkvFBU4Baf+ExzcGg5F2+/YNnBBi+mTAxJkfGvP8mv3nv7asWpRQ8mb
zEJd6/R3qb5gQFR3dJd78cqmCCiIl2P3k5/qcJUvEj/WjpwU5aZew1N4VX8gnBv7DvsqoM3BrnGs
ssOlheAR7NeVvpNjuKkJuczRLCy4R1U22MLOF+AiOK+I15wbE+06l8Stv1N7laXdMBxyGlCfsxo6
1QHlRQfdy56+Bg4F5dypedFy23wdcbx1J8wVTjULyQxHp3SL+Qq1l9+f8ddbPz7Ts+jpH2Xu6siH
EWv+Afptv5Jumt//WtUyhE/uE8iGgRcmf99FviQ7YGl+svyqXJZXNslJ9cULBzZo53u3vs8ZCdg0
0sUVTAZ2widberquHXVt7oo3SbLDX92g2yZ959o0WFQojiliHQt+FxpOsMZOiGxWU52BVRHIEkrN
72NPz/+BSoN7Rb7LrVuhzmzd/tp74euDO4ACr2fj8x8EWmOqvnkii/iNWIEtQn1sIjvBSKnUKn7T
ltfDVv5l1UX3iPsJXAxyOe3m8vzBri0gTceFEgIBZTueGqKiMb62WcHx2y7AgZL1xPCjvyvuuEbA
esapwau+eZNB6dfNFrC0KA6c5HIdrFRKt4WW7mTa9g/ztdyr3rCBHOs/W5vYh9nOIwDUaX/ZltGx
ZC/yldKLEGyaknW2lQ7adBxHTDb4JcWlOD+zRlXKUkZfx4AsR4Q3lxmBtAnNbVTQ9/gww8V8S2vX
fVlf3JwCcoUbF4v8Izcux8/Gy/s1WD8P3L31dbghFOeGcjl8Px/Zy7StLvWVRTEBPwG/wSzao8Je
qe/Tl3Wb6sV4TUPn8cG+pKmHrIXL/M1GQ/kfbJUPxvaRvjG/qU4E7MieiypZRecH5cOLdioAdC6p
zFu28d7Xt/ILBirZrVu29zksaZ0dkEufxDcNB7EVrrGP7XOjGh7adtq9HPoFwhtswij2V4Vn7ULI
HHa0HDz1kD+pwDUveZV9xePe2caeskQ9ebQ2w3I492/SwtxCTkbpIuzH2dPebg5A4gwqIp+zUeHA
RyHlUV0gP5e+8CDoLqyRWPOils6+pAqC7JLyPRRon8CczRK7FIeGBE2lUXhVueAKV59OvNUW1gKY
oH8RY+yOXbHxAPUVmJ2Tj+pXbkk83kAZErANIWhxlWc+Mcutjf8U4XrYQpPvCEEJTq3lyofJMZet
sYaSXbCwpmBRoA3rlhJZXmaSR4FYeP23tK7WzUcPj8hHqSa/DY6OdGKumElr02gOD3R9FKZnbBKk
D83TV/mVjm/DQACdrm1cS1aiXbYvyN0VITJDnZ1bjfpdBGll0Q+XOP9x7QifwbJ/G35FPh4x1bvy
TWj89rt5xfYFo4HsVCJ3g5GGrOfV3IhfAFd42as3nKOkRXQeXvvK0xof6CL/QSZk8q5A8/U53Q8B
D065foLmMmYAALjJCSdsBzgEOjHEa5snLgZH3jYiDT5wyocWOeIW3Ge8jNNW8YyFeSnfQhAlRlAU
48aI7YyDUWBzVtOPjk8Ur/q3uL9oqm+NDqloSGHkLUj69xLnWBChM6etDGynywDebCyCTMkdgchZ
RpYTCOdP4xi/yitDjyDELxNhNBPAZXxUph3ZzDWXhYPuqTSvqK0xX5248mmDCTROllCosb8SCJ9b
qMs+dcSnnT3dkdHqwvwubMkJ3zLwMdWZQKah7ON6V7l4MAxnaSR/mUoDQQ1tJy3eeMj2DYRgbpij
+d0jCeOW4IYabQNR1o5VO6Pbod/7GX2Vm5rZ4rHchxtkU7gI+sX6wc1DqcxGEu5wVPDzz/ZV+2q2
CZnKDzf8RMKH0IzlN/3NR/vx27ybw7xRMevTF/W63kQ7Zqzhr/KSLKyXet07HQ3/+KH+Ihxk2DHF
82w0gmi01EyfO61bpedAOE60/eU845wC6P94WO95xgg3wbfguRkQPJGwyWkD+W9JUlqbKY5PjqZu
CedjSAezNMN5e/IZbMbznnWVvjB/fJpLyVowtMSNMDBc9PuCuZjqNzVdEbaNooMxEd4Z7eIZEhJC
HcFM1HQGHBQ41+c5lUSbX9V6U7o1U1NysWH41oLHtlAPrvlJcRzsdYR5uKGsMGXF2BnDA4fRNzfA
9/P9AbYmuKyWT+ukaYsYIvqyuqAOGk0KGDv5xm1g3rLcdPn4RDiLFwbS7pRpcHZgwNFbgNJMP5c0
LqUXcC/uE382oNqFHzLrGNW9JxNtuuTsUQGnJ+xWJml+BxMuGSdkCeCfsh2RO7eVvXYXHRJtV3cr
XCXYEPFmAIlZsGTv+bhUxskb1fIDd52BGVG+pEazPo3rA8Om1/Qn1BEwseamjuWZ7yABBg49tF7A
TOT1bcM949PmBftz03AtDHJe6OEZKFrvFcw4AJPkVqZ7buk+5xN4wr3/RqLa2rIGQxl/BZjC68fH
FMzbNzvcQ3dZXLtLv1fvjxOK7mFlfOe6XXoEuY/yKgjgOnLBaW9ESll0gh5CeCn1mfUPI6Y7XlO5
z9Hnop3Xak4+Ze+LW1Y+02TmZQYKcbv5ZgNVnORnvOamJ5A4jIXv7pG64mvvDQdMJz2ZydREbVP2
tqV4CXIHTOfow7jTuK4FO7rip3lJ8QyTPKwPzecy+shQmB6La56Ty7ZkuMDEQUrA7HyrW0nJcexf
rcSDEQhbKAgpNngrfvuVgvMsdOAdl7Eg17rq1btx91whul0CHXEtUNkVbncFlx1jfMvs9IK/F2vp
QV6zPaqvil/59Q1DggIFZu10V6RtFVT35zYGNCbaKum8WTZ1CV+ni4QXrfIRm6jb3IYxBKOsJbZL
DOaMxknwOsOynEmVoa/CyJ8qsiHWSvSh73WvRlwGhdip3mLIBskV9YHqxZ9D5iBu4F+0huqiG48M
zBkY9VCGDRfIknJDZeirbhmeTq8gFx5jrLeWMeVVOgqrx6F8yc5s6jh66hvBxZrlh4FRQj9a2cqK
gUPssBZfRPWQrPuD3ti8VnYPbuKN7PeMwntVvj8XSJ3cyQPVUT4Bu5sP8P9ijboP3q68qT6eHrr+
VXONL3wc1Q0k1O08e7SKIRiwXGtOtAsPw+65kCFiAyrNEzqCBrhoqO2yl+qFW3N44SJjwZNLX7so
byYL92FobWlFwpQib7v8XQTCeNUBYxBGDR7OmdnATNYxiEEDu7k/lQ3yCBNMiFkZWzTHnnLngVf7
EvIxCZ1D6o+Bp7G84A2SYma6TsyVUeyk0I2MVVssoEC2qFQGZhmYeHu4I+kpV7+NcSHzh0FemAie
4E2mN1Q+YIqbTthLOzaWalwz+uLoGX/zONznsLtJIW/SJb1X9/jy+BqezvPOQPjE03PFzCdhXUc2
5NycRulWb6p7JXKJsKXbxhZ/HNU2zyQ28OmU7m+yBLRV2owAMd3oQP1eODt8xtkNhTLsJm9aFzHV
AZqQI27M86yWqDzjB0dLNwCHwMSYQSGMzGSjb7rP8TuVuAdtjGIX2BPtq8FuSuini75/RYsgKR46
jCj1nqfwrcONE2TX2BkLkdmISG2rMuhcTK2LyJ1y48HMrqGbtccvRHMKU8FFhU8FEx2GJ1671rhP
ofR8mZsC4/VTcUXoH/vCitVB9GFjV/nWwqmzX2KmI3ncBqVbktn2oh7xDzkjKqq/Uas2DrSIa3ZH
RIDQmOeUb7xe5/PZwax29U1cKldGioKbX4R3/Ty8h8lSWsnagsSl75oS5QdXTCRLtnYVwlXjWAtm
i1djXLBk1JdqHQ22egsvLAq6OBPRNBWHprlJ2Zu7fsmcodAdiyRZySn9+Cgt+u/02DB8E44tkbSw
7q7Ku8qQJ75kqltcza8Re17An037wvBkKufjWcFAtscXnqM5VSfxS92kB4vPihs7A84/PsrwOn1g
yRHOo9YaoAFc9MKQWYN8TZiNjU+x+7jgDQEEehEBmx3zwMinGN3H9vNzliaAMCxJSKMGuxu93VxL
QCEn4oV4j/FFZcG7JNfpAjfgSVXLCo7rVLsSOmfk7vyy+Btr+5txQHGBWYQY7bgt3AVmo5dH4DJW
ZnALb8rL7vj1+9Gp3swV8sDGCxHAhkJyBbDcNPvHQd8LiKaZfpEW0G5ivzoXJ2ulHVO3PA4L9Uth
YNjb0EI28lI7mpbXvMU3bt1oHbvPU7bvXaaL+PwSIAbvBViesvPkklSLRseRfXILR2MJDw+YBWD+
rLB4FPOHaG/NR7fX+bSMb39myDbkVDOlnNxoI2j2yHGmXY/s51VdZmc99LbabxltuL/0JY5jmH9x
nn/AYqLQE/CT02zoHRDduHwh3oA6MEQ01tNJkVf6gRIzLV+sNRJzlk+2nnLLdVmssyvehMan/sXP
WtwV7iwRXCjSOzrkjMr+Vu3wtaFii6mI3FI+9o2XMKkZ8YiET+ewZPMJ1XCh0NmWDrBzH82XiPjy
3+g6k+XGgSzL/kpbrsvNMDmGRW1IguCkWaGQtIFpiMA8Dw7g6/uAkZWRnVa9oYkiJVEk4Hj+3r3n
tg/oPgUjN3bUBd3yD6r32nweKZIWXzcCwAseoJyv5sJvQizrYtsctu2LerJRvnAilOsk2D1bZ3Ay
8mN4Lp7TM8cnw+tq2Ag62wgxn/obccqehyMqKvs65WfX+Ghc4nmnjlTqNUsfL5ErJhvE+OD+ZITd
ZNvyRn+jr/troqq6RC/lZZWIRTt3eg/no3fXfMSAkDcL/dRXNCHMbertSMbvRXC5Rz7n194dqZgN
eriX9rVjC652AKRZt6fXhuku3alT9IKiQ1zsB7oC8IPCd650zxmxjg8Iyx6QuT70b81PqNDU0fm+
/mDFBoOWkq3J4WPecQXhSmOfUA1ZUAhh+SxbCk29uYmaLQLvYuPc6zNeMwBjm6F9gIT2JO/VuQ3y
7JjA9KKyfWkDFpi7wdqLs/ecR0f7VkNAwpWZ9sfyJZIg2iGKOacTLqyN2KN5pM1C1TvHW9MN5gCU
Z+C+tgRfvzDrbl/SF+8Hm9IeOwgXG8IwyDrclH60G06veXhTxjuHupaOMd/1NtQnjFTn34m39V7T
ZzYMPR9kRO72xvab+/Y2peZgW9NsQ9D3YD8YEH33H+xUkzFIb7338Kml1Da4LICm28XaAdL8iiRR
57K+TbWD/WV/ZcaGRSfmTbw4zk5mB8boySt7quHVmhmH+DaDK+3Oodgtttm9+iYyt3pKD+WtyYkJ
0ulD3HOlg5NURG8NGhaTg8tiP6UO2nzp1cErH5P8QZkH7A4No1YK018N8z/SG+E6r2VGRRtr19Bb
+RF9TZlvhLQ5tpw+rNRwG4vqoMCkQMvPgqH9ia+KvTqXpoZ2mo5a9sBR1lZ0l5m70rxi1hRtaIIZ
N9jsgm3+zu+aKav4PksL6eP2yXkrdL8O1GdSglujC2Cfpb2N4Q8Q0lsySlgX5EWsFU1U+MSGevF6
AY6e5kP/C+P3OeEMIiau2Mjn7meGRDU6xNXFDTGb7WJrV5mHKr8BZIiMipUPpDyIHFpyBITpX/Mp
vtT0Mpa1hGV3Q98y2naNH3OtahDKAISjyJ36O+eIRxRVj2kiQ71wnWYsvcd0hMNDzY/RAoLnhNE9
sU/GsKci4QUX+aseIhmtNwJgRYphGWojFxWGEdTWxvr2k5CV3REcUIjzOD301WOyOvZuCpAfYFKh
WrEHEi9CHdV4X84nl2kXM8iKwQTkihsz/5ztExbrOiX1hnZNeaAsoS6jFqJIsPh4aYZQslN2G76b
7Fkr+ThIklPTxRNBiKiOzJH5EAKhx7NM8/DVevTukScNPdrYbc/AujoIsaEwKuu9Xn2QYdtNFwnO
LXthYU7s4/jD/hzvr4P9YZ32/53zX+/qJqu6Xejijxbg+rzYjdbuSIsejh/AOQp/v2hDFUgjPl6/
N+Nd3Du9c0/WAd5DV/Px4qOC6zgTQKswdfp/Q4ecGkU9GAT8v+3FFRZ7xeu3rk8zlhLBZk9r+/o9
8mB42Ft/4nrfa609zDwv6C0k9kUKPkibEmgnq9b++r12fYBQtX/eEK/V/Ln794Hr8/78iEscBKs5
jtbdaDHeuj6pyF2TFW/9RdengrlhY5Ia2WmUeXsXjcepZjduzQhViJo3ebG6nbhBq7oKf3Yf4Kne
GmkPvlnZ884u/eRHNsw3bTQ/TGHX7yKXT62CNHRnl8ldnscfHlBE0xIfhjb2ewi41tZjvAHZ8piI
1G85X4fwbionM4grshjq/DXEOrhxCEKGZQicJhqnYOk70k7Sik0eHQQPRLTMkcXOZqrtHKGzpXEd
tskDOtHcTKF7Za/FWKnjmFCf4jjh0mdz3bSHhMFVN0wHgrb3eaI+Kq0yzlaILKqLDrNr+Xwqx7Tk
PZJkPnaEWXIM0hpV90Vv6GdPMn3AMfHtasziXXNf44idSWR22/kdV0gH7YGCYxjtAvhPYGII3xV5
wsgyQd8pUVuQaxz584CssVNcCLOOZrPSpmNexa9japwq1KmrkSRkPDB4dX3QZE9jLh32vCHlVhL0
gOS7QXjpkYEsE0Rei5UiphvHm8g2fnUacmYba2DZ6ftlYV5ex0ojb9j5Tgv5UXr0M/JEhiQcZDvc
aug0XLQvhLwfCcTeElHJFsPU9Z1OtAB+R612N7ZQJTvWuyJGbIcgcC6/3alMfTzlyZQ8wo7pO9Ri
LWgBhmERrrBF7WSz/vhKxE/ilwR49WNYZQieYgjbGhcOacr54sRVGZQFdByNpLhTJz/h3MpSnBbB
GjhXabLjLfe7CYm7DnnXT4rhFZxHfayL31qK8gHIMJumKVdQN+TJYxYwYnpIdHoObZ+kpA5hjO3X
tSYvP5IGt4UOJxrjsqpcRAsLTHonc95jx+lJTLQ/wf3fzDDVIWNCGS81uZ8T5LUZ/1Fk0ds0Ynu6
LWSDqqUKDzImfRgI1nB0TNAD4wQXaV5Qc8ce/WBmiqZdvTQciT6mRfqQzRFHFOLIjMUshTDZqrg9
1y60poWeCBmSLNAl50eoYg2dhsWQJ6d2dd5ZAuvfVhF9p3ZLay3n2gZMlWEBh2xPD81oxHhZ3Pnk
LCZnSUo1gCP8TbhcC0gR2TY9A6LWsuELglzcQIj/kARK+FhjX50EayUwH7aM9ZOWsSUYRUlfGTgE
RYJ2HwGOZV7kPQ1WRNuvzgg1YilL60Le6ez+DYUVPY1BV9KMMCIX3FGEOjdH/V3+ViIbLoQNkb9l
mDhiGyryBA6Y7THqHihp0jDCV72Acm8Q3VaGhc5QgwzU5zDdt6HkglqNebWfpX22eQPGhu5hMXCY
jaRBbCIVk+BmIPFf2vQyJBQqRUfVV9bZg4o+km466Ra6Lw2RAUtsBDnB3c4WY4gkU98FPuJtlkSv
ccVIuXJyHe5QFsxmB3G+zZbAGKxy37kzpwlK1Wgsaf63i0V88ZD9BP/3YhHJVDOaIrhhM2Uz4ueB
Izhu3U0uaGKR9UWMqdgV2aw9OFbR31WgGJNs+tIc7W2a+Kwr6c2+mDOSPJrPrmJvfwpB5W3wvN+5
Fi1HYb2Uts61+ioBmhm4pHAYVVGiwZXt41QI6y2j3WiYzCrJGjaieNzDBzopighjsrngdG4PwSF5
BxCZ+pjoznA6HVSRC1PrkQHpFGFLCFGJQBt5IJBwA+AF/gbALz9tqBx6nSzjsanafQlazOhnn+Dl
aJeRaLwJW/MpH8iuMCQ9Q2eqHEqGBB/y0mK/ccgd0CPjVjMGeKLDj6rlPBmWCiMw3AHDoT8RR118
W9RsQCVD+0VqGxKmaLazm3NUXfN7Wd8MET7CAmRO0YjshBax6SWhJtQXKSAPx7uELJGV+6pltCnD
AmwCAcuBns49YA8FeyH/4cH9w2U/vPfkOx41OOupsj9zu/g197YX4Dcm40ijB1+QMusYuyxEWmIY
RQynU9fvhgqpOdkA2c612C8NipaWAfF7iQZkE13sE9D0YgFqo9NMn4LTDKUcWDPXcpddxFGO0m/b
Rfh7mDirMrWPubsHBlwxyevAqyfqRRseZ9W9dNXj+hJPoRNzUMHaCsw5JOrXlBwn+UvimfE+LqV+
MhJmNG05K8Y4aDx0cA47t+dUzOEg7gGCMI5g8DHaAhpEpG07HfrFEkfhfhzlHaEciJulVfkeIVKD
DrnV7vKHoijmAxT1jXK7wLEAR2rxgrBhUTnjijlEaJ/TYyRodV9kHQYRfsnEDoeYXr1o78qIQ95J
u3E3r23qjkLcSvhMPa0vsCWgXRG1vrFbmssgW1yireh9GaHGEKKXP3ONpkEBv4TEawhAqCcq1UGO
c5dDXY/pqZrqUyij3K9IaYE5hLUvXUObaxmCXQhh6YXswjKRJEzQ2MIgPFFIFiKXrqE5txlJLQ+m
Xgs/JjOeYpmNfWrR9ehs9n4jV9iNw+ApJvoTB2LODFOgxUY50swjgbZkdwcRUSsbx5a380TPuDp5
ZIORb8B8H+TqFiwvn02LUSYTVbeLwJkdCFxBTJ3vkxCBfBsbP2ELmxvB8e33NNSqdMaxnYgfXt65
u9AtGHIqcCa9VTwZZfoiGpiFQOoYdXUEu5ZsRrTS2A0RppeyS/EtcTEhaeFnl0njpbBuZ7OVXMhJ
ZRloYM5ahmOrr755x9myu95P25XqdR7crzAvniYDq30xjN1ZRUdzYh5g2Ik6SyNCae6xqR8LulCt
5168sviQYRhvR40pPszoKXadE6iIH4D2FQcrZQ3VXa26AGcrrVcmjWmoQSii9kLHteC9Yf5Emtxr
ASfcE4jYUsiz+z6hh2VqeY4aTf82M/lSYdAHkKj5k5ovCWGru5H9yw7uD+FsOszfDOlC3D0ujnNM
7AZCMKIGgyhct4loFUZ4fszIfjc71bD76v08mWhiifK2lhOH3oJhjOFBXRgg43RxN/D6d72M2ttq
bm9DEb/NpNYcbOgpy25OC+sBYs8hAnIMJ9hbAmiY/tii/9E6JtsQOINp6tJjmCwnq1P3TV4lAXDF
IE7oXukxKv4qbbAhJVBagcD6rmhzP6YWAGrAyeHdRkqfj85A96VNq11Gxt1eqxnS5zHR19aNLYqU
bHLGq9LGyKjpv6Xqv1yt52nRPTLo+Ux9xxtW/wiJ4jw2F7Bo1tNi2PhugWoUWNIWipNgIbAxsfY4
wMkE1E/QNmhMhBy1sIYuKpYMUxpBhBBaIcdoj4mkSz91RsM+576OCgy3M1ZSYl8ctweXVxcQDhYH
3ZW6mTyuEorZT9fY+tabUUOq4cU0zfSY58U9QoTJaDFcIqhvdD7qhHwBXxMw8HD7bkanAUDtNGdr
sqLHOiWFwYi3HTwpGliWvbea/t3xanUpPO88e2xXPFkH4/ReyhujTi4dVmFfOC4joBl4TwKBUZdP
fU4MJLl6PW9TipqwCDMKyOx5jtzPRI7yQDSBt+/gP+r9GF0Ki6WsnLM3mYlfWc8bKumTenI8xrJ+
axskxqLoXgkrY65BkkUSNhIR8HRSnLm7wgZ53/e8CwlQfUfkWJrMJ41svDoZ76Ka3p4eNJGr7V3A
al5P5dSUy0XJ+NtRRYjL8TPM6OyE2Sx9irE9Mcnzrenot0UsrI3oUSnsLaKwHpuaptrArpfF32se
IMjTCU6qLqhXZW/aDEfPacQ2MtF/YdiUCym/MqL27HCINHJ+saYCs6Kb9JiPOx0Cc3NutMKvOvet
MrgOq1wEmU7vqCozlEIdzbd5Fvct1oJnKFp0i7q3Yko7OGcK3aTKnEAizM/O9miwhTbGs21y/ehj
A5MJkSJQPNDOaZEJtzhBnyZNOMMJUo02gYE3fmnLkm5FX/KfPvQNHmiFpSzW58i3JeZQNSbIFGdy
6MOQrd5iZk8kKZFJPTCr5dMAv0Pu55hrZCxAQ9uyi6af72Ykg7bj0RT2ve409LtIJdLmk0A3MYFm
oy05Up6XtE+TYvG5aMEZIDtx6rzHrr60+T6eh7XjhlaQkweNU13svFgdzcoI4rBlrAyC74Gewg8B
hp0MRXEwQz5Aobf0QKbhPRvKbGtbrk81Dw2z1y7hzLRWkwUqSNqNM2JpaT/Y7IZOunxQGgOxdH5J
o+EApYzWQawTeRQJ3jBOdsP1U/VT6gIoaKgjq/VWv2z3grl7Ohs1eqs7C+7tmcDEQ5NDUrETsM2m
PT2Mo87OG6rtJjRTWqGNe2va9F4jEd0s4Vos6xyc1KUIcrobjvNi50Ye813v0wVaSDcqJfJuvAf7
T3ZES1xQx4ZNqA4P+9jcki/8npkZJD+Cm3cDsUdBRXSq5WSPxoR6fDR7pCUz76+2fu4helKTbDEj
9PKfmk3yZSz6c9qvPsViZAI5r8GwjQjyXjLr05i7TB69aT5Kq2ewIbM2v5nWPl8Hga+NP4dJntq5
z8gv6zg6XIuxThvh8kHS6rKtiEgUSccFt60ynWOcPlY5MgZ4I1+xhqaipTnQ9Gx6PObqk9XvNAdv
f6l4d2uaM4AlEez0CQNvUbG5IAQNL/c8tQeuAhigWxOdLnpEu7EVqSgO8E6p1lYGHm8DUVxiwKG2
J7Dv4WKUx6FFXzdYC3FqOmFYJmpy0tPdgLBdGtGMnivLxlTV/p5ZeqUH86sY8oXDAhzp0KE+Up4M
iRMK1W2XxYdxXG4WzcjOUOvrLWTGszf03a5uQ7SDYeLLNHzIWsTXYjHO5jrekRYLk1V0L3buMILT
drb6uUQR+X+OfBktEzHX2MFlDlEC8XnGB0ssqGLI3fFLSXZMOWCUgrZczDPHdSH2psTXML+YuY0V
VVtI9KlRVhHmsok46hX4RzJv4HWxC/6JNKPWWuNraZ5ig8yMddV3+EAxmG675BayPd5gM3moEHbU
BgrDem4OXZbvGl2ET1qLQ2RhLsw/luv5Tyjn+5H00w5vhTCTM2XhAx2TBbGFCkgH/c1C+R0vDbiq
kt1dCZKSM6DYhR00t7Y3Ga8ZJGGVbuXbiceG1vWe4RRxEtocqA7DQsUe/g7uvo05y/lakgRNCML3
oYOdbtjqDQdVz4fYtpdZ8s/GKKob6Od70aTMOaBpP8z2pxs9YnGo6UmRHDB4PijNd61nmKLW6dH8
6ih2LrndvRsa2zpQsaH1GlZ4S7FgnbQenUc+xB+9RlMohRmQVukuMRRlVcqQsmuaV045Gkyhjl9E
s95ac4AibCI81ezSQOaufZq2egJBCErCvs3aCilAR+qwR5RhrrLv2EnK+wWpvlExKqvWfaxkC6dT
w9UqugiME66iBTLl+iVcEvdJtgxEFMOrmeZXZCb6rVNB8pLYqLoRqWZWT+XTYhK/VuvxJ3ubbxly
Suv2c+lJuppm98317a0g8JvqLKLKuqsIjDnQzpQTaOSoSd4sjSgEuN6KC2oCHuzYDbTVWBouEOY2
c4lvvzd2iVk0AaHdG6pdJvGm2nPpYjRhVSdH5e621MfP0EjrrbHivkOqkxmWNK7r8RBbuU42Ictb
OesfOeHeJUF3WzO/LlYMn0LQm1P+5uqdCha76C7NRFRjnwsd1LxWIchpPkZlBes2Y1u1EhixbS1n
zxuRclC3VEtb7glfu2GhS8+u4VmbqIZLrrn6c+017A2LSSD1xBQnh1cuXslDNvUzuGPvyXUizwfP
iOq/6X64Zbmz58baERGPLbUyn6ye9a/UrXYHRz9whCYCNKoQwQCou3nBdY4eD6AtADEaaY7ZaO+L
1jq1VWkfHJQHZu4MQSgoQl2cnGZYsgoVGn4EqiQtqfDJs9UbY1YUt7eOwhoABxJYk5WpBwG4Eaeo
sr6SQnh3SVrfLxqmTviwE/k/7PYWF8dLUVLIW7ZPZvA+bLT9OJMBZnllf2t+KoQngBIluLKiQdub
7QqnY+oQ/jTL0ncXovvmkXlGnH60deXcu7Sj2TXMG3t0XjzEdwVWPzwv1uzLmjhlawiU7QLVW8Sd
M7TfEY03v2rRSqjaXAIPJcYC8WzbhJTda9e+0opqHzkmIblxRKx3OAP5msxN6DAjleFMIddQHJA3
1JH2iwZhNlgxdPpX0dIaSFknwoiG4S2KxEsKrXCX2+yS47p8JQeiOBgyO4dhp21nhf3QHFaRZQ9I
ecbHLxQLaaXTbDa7+1a4oBiigj5HFMt99z4Q1Np2M9OkRWHqsFt4Bd0AYS4WJCnoeHm0ciEfNCmZ
7S+0IyaucNtU9yBlQ4fzG4N3VUzalz3IR7MrJBQwNFZuWr+n9vSh9eLWaO0L19p7xSf7UgNBI+uB
jKiyQ7HScQ4WZNSl5SsR0s4hbOHICNQM5SVTGPlTpO9w9CHaYMviQjIREDRyfbabrzwqKUh1F3lx
tZJ3/vcv47l9UP1qqJKyOAHprtK769OjxnFnBtXrJmJU846Nf3n686T1mX/vFo0NE+F6/8+X1x//
Xx//++PL2PK6/t53XCaMKtCF+s2fjPFImLzi9eb61fVGVGN5akfcrH/vXr+6fu/66N8n/8f3/uPu
9XkhtJl6/NLJcp0zrMJeMRWnMCPyB38T/+KfL6/fvd5fzImHwLEXe8Or4MHxSq43HF04bv/eF0v4
P/cJkqF32O2SVxJM5CFbBBhGDd6rRSvzlGf9wn8pemLZi01ez+4hnExoOS7T02IkLTnWYnla4tDd
eS4lzfVu3yz/fCBbn+LYFpMHYR7+/sD1ade7gqZQYKv4fP1WIi3rRMQkTrZByyz8y3B7rs+7PnK9
qYqWP86m8zFNTIzbdomhK11fxvXh3pDyWBlfs2VIBMPeiLvVRiuQQBE7UzhA2VppRU7DMB+ydr9t
aqa/Vto/9SkDmrGdSXOt7P50vTGmHkFEXEHHd7wFhQjUGafqv2GRo7twgacnKz8VzifVMhOzuOsY
F4JzzoCNHZKVKpWuoKjyeoCvd6/fK66JtYPTghmM+l2lr+Gu10fGaA2mDevyV67oyv/9ubyLuaDO
g30KgaMF2fU3XH93HYmVPCLGM/8OeR7/+nt//sr11/55zvWhqWeSoqsSV+i/XlT2r1d2ffb1gX/7
3f/fh//+htpNu8Ab4ND+61f929+sEveQZO051ymAYWax/LkFIAXppbs48p6UhXDR0PHZOWSAZ7Se
wUlBzxjdkmGYSGhdfmSW3hycJmQqUMVHJ5vLox2n7UUMcOC7jDk+qehgDv20hwQdoVtpKlBeIFZI
CBEfY6v9tq24OI0Ng/g2p9RvqVzYcUp22ZAKhG3TE2NmaYTsPL0Slv6sYBCNXheEzD6ETStghe/t
M++ZAqy6zRRLGuxCpLOaRjBCRnJtNDaYlRjWk7yK8NNlL2JNQA06GB4lEQJRIvyWMNCMWgAa5XxP
CgdwBYuFubSr595mgNDEkEFg9xIYXDIwzR3m3T1+xSS3ojUt8clwyjvK2247EXtJIZoSO5lUh9HW
201fwuDR2ZdpYYKcysXPVQ33uV5xMUvC4XbSGSwNTDB1kzHdsKrB88gDxjjNOxJbJ4xraInlUi+c
WkBxHLTKcD9mhJJuLdp74jQ2YXoXh0tOmqOHhEbvv2WUuf5C7NOO0AXY64o0cCtEjN6Fp4iQiI3m
eD+J44GhYSVE5REwHQ0oesqO5r34GIYs37dl96k5+ywn0pZinol+lt13DZvtVNZoqGP8uiFqUIPh
2tmS7440P4wMHLvsaKZZs36QNtrxuEIYUN2NGXJDJ29+4jIAGO7COWn7KNo0Ln1SPUskl0DA5WPG
+iAscuQah71DxAw2A5t9dpS4ZU7Qjv1zo1EX6+xM+xKGyYo8Zxh8qzL9okxXoh8bUr93qxvRm81e
yfBOGNZnSbQR+v14IziEaY4YYiPSAWRgiTEmC8vfRE6d81BhHI8agqlKemhczmAKJYL3JDduIygj
pjYSo93RDmiQwMx1ZGzLFSjdm7/sTBzKCHMFP3pDO4ATJl7uC2E/jTb0cnqPRkSxlkkUYLZ0vIMD
j6ahGXISljbjmsqyo+6yCyo9cXbCp8waJehu47c0cPEn+Y+IAgVHfYlu13obOw1cSr/8jA8i0tkm
LEZ6sLJV12v3XwwD142fEr7bsNfrK0x85pD7dcqqZhb6wnCFmnVNsUqQwHalo+0YYxl+lTlf0djG
LxXtrTCEkhqrZN8owG0hfd19WIQnLUuONDN/GI0VHhveIeGZBCvXlfxBSM0lLzw0cC6LqFUobHWW
PIxm7B6IO7zp4qQ9WRaxwGNVnGgJ3GiYsKZufGuApWtEpfpFjQi2CB/qSr/v4omtH+/3KPxRUgqa
w/ytZ7a4aRN8AkZHC0/EOmoadFhZggwc8vNrnCCqXkoNpk5cUHTiAe7j8KZabHq9nB/QI8QX2zUU
FdqxJDh9Ew1na42ew9jTtSCVWM73poLGVwtyJaa0aD4Lm7ZBByFxZ9rA9yz0bTqtPcQvWbd3Fks9
FX2LyjBFKMN7i4C5j8UtNT0APx3R7VyeeyeJ7p2Ba3LEWMiykmg/mfq7S3Y7apgS/aWR/ZitZAg6
wNIsN468HePwq6eFNugSJIaBvGsaeF3NkN4nZKJwvpu4Z8OBs3saR2Qx8xrZau5lhGhqVOFeLmRf
1k6vnodKMbZUz8Snktc0xr8MczC3Dc2CfS/R/E7EN1HD80uZEqNxGVYnovK8bYtnOu+KHt5JahAh
e8dLNHYG6aIoRml9EMTQBCWMSsb4KGEnIOhlpHrQeahJEXIEixDSVymmCmhA5HX0G7uTxdEwAQtJ
Ed9BFlVotFYSAtM7Apvc/thH2l2zoAtjWPVjWHJMTcC4u27ZGi69D7i12Au1yDopd/hKIaXSaCu/
pxQkoWrjkipNexFa0/Gut3iQJKTMpp/PmnQxtg3OfkwHWvhw6tn7OisGtMRs0UxPU2+gB7cI/V5D
VY16OfeIa3IZFTeryIwj16lGsh/qhfTmorjQJ70T2lWAnlh+ldoN2w6nDYYe/b+aluy0YnH33tLB
AU+A05BNRRthenMyNCD5NN1l9O1PqmawAoEYaEZqYhquvKM2ZW8KwaszTW85OW+BZqc3wyLQR89Y
LWwDC5PWmtuIQOP9PM6XAej/aU0OLh5IwWNNLb2Puuxo5vdYfO32JXO1BM1M/WQz1CqXBIqozZW5
EM63vZ6qtsEIJysureIEomdHtbdMn6HW3CptroHm8N+nON51DUu2W2BBbmIihjqpI9X1miO6nKJB
iAAFlF8Hc94GbseYGRvU+r3rA4sLG69xrOeq66OzF8vXJIdsmLbacBpWgo1ab3SVYaaIyh+xiONT
XLTeabam11gAqugIvjvpVHvIS7hphYx8WSAnSNFBnbOmXIn4C0HldA/DzgimdQ+gOewLGvaRblfp
gbZCPq83xr++ut798xLXH+iShMEcIYa8cCI+KOem9ZW7Sn8WWQ7kx1HazsVbji7yJ9ktZ6JdyoDy
caHhNGf9yTVcvmSQXm0qgpt2uicAkLReUMJELNo3M0L7r3voPK8l/fWGlOcFAg4317uxcOmgs2Hb
WX07nLLwPbJIBP7zosyuU4vfz91DvB7hmcX1oE+zZWNztrC5ZBPRGKBLqvXm+tV/fG90Pa6bNgaj
1iA7KV13TkLUlLSROaC+zORtNAxs6Mr1s/x706016pAQKagxcd6SIATKUV/JrFdEapRF7FlKLSC2
ClbCepM6cqWcr18mK5R1aejGeLl5sMWYoat3xhrFC2TWon0ce1c/2g48I3e9WXKEvMTSk8OjqZVU
BSz2NNS4ztpK3sROxQJhk7O6IrJP169aTRinWtkVzQxasdHKiG1Mc63FJFsO7l1fw/Urm63uzraQ
cMXJpZaNfuo7Vz+hYx9jOzzKBpqJQdwKPR+CSGlXWvMxNh8Zi1SnUnebIE5doGzd26Ko89jrFVvG
Bg0fIYlOYSSw7DideaoN3Tx1hK7vBq6hm95GfeAYLJUrOhnWpeeU0AIg3uQhNIUaQWnNtG7uLINY
RfYyzDHv6zBMAkLJOJw8trx+n4jfat1XXG+G9StdhYjpF5PG0P9gcp0ycXdtTkOkbd0Sbr2OfUlw
QYPqVXsIcVPiJtYb+qvHql9IxVtDYJf15vr+X++atBTzgmYOb3cEQG/9DKjc/nnjTTBUXLQC28UT
KHBzNkRGbCIqVUE1oHhpKHi9FST89wC83p1TPOXVvIS7oXOfTFO91TWeunFZtZLpknb7WJs+Tezx
rPvOUU31+b8Ka+xii7zQWwMY4eIdae4A3yS5iNiLFPhkFkCmz3wHd5j2vnzHbCBS2oQ+8mp4jr73
3HyK5+rMaEpDpIpSe60FYS6nFMRbHE3OBVL6G3ix7+mOiUX4I34u0HoEhKmiMi9+A1FcT8opoO3J
BLHGl8QoYN6Yls8QBLp1CjiSafgrcfakO2LzYlFfnuBJtwrQ637QAqiO8XjQHpe7/qvi7oxscGMh
hgBxxAzwzeD01XcIc/pX/pTNLA75F0ENj5jRGBIWuMER3tiX5FNnF4M91eOHFuQM+I3FGe9Un/pU
zu0U4AgxrH0svxDDgLetAY0+628PAKz85H5gHLfBZozQ4lnQKRV7bOfpCppyL/NXdG9cUKcBLvDx
x0IkyBm9ftdczvKt/WR/y1vjSbybp/CJfjy1Xocdy4S9uwnjCzUDy4rxlv6c78LvCW/4TwUDuw+i
i56QGLlBl6VYtG02knur2QmmWMjJL8Bnl5pN96Z65TjAAb8wnWBqdMnP6SeOy3pbhr5u7aMWRwGO
WPQWGHsBPAxi0ySMsLbI4wBFqXsqMdYNJPHewwW1RTB9Rs1GPv7y+n0/I5W/zPi83YaL4cFqDp7z
JPLg33Dt939Y5/+nHIr7Kin77r//Ybjw3KkL56gqj9///Q+EJ5rUKCek4yJN1aW0efzr4zFBOvPf
/9D/q24mlebEK95a2qkWSFb87Lc4V4fsczhFj1BOc3QLey0kwolUz4C2IpG7N8sXRwh1LRq9fGW7
zPaOCK6QsokspZWTmkZB7B7D8h5mp6phqO5MYk88gxk7dUNgIPl7hWiCMvCFXKFNsy/2xRsUjhs8
oIf6ZXxIH4vn+oWMUKx/u/ZXeoJY+5p/WBhcgvGWuERFpgvYGzrxmGnMYGYiETgPLGZoDQ7IZrBT
I5/Gt29ibJoDQ22tHWfHFswbytLFwh3Vvzg3YJgnutkXe/S9Yf+rHb/tZ4JDOj/+jTEBQ4PzGwcU
CX/2mV3aDmDaW/qJGFL7pm+N/FU9MVggMg3Mkm/AKuYRzmp4DUT/HJCSHTHMhhf5wCHbM358RGzW
/ERi4d5W+1uMEnh16Q3nvH8nJFFvBCroWHc/0ervxYP5AgVz7/nRr+XTxthtBslzvnIajVfX9JPL
cNQOcWDd4gu13rt6i32KSPBt/wAGEMFz8bOCLILrBWWTj9wZcyTnqYMb4DP1t8mxlOBaN5xh892K
APi/7J3HduNKlrXfpeeoFQiYAKaiJ2UobyZYqZQS3gb80/8fmFl1q6r/XrV63oOLS0opESJh4pyz
97efCGn4BkwWqw2rg3W7itd7YJbAPplgRxgIT91ivDjhUwCnvjEfGFaaESuda1rk0MUXegOHLTK+
22nNKmNt1HuIDAf+xHBrnc2vnBi7/fiDEpxd5Qa+c471+3Ty36krd6zctqzN9waOofUCWrh9dz5Q
EqIQ3RyTnbf5D0f+Avf/bwe+K4Vpu8r1fWn/64EPyF6j6JLDrfT6WzxLBEZxjeHwelb+m1wUplcx
tK4PbDMomzAaPeNI0gvxe9Eq/4edIQjhv+2MadsonoVN9sG/n4VO0o5uQ0L7LZHIV8t/rThEBZlO
YAiQC6xm7h9rfHYJdAzmYGR43YUMcLFZPuMfie8uu/N/gRfTfwi8kKZjEhLxPwde3MSaMIom/ufM
iz8/9CfzwiO/gpAKW0nXcSW5Fn8CL3znb0r5/x52If7mEpJBooXyLMn1lxfn9y9hF5ZLDoYtheIf
CM/yPfu//h708ee6/juiBFLkn+f/cp2X8t+Pd18padrCcTzPUhYX/n893hvTRa1Th9GRiTrsnfC+
Mot2d8kbuORbTGnm7Jw0QOz298gLN6L5JcBRiymtDr35dVkaXTZeOVHkXh6KhmWDQNmXYsMO7GgG
uJy5+8QrP1qBhI/YbnKBZ2cdWfm3CxYgRIN3Q9F7Fff+sJ1yn8hqnAj8eHIdjBCpR9DYbmdi0Kvj
FV6Z+prAO6g9AMcLn67ZZLL897r5sZ/MlPTO+dR1CEbdlFS4wAAFRNk3rGG31DqC5OJSZTY+7s2G
gMC7NN24gzrWaOpexXgsaqr6zs+uy5QfLoJPXeELCsvgGr24tmh+uToFVTAjTCpj4C3Sm4q1Z9K5
srpxOEqHRVoQVP1mNLBItaFv7SNw+GYAOQoelVcDszRin3k5iE+6EdvMT8FgI0Q3JWaUMPphkpWH
ATBh0FyJb0s++Whnt8lUyI2+aLVdWMnSsWjSeAvjwOYSmyUgqqv+uRLo4lqk2RtPElIHDh7N/C4J
k19uoh7SWspDm4bruLfTTWupcxaFZ6+aDq2ZQK9xq2OY1lBw6ECYEjquhzjJm6O7kE5GvBEKXRaj
xBPN1Iqx8BDcDKSSrVCMB2i11VkZajH3tjRKU33XGIg/YpO1Z5+yx7gDKPiC9Glekmljc+ipaZJj
Xj4kZjf/0HI71hCvKLoPeSCg2LntmuA0WCuZcEjSyx6dwV9XXi3AOeulTQ8HwQ9pWqV+OW5mhR7c
a5IAixe2ytgYxkNkZMd5vJ+8IqJCAYCRUsL7edMcg9Y42L1HJGFlHHhrTqouuUk71jdqHbC8aBfX
g8nHazjGOUb8mzsmbhsqDQbHdP2zfq8azB5+p5bYtz7ZBzbos7BCRkHO78Rtfoo3aWPe44NRqzKR
0ZNnqA3ltl7JmplAnaG/zdvWuBOSNzNNwwO2n/exc7j7CZeFFMvowsTmxExSDmiaPRsDEM1Y4L31
CIMEcUMMuDnK6AahLrubB5RXkeE896XP3kvnKJIhX5WWwK8wtgdD0lIkGB3jMY2ziGItajnPvGbg
HXec6YEe7Krz7K8sMPOPSB/Q/Jw6m8zdyQOI0KcEAc7gE72ncC7ezaIz10Ec2/sohnKMbjysEBOX
tt77Fnyo2uimg3TtK2kB6ovifOtEqbXLwYl4A59eZGDdEWR++BHZbwbWAjMC0RjTC4yz6rakC0fG
H8NSMuJ3Ax5NulNzeKZc3UrHBbBH0kfeEw7SFpS6tYzErqVoqhT4ybqctlFFrmDhpkAKlljjDH40
2qeVtHCCZxGILjO+kwShbxbYpTWQp/rcamMmCazB5OztZW6Ejxb//IYZNvh/71313kEPQAJMg1ok
t89jzoGc535/qqTzKbBaxHNJmrrmM4ZVRCcy5vGV5wj/EMbP8aA7ROFkb5NjeI9mZt3ijglDgsSt
uQSfUPT01lDi7oIcfkjunKd+nuF26Tejj14TG262tsuJGKy6PDQMuUp+R+WUnw2rSVO42XbGnipD
CpCwQIVh+OJHaOL3ZEKZo7e3A+oXwpp/RfQomHd/ofcMWO+AaRmI6oa1hcG3GRXUvAl+jxR07YIJ
6lvdtPaVZuXVFTUEQgOuQuU1q0wNN60R7505UdjrzNM8u3dWHFS70q0qEP76E2ViidnU/45r+61D
mnSQBR7bWFZ35CHG9E9nGGJSVDtrAAhpk4WLXgp3HbbKKMH/P03Tj8megGRVMyZNpfcIKPqNiKMb
KyQEr0dq2pvjdUl3d1UXQwvJPT8i993rLJZnaIyNFewTJYh1bkPYUhOGpSqcbmsqgvlFobrDrAzv
xZu9r4FEiJIIGG0GHRqp+lyrsN4nZfZV9/HPpPCSU9BHCNCNokei+apaxlXN5CVrGrQ8wAxgO/OP
JgYGZDZ037SJuaMyBFWsTJkWxtmwT8Xwa6LBtjEJJBi0D9+mJUk7GTGFFxChirGhqwHnXtiPdVk6
SHRf3Dh7a1WaPg4xDnuUTAupjLCVTAzfrZ/390XSkyrnAh7zRwbKln/SsyRK2xQfcXM9eCm0UmYg
4I5GzOLNmEO9YYZjQjltqwyZVxD6a4XTBlco71Lb9z9z5zXMw/CRyRAAGs1VJb+dfGntxAyjBZL2
i6XvOwtdi0u7EadRV23GkLaG/2nSPUDXSVy4NywxNGiRy5yI1yjiwlynDFWIo1dMfRhpslyNGaqF
Zf1hkIW0sTKJrMNnCCB6hFVZUFpYYsZnN5rfYrsiYyQGtTZAjeP4+Cg9aW1K0b63ruetZheTTmsC
N2mzBAdluVUWvJYKhRsU3DlcmRHD4Inos5Vvxm+WkglGa+PL8VDGMOICO5SAILUXQycD2ZoAZFjl
AyrxG3TWG2foD17eWufSHPIDZgx0OjXN8SXtaiLrdumAbUhk7o+I3JON6hEUpJXj7nIWG1kNRCPU
IiBJAyxxHUHsbkhUEoQRC8mkubOG9Rj61XVFRiBcM01yCc12Ar7crSrFSyf6Nwt6eTEhm0U4I/B8
Rcj7U+tnNOFebpxbQ+N1Y1C9KyrA19Llel4VyBw748H1+vPAYYTM9iQazWkca+MnLFbLHownXwBo
tno0ubq9FURstHML/TWeNlHscdWZ5re04uS1Ze/vwzChhVToN+46DlmDQJtHDAHYeSizG4Htu0Wj
21k0F7lshndliBWnQjqpNL3aZgQRUZrHos2GrTCY3PZudWhG/YERDyHqpOJj45jfccs6I5iLfYKi
ceeocFtbhGBO2hMH5hrgvvIFIOVhWle2aZ5NQePacLJnwgar7azoxCspgtuGVMdNy2SP4FBin9IE
LlvOWmEVvRmm9cZeTivtIwKPTSN80Q4MbOXvbCRaWGlZRCJcW1VKRDBLnYQm6whCUgw47cv5IDIi
oB3u1mud51zBPOvazrEUeGnMXRDdApANxMnVINP7spJHB8GJL1wianJzm8/MX8h8d+mGkJ9qOnuN
+RWYpXmb+MDgxRhk68GxvxrPL/cuBmf8ct5N5zxxfDLzHOD1TXjG1jZDSZJXvVU+dOaBmzdHhtVC
9gjbjed7BUuzvdWL6ORbdJ3yrmYBY8jvMAW7ijLyw27pZo2NXo9I7g91OK5DokKvkgHcQpWCJEIn
QYxMSE5XkutNzPs54TYmX5NLZ6aYpAp9Z1X2B4KbAMVkc6IXSpJS6nwUXtZuJqX7p1agIJMdt8fL
07pnbtZTcnOTZ7zj+CS7dCxO0R8dWk6ONSHvxSrJSpS3uCBzFWNXEMv1O/M9BO9Vv1Mu6Rf2UD7U
CJxbyeQ/RRL+koeE7LmVs6EPjrIc8v8JT+dN0rJgd5yInFAoP/W9IUipyAoVQaSl+RxTpmi3BlJU
QOGgxqCz2ICV5CPPE67ceRUHHITlC6oPF+V6fGfl82tl2JqbsGGfTCy6kvESmXLeIMmwchENqQRh
eoC5yy9JL59l+jkmMyrziLLdHaHXZb482SZNURYid37UYyLwQaW5EAuZe2+9uGMmj0P2TtfX4ehC
S9PWziYmkQ496XTS1a9zBvEkzTOcKTGLAlE+liPZ32YECrQdGN+apXs9MBHb6LTZ2QwO/AWp6cmH
UXbvWMMPMlLvU1kiAViEFV2JFqmUIW1pLqMjkRqhn6B1JntttuKIPb1pjDm9FWQKZMyWcHfMHGZa
b+bwI6omRlv4iAMqGAqHt8azk52W3FZlS9ZGqn/GDZamzMxPTQ4VgfXSwWpxyjRV4R5th4nfMdKK
kLmw/0mP0rsxubGvAiyzCUKQR5LnvzJf14j4YsJ5QBKHTfsSOW6+i6Mvjfxw29XNeI2p45QZ8iQZ
t9ljzaD03Xfy/o5Shll6fKNq2lc9uTOsXdHvNHgB6/mt51P7MSV05Ma0+BVuRNLf8JlPODMJCfbr
mT6L4pyO4IHKHipzNoI/nP0tyiEOJeegBKTMrJHhoXHjfeV19L7mheobej+lC/p1QNMB5pcrI1bx
57DSyd7BIWhykkZF4wOi4Tia/QcVdddFaCBZqWfuAwpyKPnRO9vTD4YgTQgNgv0DETajW5riiVF8
Sfp8bk+CUFMxFHGyYsWHw5lMDbwJh/R2nID6hfFd08oMdRCC8M7h76+QWh+tsc9gjAYHvKMOapMl
a4X3BWdkptazwB3BQKvcAUtzxKTvKiTdXRxxi8TxvBOivw7S0drrnNvqVLZ34zC/W1V+HvHdXhPd
LrexhJ2a07fKymJZWGE5DeyC0xGJWihiJhN6upe9NWBHzV5yBY7CpbgfbUnKjjO1ZCNAh+grzPU2
4I0uJ0bCdeVrS6z8JgqGgS4zTXTf/Kk9L+M8zX8laY0XMomJIervJMU2q8zUwCgq9aEP+ic/Nd1T
Y7doZ1Pu8aOl1iHrgutCMiHNckZ3lhWwtCzDm6rS35VrkNwWtUAm1WPc8WYn1iKL8Uyxnio6AJi+
65s6iYBTNC+NwoTucx3YjjZGAVP05o0H8bwVAguMX65amNpjpuyNDxYr1vFr4zawNA2CBgwhHyPk
W1eaUI/JUBCdYTNGCa3/WNEMDdk3Prb+W8fmM+Zp+0D32WrCkwhg+qOumHdoyK70kk/dczGp/M7Z
dTJ9sCf7JO2JrnWs8w09CAJ2Aszl+DtLgoH1UU0dEuxUUJyXZk1HFql71YL2cYpnWcbfs+TX5dZE
eQw2OxtBr3gwoLBI03For0Oidq+KkrNN5AAn7Kayb32apVyO9u6kXPApoBRVx+mg+BPw3pEHWItX
ki2Qe4cs7skXc+rmzvCe4iGF7xvAvZvM7lwss9J6mZBynQLae3k+L7PTy6PLButY0MEz8VxNVoFx
Xzd4FXxkNsfLpl7GpOWyuTzl4o1wQg7ZqsgzBq/LJsoIMqdpHd26rpvspB05rNr8M3K94HB5Nb3s
wmVTWbU+9opm+t93QrQiZBQKOWXEV8732Fwe/f+e6mWEWBj6oJYdFLkjjlrBA0EEcHly+fIoR2LQ
+uZbNGaxZglC6T3NLJyWnb08snowJyzzt92It+T3dw2kUhz24QHZlTzmYSd/v0lWUtgrtDIpPN2E
sLG2I93At1SCfuHctjb9mRY6xGRAU+qaggCtWR/LZXN55NOf+/2o4WO6/IuWBYAE4hDE+HjolbOa
bYnfQURg6RBDtCB/3ej6EHJRMnRHa/k5HG4UoHxMduALvEYhNj9SYuclIPaywesD8vCvL/bcUThK
0ElQ656NJsXsKxRpsssjf9n89bWC1Trp4dhVx4Apr2v+2RBL32xTL34a3aXdpsyHsGauS/ePSX/E
ILDqesgFI5m5f23MS6zssqn9dlh7gtTMoXTjg+nD+2+NtNoTOF4foQ/UR8UanQOa2bTdMEgv8oIQ
dySnv58aqTAX+kR9hQ5iOCa5OxxTzsSD6b53y0AaIU6BWDO+Hq1yOPbL5vJ1HGQMrlO0blelB5+u
bItlBbyMuf1FZlBniE58I23J/czfzeRmsBfBxehkeo+/tjviSk2wng0zc6gKadM/Nhl65GPqTqQA
jgUge77J6ydHZqCJmGG2hKalUap0+lgVIqKLNwAxm0ws6CW+ayfFqFRF3Yqg+vb416ZYXlTbi9T5
8sWztfwGos1bRPn8wnp5IZw08HYvzxsDXleRqQYNVvlUOhx3ie3nzPoRdyoukwoXvyUok4pCMM8O
ydKL2hd/wLMV+ynXdNP+6MeaDI10oC8yuz9lTXdWJdZhSI2boNcHr0ESawTIeeaUqADHICN1KAFP
9U7w7qnyPoyaXS96Z9sl5mNt+a9TXgybIN8acULmV41mbcLFimq4vYlam8G2634lxiNh1fVmzGEc
ug7sfSe8thI723as1uFzDT7ePIK2x2yHv2OT93TpsHzdZobtbBOmgvuhIKGtoGjYJ3Yg1653NGSe
bEorewlB3FzZ8HpTDDVt53fUF4vTqMkey8rDCpK3v1jSdYfOYVVqpC9xChbCTbheil2fTQ6YTA5B
d2mXMxmA/hv0W99T3V1S8ms9A+fGHJY31kj6Xl4PKUqmwmWACiAF2vTYWV8t0uOs9aknXODgiTSw
RXFclJOrOLWKlRUQP9IP8DJd3/1hZC86V5CRGteAWUrBJT0g3ohLt+VAJrSfOEcvaQhyzhr3RhXN
IU36F7/ob/qmnI51SXlm85cBrai7s4ZLpomgqNFBlh2L5XwwXkureDLwFO88Rr0NvTI8FGgXbBLe
ZqfYlO+9D9vLUmqbHfOieY2hNB3p3dPbMORBmeZ7hwYSegJhVsgW5SEcXpJ2aJ7oZF25ctilPpQ/
PxuWsjO7H0OHxJYiIQGL+1vtmygKzO6txyLFEpMGVOv+YGCTfbp9916oEQKGij7bWeHpnQ1sOyj8
MC51I7ab4pM3/FViq/MytfVbWM+KDLiwl1993j/GA3NpCNNhGJznQE3rsaPv6ZsARH0aILQlYKSP
8a4h3TPNbY8rODa7Lin9De33u2LYB2J0IRQEYmeVKt359gA2IWyiXTaG31bqkrCx4MXDxdIvySis
jXlvSjBxdUdlJyoFFTu7nuykXlvaf6ZCQLM+UmK2rBFi/UGv4GPAlrMOnRE2Lx1GRiHcSqK4PE8k
y9Pl0FBQPaYhU/TcN2AwtELN4NNfXekiOuXmuXmYJX946g03LMHfZwtrvFtNJgVpTyOUmJ4RK79l
pcnGkZBxmhtOLY4ux75N0EYjlnHe7TzO90X3UOaIYkdrfEH+hrCibz8CgyxLw4FmzupxidOK6Fwk
LHxKZuBR8R7ywVCHO+syjDAZtYK2DRWj9pJDU6C4QOwOcLpehlB58DRP7GngeOXWVITOmE50w8l1
tYwycK+1G9tDT9Ln6mBZWQXLK4cZhnz7wT5XeZytLRUS3cXbTS/GOora+xEirboOUOhRnjt3lSQK
GXssbj1afZNrhKeaqD7bM/BkOADiIZCHC6c4ysx7MxBExqSwTJn0BiEidMLHK88MT1xbN0XZYpbm
j21aIAQjpV3kggSK4GKRqce4uI2RdsrmKWKwQmnyZRj8P4hAJfajAaMkI0RMWC62O+OnY+dkcfXi
VwNda5hH86WMh3mLi4CASTt/coeBMLG0p1MQpN1G2T7evmDEbNbTf/a5DLOeDpBNIkd3o7y6Gw3A
99OxitznIW3lWezhCuqSIy+oatw1JakKqeH+KHT5XIxg0xVetbS28i1if3ABRCwUqUP23VTsu5kL
OxYDgtJCD+cat1MCSt/hrvVbiBDX0iL5rfWJxIkpbqSFuiajNUlxeRtB3+1R6rtN/SLnJDgaROvU
Pkmt2oznl6GH3dAG5GhOs3NopAuKw6JFCz7fIh8+M+NrQBkvaRWTwuLZcmdGS+xUmO+mKb7p09Ck
6CLWKas2Kpo+Q0PPuyRAGZf17hMLz1cRWQZtrHGnfO7/ZdRs+ha8epaHN2AC9Eb4r11AMKvTwoDi
n7xEAdD+SR3FAPoIaZ2JkEthbjE38yR2NnSmK4BpGPx7SBRRWP4os/61XhgeZoSxUPU/4nKQ1LXm
gx6JaGmxDeRYEFd5GQ7XvejuNFG9NANtLHTRosID04cCI6CPq8sgPlw8O5dvXDa/vUaLPi8Jsxf6
msk2mlmlXDZ1zeK046Lr5RFtsakg8cy1b4dJXyG1fMhzZJOhs2rq4Zj1AMT+MkUFguXK5ekUtGTL
RmYcYEE21wROe7VPzCc4h6rDkDQF8Gg9BhOoTBHsinAT05NkTIc5hPEn0TmM/EK7nI/K1uM+C9Kb
POPG4/vVXTRyG/cT0zPRhDbjscrsQyoEEiA7HjEComynX0QeeMn6lZukZoXCIhY1J/BWDX9v+Xo9
Z3KXk79Qed59Tft+M3eMJ+P0YQhIDhVWTqSv67Ow7snVcmLUkx2dwhyBm88o66A8FkKuBiUHWgCz
hEEirRSi2kwiw9k+e9lpNrv8ZIcDHRHKq3CKAT0OLlj8egEl+i6zGVcix7FDlp3usrk8umzQbFFS
XR4WSwpmue0jgTMfXNJpTC2T+bD5XXV2dZw8zu3MZgE3mXFHsIX+CkVCoojhYoEudXO8PKXUA0dt
IF2dBvofi49NBfGfT0v187CzsUzVo6rXnvQBOzVYaT2lJhr2MZkCFH9wpHkpeyzonQP0mXk7knC4
F3kMU8oGkJ4EziafWBb+tbEKlopaxrRyLw8v35ncmnhi6oU0jfJT1KJo7AuCj6PqPV2OyUmMuBDT
uLkximEx/vzja62rb3pzTjhRqfzcucW7QCbhRXx60f5eHjGPbg9d8TLgvT9y5USS24ecCVggF8ms
7QNVvmzMpUSYZxv1bxQQxmjl9GaWKuIiDL08umychIALc4DcrQcdn2Rv7JKCPnWcIE6z6OcdgTsX
gQ6Psd/Qy7NGZGRV7dFtXpb1dgu5WaqGY2xZ6l82uG78rQzV7UUt3MZEik10SbmtHxSj+c6KWIaz
hCsIIV0tyMajCrWibBlpGyzqZQZ2F6AOauauUnjs3QncUlFQ8/xj43si25shJWwRoWbjfc03M4pd
u+fAMZKo/r3x//HIqn1Q2opj1GkjbzvG3W1qBe3xIhlxu3qTpW61BwM8o3IckL3sW9de9UuNmC/V
InxF6pmQPu7lg7ionrN5Qs2hG+WuPcbXdD7agSE+S/KqHLmjNoVzqi3zBKeqoUGJkX03O5hYw2Sm
n+pX+0i1TN7Cqux33UQC3CL8zqvgIfDJjLq8zpDnsFIGZ7nkaZAH28Aa7ltvZpyjOtbqQUnj127Z
2d7ee4T4DJdCyHAwp6Tlm178sBc1tVj05Lav/ujQlxv8sV6+e5Gl20XT7iycbRfVcY9SfR1YAoTN
jH3wylpqQT+qY+4cHRWInpkMRQyevJ6msNV9unJ6uOiJ5VKFKgduKp4DSAyX52PY0/NsYt6LvuxO
ONTiQ0Vb4SLBAWkagfBYjt6LkL7RFrYLbqSXXY/qt8nNmsNlT0swDJirZHuDOR8mXCoTxiiL7rnO
1gxniUHjRUoxkavg7i+/cupwGfz+7ZfnOKt+vzajqvp42Ui9cET/et73ll4V9nxvdOlHFFqLU9fb
6X7hdMnl6OIIMedVNBv4gpeLy/K1xsaWophCrC9/sa0WqOzlfUgM/TbbprdORhTRy9sTXReIcX7L
uFskcOWQWr/Pzcsu9hPAUjgGzOmWshzPymcwlc/Z0h7RNbI6d2mlLM/A5Hz1Y95vLtL+gPHhyo4C
jXGv51RZdutyvlyeXjYXH8DQRRizfHrulz0fJ6PeWqRH4DK5JcgYdQmf7m9DgQOKu7IQAVME9kN3
6PM8PbrQe1gIMw+vpjfuYBA63TzbVWlzb2TEoFaPVudZoHmISCgIClCAugtqmvVIr+Wq9ZubPhZn
VhA0I7lyyQxYWdMD4oQ6isrbpX1dY+HnQD7KkndVYgev6GtelX7+4FXyLWnddzfzbuvK9NdUlPYO
OjAsPce5zpJ53lUJlg8h2qNTlSetqnens5h3OOIBk5K+yhWqnAnm2JXOP0JfzhA8Zb7JKmJECRSl
UyIgu3rpro7t5246WTXONtKnIF8OEEW622TIPkqdcZ21bzrwkgSElz9px+uHnl4lcDxm1tH0kAVk
R7Ee80LCp1gVHgBCkHLmiWDxC9zQpj97SYCr6t5Uwbip7HTi5o46NWNlHFctiIfJ3liSwphFKguV
djhUTfmTM3IGt8CiTMYBKl0BO1EnpCN4GvkD04LiNNXOAogpDlNRd5+lODsqsH/CJMLNBy3SL0vW
qH0eErAsXkLbIF5BNJvExB/pDu0vE7yAWUf9/Vgv3qbS8LeXk5Gmc7dPEkLZikYsLInd5Sry291y
eZiOocSwCHwl47o2teadmc3G1l+itMdcicP/iT2/qUHb/yT2NG1vEUH+z2JPYHFxUcb6n8Wef37o
72JP9TdqHstSHlPcfxZ7mn9zBPpPvuy5PqpLVPVF2Sy6Tlsu3+Lrtukq9sBW/yz59F3FkIsOirz8
xv+N5NPxzH/T9uPDksry0fcjR3UsDDr/KvmM3dhOMlNHxLw+a0Q5hylYIm41w++3yW5oieU2jagY
yyBmQButp6tZiAtva6fxlztWv+a6NRbCLNOBCbJ0yKIdRcp50n1+BOfiYyAEmGnge6tsVPNSD1d5
3JGbHJ4qM3FeBFQX82doDepxrJ3r2RiJ53LU/DDoGWBtjpwf32lwdrqJGZeMdgw7aBPUFOENK9F9
Nrf91tKUSdkb66saew3t4V5ej1mKMqLJduaQvPrIVODDhtM6yypMS45dM2bCed/gdDFBre2Migub
TrIXbwrnk7AOqijQH4b7oZUUmADf3gb3aHR0BqaiaM4yL1aTY/kkEsyoE+lAwfghSIp2xVXIfXzI
uiWrTlvntvACovWI5w6gdzpTX+xCQj9SP2mQlzZgn2nPItBBrsbIfGIKZ+HaJMVuVrSHwPDeXjat
Kw+w5KZNKoB2EQnpM+DaTh1mgBSnMmFVibXJmUHtvIUPYDMKtX0nuXV4Pd1UyNjM4VQ1TQFVF7ef
OQcbKogSyjJ9bFg4FU2+DjLUoiEoZnOf2tN3M0wH4VvMMjXGDw+doVuOd/YIGCjjig5UbTw3Wa9Q
BjC96lGs1b3BtSwhuyiFOosH1D/OuHnjEFMwUY7cYJ7yYYkDH4l2LMDKxJg9t5FLlIQ1lMFx9u8w
rsmmsIjBBOSTl+hMbQexcJmDPG1nj0+Q0tVJ8tc4Cu+8LOrp4FSn0VBvghTMdND2vTEQCoa9arFn
B9bZlUj1C+V9BE40bAvLIIYxq06xz0K5LjEa5cvy2PIHghPdKmPmauibtERuaLlyXYB2b8eYWUvX
kkg5utnvDX8ad+7ssY8zbLTYH3VTQmmo7kJZvEPcWZdjwDBc1iTzelB8hqDa57UX770YDI4V4XQp
kD+cyx7bh9IAYB0yFjVM+DFNiQAR5oNyGxDfc3vnkXltWjK+ScEu6pDyTXYoRltjeKrVFN4CZjkY
KaqEzCq9zxQzDeyS67xy9cOkcXeD56NAVmurloe+NpNv14tuisD8tKMSvmOAAQsBW39XN+bZqE28
SgXQhlmgp21xs686BF1rMYIGdX2GGfE9zKBkM3YsHPrW/OnlIcF7MIZE6nAbH7O94fvgFRF8ri0/
Jh6cWLDwNLIKs5lXDEHWg0xnah33c7qZ226hnzGRmVzn2qMWICUiYv5O+NUUpvCAoOX5/XHoYxr6
8qfTpE9I5LnhiYKfbgT9rMp7TXo8OXUZ0IS0vYOXcP+26xmDCzJdu8BrNVXlWQxEqBYW6pYy9lcl
81+zRCwaTkrtQIoeMZkj916biFODkfm5nfO5p8Zd5EI6qqYBzVuByroh8MXQ/IkuHSAsIriYLQK9
zeFTWuWLxLZMd6XdM10EoWmXrDSNcYnvqPUtbspbi0C9OqOyJOR1aWkNKXRXmCL5KvI+m+hd2e64
/XZzKWmtfhVGTr+dAB6mcsVdNlbDKtWs2D0UZZnXE+gyo8mJbVaBQRmNV70uMMuhgncKwA2iyH7V
4fCIjbuGgbXOURBesfhce8F4jKk5sBpjUaNe/MwW6WNkp59NVh/CamTt0w6/YE3Ea8Hiq82IvAfm
B+yQpgmMwHBtgYy86mu4mXNc7DpfAfnKkzPieGgfjGKuwuCRyuoXq31+ymYMEZsEfs9lcy5YQxoI
KjP/KfLw5UXO/OrbBrO3LADWLPc1x9uku1u30s9xVn8UY3zWGTKtkPYolluGENWsMep53UfOIv1Y
kVnmORKlTA+0sceyiuSdSDMF32QsFKv2WayL/tjOwBToEHVN9VV8R0OI5j0bj3ISt27rcCKP1inJ
vRup0IvnkF8Rm6JXduTaY35OXU6mAvIvfISe9Yoi4iOjw7FS4fRVxYKSa3qf0Nhv695CD1dJ9Ezx
6yjM2yhi7m6+VWJINwj55FrbrPyR4ba4/hShv4h34hJBaRcM+AohP9eL0sLS8+Nc9L/gq9aBRp4X
BPeOKYCwIueM5K9yjpiLDb63r9qkvPN1qDZuNmOjjUgz995k5ibXpYJQwrnub8eotJZp1J3wb72W
mB9XQoQ1pmLTV80XwMpxVSRJs2l5rau228QSzGUfez/imNamiQjbDCAac215Nhr9KAfurEHSfttO
c0JsD9xEGdvRD+9C5xjUuLyrgit3QsjDKWLIMBQN4VjIwogvFieohHyP86NK8/6QTuxk/CvWzg+7
89CAUBrUspWrtESX5vfyoHOwJf5bIuyHKawpDCjtYdmUyCLiRy49nua3o9qiO819A+LuqfDn5//H
1Xktt44ty/aLEAEQ/hWeTiRFUlriC0JuwRHeEl9/Bthn3z53R3RryZLAxDRVWVmZD7oUCB7ok3po
B3M0PlVheNNEnAlk5dfgBPJW98wdl8w9H9HIfGASJAtOlT0aB4o8BS/QJ8obN8KIct2n73pC72Dd
cKoVNSTPh776yMOheuHy8O6UH45JUYkoI9vpMm4ayI9BoF328LF/XBUWhoMUdBflPyzVeS3EI2ex
Qh8Jj/iRrwhlat03oSkGE15sREtb1Izo8xyK31G+r82aVsY+gZAXauKfNlRfybep7lTKdz2dwlrW
nFkjMe5z2r8SoqioVeNtr8MxmjV9V0Gat9QG5uvhMUM2QaECU06ZrQtEsM85SitNsnrTlqXYrRLE
gpRet+M6/1qZ90OnynukL79WnXqL2rdpQDs1kfwC/uFCcbV64xJC543pOcBywe3hkxaaDqGR3hax
8zLijznL93oDcjw2n9RVrLaejuZdeaUqvKfj/GdVa2tScNqQaGEHBO/V6l160M6oMcXEGnmsWgiY
jV4lzjGFWnnw0dUosDwyvor+bxfjv1u21EZAZzGqvZffU7h5ZN9o3/lxBrIvRfqftkDFJVJ/kNbH
kDrUwb5fqnEQ9t08YDadgpLdVfMD2Cak+YIRQzykaio1GFUhQrOoOD7unW4LoX5LimpbyCjLECDs
o0pFjyODksgoQUQ1V4cYk5uW0I8Ja6+Gr9mEla/NJ72JvihUXbVU2BhLXCnW0Fd+FDk6qhLTGk6O
Rwn+gDQyUlItyok6B2m6grTRCuuSHbykXCMIsZfkf4Qqw1G3R48SCwwjKIeHI9HsECJZD/lqi5DR
GbklWmgi8dpJi5IF/EVrysVL/wD3MbR1NqZYhE3vcw5VneA0DAy8WMC/VsjP0H09a6pkJ53po/WA
C685FpisUY1ENJkCZ6kR3xoi8lB4sIex9H5vBER7BzyqTQXHrMHvlNXNzLp9Gglfemy8wvTCS0rS
8KuHohbR/XWXlfVQIQvflkYwZ2fYWSNIhXqRmqKyx7Sj47LdA3hLfnfn8SNHBLmjWDcZG52S4Aab
oB+pIagPOTMd3VakrTVtI58pQ4WrWA6ZBdjuF2A7rkeMx56fqkZvOosKNVpv/NiIBJDz50+eXyc1
sKrRI5L//N6/P1gx9ji3L6/274fnn/z7pb6KvVB6JMF/ff//vP3zl58X9l+/k2XpVl71hY+oSye5
z9/jhEUj+/kp+z5OIv++Va1KgSGPMcF6CG7fnyn8VkgPcEvPD5Ip/u9n/34PAZX/+70eiXNoVTbC
+g+anY3P/Pkez99S/v9f/ed7ykYkTiVNBmBvFTQp+uXDnPd4KiSLpV8ogqg+v/n8necHtQFypps1
t1vtUsaQ8P/r7//9cshof+87ZOVqamN36nf/eSNIrGBHjNBTcvGpphhD0rSkRSni+T19mDJ7vKOs
m01LFQmFkUle1ArjBQWN8wUQfX7aC9GxwHwuBxIb452wb5UXTqtZ3ZNPpOkVqWsN4y8rpMRvQVqw
p4/xJJ9pfjmUNrTRYUvkAr/umgPh29U7XYPgaalVfqMeSG3SJpLeJBeppgc7Pxs7HDRS9CXIgmzs
H3/Tg/mC8/P83u+nSj/dL8ZRnmbrm670FVbKj51EPGyjowRghvPn6PW/rF9yFTr9VvjS3aDXgsdq
OEEFyefIxpO7Yu7TY4AMCPpoud99F6oN7gV5gop9OdzwEqftHRIPvqlf7T6kJG+3vvzOVoLWtHdH
2cCmZ/GtumRbnCakeDHWpqiPooNwpk2m50jbQ2PpPOmiKJuYJjj00xWXloKXPLKP94NxhE5HoTnz
u94TJaSiSGbjQ76hKazzytfFfRirRYreuwK1a/yG1qvVHwqTE6piBhCdsOejpMNMsdpf3HJmDQUK
XmaY1uQ92ibxc5+Gh1YIYNuQsuKcASeoyTbso51BghnQqUVqjfMc7YCc6rZyobyuXKbXVLwKn0fk
+LrQmQO1teXt/Zzf2KDvx8SSgtK+n4tzfYptwUIvFrcew0EzxFoR5FroVnya3h/dPGDMiNlbiEc2
buV3L+8dHK470U6o8mcrdAWtAXcxHHDQIU8/IUIGjQuUe6jcbxLTaGfuYZE9/hSYjtxAxndY16un
dyzuD3ChdrTKU5h0kXhTZIf0kH4c+4hLdRMYzhGZer5tKZiZcI+pQ1vPMfwx1gON8Yi8Yt5t0BFh
+dox2Wtr7af44t+Ruda84/PylVwxpwh/hN7r3mmvYqqGx8hF3sMi/GIAgJVb5lUM3XcDf1hzfsVj
8Y5h2ZFTsRwtbS24OAWRjDrJLfz4Nq/G0TiiF7hIarqTsg6jjYlzxIqe1CMgEiwVne475275iGZA
To3c8lr/ZrdOsD14uLJzK18O0esfFQlZYFt7S9OodNBhTpe1owbaRAHLoicQTqGBU6k92ajt+NLr
A774Fe2El1/59TUZ1oL921En/6poPSmd9JC4KBnq2PheL6nToyS1na3FL5mFd5rgwiBP7eSsJShP
hd2OGJ9nsG5q4Tc6FYeH2+0qtKCtOciuI7KL24Qdx5+3CcQx7p5iyBb9yHV57QCTbmjR/ee7ABpe
RPWboj5YymtfsgLoVUkduCRWRL3Qqa+8bnqo/foXZXfmst0F0BEK+n3s6q3dkaGszDfFB2cB67Hn
bybb9z7dTV7jDHQ7WslLv28OKIvKbCGPg7GfFOb4WxIgN2jH3q+ybgKYWHcTawtHd/+ZKb+Z7Zv2
nRwVZqjTvH9nfhOgQnEB8+H8LmA/pFxKbhud88AXbC+8UEwXLMRbQO2W5czDZJZtsQ6KNstgtr9r
iR+PV5qlUDgpDlWxD6O1DsaxifKtuFG/YSlPdraeTwsfN+g1VnIw1evkJT5GFoikXe4nK7oBkqBE
8Y5MhEXbxo1O2Q2KkcmGPKc8ETAxcvTrGdaQnzzq8/oXjZaZK+7ndRxvvRJWOI3IL7eyOq5O/V8q
OoxKAw8WRlOgxbaGyhn0gZfStOvP9iV5XbgCrF5E1m6rnwydEOmNSBcoCyZX4oNPzo5USTYLudL8
ad7hHg/BfvhRURzr9jUWBpNjWjfsiGbb+JuIB5oEvlCQ0VCqcYQXtfayK11QcDAcI+E7i5p+scae
BCSqs+JDDLhJbcfJf0u/EWxiK6Sofwt1Pa9cmgfYwijiWvWeyVL6jIobbZDHfFzjP/1p9Af9wOjM
29ou7Qw7yy/D0WeL3GgFD8/w0Lnk9ZnpKPYrw0e5l3hE+MP/yQanUH0UT8C8NqzCCDchTAJ3rBGa
uYtXOPt+f5UcCqSKsetQyXtNwWskGFPWhDkQiss+blkTj378RfndSpcT4yx/cVhyBNb2tEV3n80B
+57yhu0Y7myRyxjUfnRKOOi96etBpIpKY+UA/7BB28uzB6opP/MNFK4AY0LxR8aUjomyj70hUJa5
VyFX0r/l/hAujz0hxEtXrwCX98ut5RT8jE73Mx7ih1cuUfxtztzwctN7tp4pXCdxwHpbpzSvrltv
jJz5pQsG65//o3E9f8FK30au114nEeckC6MdN3tB5dMOT8WxvJZXWitjJUDkkZEo0FoqbTzSJs2/
f4t9bxm/s3JQCXb91OMKUFpFnpEAnK5MTD5wlMnsVPBXEIav+S8nA9vIe49rH36IqMQjOXNgnnO8
hRu48i5s/YBplf4Yf7XWU5GbbTijIHBYLWul9jmgPE5SbnCy8pP0hSecwqhIX6tf1OnYzu/mt55D
9LRD8DlEcNIz5jyzekg2a4WDyIMRYantho8brfYdWJKYt6G4pr+kES5QkRWe5nXyq/Z43LYVgk4v
FdwXlAjji4leFHPgJbuQeH917+KVhfobOwK7+kbe1rfUqW02T/YMNJvx8PjSt+NsZZHlRdv+U9tU
a5bBn+gzvAlbeV1vIw+bdEbQHjyO2E3ZHuuWfNy6H1ef0Rb5nAkExMbP6bkxOWxODq2i+Afc344Q
Vy0AOuxUkEZ54eG0V3wSGULM3peHKHNkKFbqXJZpWvsDqJFVbSGVJqnL7rgof1sdslWfiOHO7HUR
Y9P6NO+y8pEq26JLaZM0CBJgBeHQXN7Q1yLgWVS28uCRH5XhvlU4v4QMWWZHC3cDDu+0d+SB3p91
A37hGZVxesmWxsd1xKPV0rWqbFNEfF7xArV/fUOzhWDriD7aP3hPm6b1aDx0rqBQYJnJI5ept1v9
rTnEXmoeq0B3/dADzXJCDwFKm1n+KjsJ7QPueJoO4XiI6q+7bufftXBp7pE9/cDHsJa2dQFxP3GD
qKSQtOhyHaUe8kqdu+jGz+WLZjOX8wBqIoXd6Y7qVtDpn3dULon3KpSIkZ+fL0p1d8U1urscV8BU
k34G4lTDHUpBCi5jvlB8ry7Nw4Y0jLDiCjFNY1F7DfdhYA43BXkkFlC0YduRgrtXHFJnVgL5i72N
84RAWtJx3pssln/Pk8tPmGw0pke4Ul/pm6wngLE1gSoL78DOE6OZv+l/a7u+Yi2E703FxuEQghJQ
VwObxyuyEOprjQsD+7a6gSYXDe73vB1CyjGY4Vlt5kCrHVob1Y95dUVPgcgaARDWmNMVJ9reMAw+
z1VQecqv8itUQWtrv6MvG4QRH/ToEWq8o5yxFltrWIOYrDB05HpmC3TFyl8lrBARBe1cQOJmIb37
WQMCbU1A0BGKGewVdokbNrsYK57OfFTJ0KEj3lnhe0YtAiQIaaZiTTsjopqbSTkAqcx3lGM94TVM
X6LJplhx0/+ECnoQLxM8RiDgH4wh/hkP9j4k//rMVbhmnzOhKteM9v0gkHhsMQqrzoQuwI8inZ4K
4tIMHC3APEuX5d9nb9kGch/r+YEfGPdSWxdlDOC2q1TFbW3/2Iju0LsYnZTZcdpiAIBigOl19Qam
WSz+CsouTdy8cG6JaAuSKxIWrVz6+eAI44Jiz39Q8etfmuPjijHpuPLE8nWo3Ronbdqne0e8tkkg
dOhJ09tKkLaWtb3cnh/CWzh9GIldRsvmck+t/NaJFhHhewfCTAiO6QXCGqjTIURteroJacIlwHj4
UX8gQJ23aJUx59UDQKO+6TkFREIMulRJ6vbhMnpMJRghZyG7UNTZPGqsEtfqFwzVeDzevQdWfLCF
SMIgelSOFAxV0OQnLd5MOFWHF/rNsckjQyuo5C/hi8xuhpQALQctAg0wmUVoIGRb8hElG8IZzseu
olXGHn+N3xHjYyDZxkkfnqn7teJltI3ey0sMcy4WvErFQcKGLgh7vz9QpI0wkNTZ22hloPnLK7JN
1gR6vq0jh9bbqf9LnoA/lnEGC8FSCKiRNgBqdDIuPirgt1OkDqIL98wLTfch7HDPnHB00Z0i8g/L
9AvMA0Z/helTjsnonP2u4td0XeiB5GlIk6U7+nKWIIxzRHWo9DxOUe3d4x1wdIFKy7jL4AghrIBT
1WuO4gyMdViktiYONjEi/6V3bDeItXkA8xfRYGIhw5hlnMt1dszxQe2de0wtmXLJNmYfVD4N/dig
SSxuOLKlFU3AX+NNAdv6qvAaIJf55VRaqfbvCvPoEkPAAI6Gq1H82mG9yu4V8ag2IN+PXzYbEVHu
1Btlj2Oa0jE+ekoSPIiXhavqdbkXmwEMyOK9kdw8/gmR6vvlSEKtsVwn04WLZs9B0VdGMQcshKOI
gIm9bqZzQHCGC8cD55PVHVg3xkamhO0dJH68jmvwcI+4ozvnAfiVXVv1S/SZfXa7W7UurVv1IwfT
+/dMJoaDht39wKSkEVQiKU0+Ezamx56H8K4T0zBF34AFWqs5kssGyT4/pTitg7GDzJLefQrnNHKm
s8YgfcrOcJg0N/0m7NJtmWNM310qrxIcZMnrq7FuvoZ39tLCqU9w0iixgxg2cLRIjagmUUUmSuVj
ccj32YYbsrqzGizggd+M3nLwgrp/pYLHdkOml22KQ1EF4+v00zcIiAC0w9AVoQajCW8RFMW1m7c3
+iaECmdtz1yBexjuhMY3M7NdBhRUgq/QRlTWibHLqOceY6ce98tBMp1ZW7wTmbtfX9nGylPvs+Bw
ijpg8mWwZ+2KM4uXFXn3qJWDF7Cno6jTWyvCpzGI6Tm2prW0o7eYWfb4Rav5B91slN50Vw8dnD/o
FvHAov6KV+nEcuddcpKGY4fe/g/9FPlvcspP+rb0dZfwTts/rycaDum36M47k94qEkeC/KoK7oew
PxTpx6xDb/W4KXT0eDncztIXWhKWlGgpmPZXmYDKfE//kJPrnjRYarD6BWASvjJakr71yulPK5dI
hw2yQOrE4TkU05Gp1R3IVKV3wkvN7j7gjeNvIHsHcc0T1/3mAFaCSBbIU+IVtSsS0TI4mOEktvQN
cITQGbEoYDUV/XtI4oJTDwIz+BrQoHrTPtrKY9XQ1wCVPNsviifm5Zcm9MhdXafRI2kfEOJACeuj
9CUH5VGIqbRYZq6cHRrtkOR/oba/8+bd6JnMaI7jeqGFpJ27KIvSbH2hVwg1Qo5qddcdI93qX8eX
e+yt1iHtMESzCsIbYSB+aGAf2hEj2/aXCbQOfe5hhYeXzZbV4za+Hpzss9k1tCResKETvkO61WQ7
h7gwuJFnHum7eih2CPJSO9FOK7z3+lv1x914ibfhe3MdOTAX5qEFfzkyrPhk4+x5bvR39HGl0v6c
NikOfJw6ueeUD7SVbBq57HvmcNjXCJd9hn+Hc2nuSqZXFQBzZcl5xDmGzn5mhHZJkFrpQO131fBn
/OQ8421uuU+7ad19vFd/847iB3gTOZsi/K1aiqp2drufL6UtR7v2RDTS3zSO69JerbZoxPKXRRnA
uABm7IhjQQfaX/j3SIEZ8FwdmK0IiW1985XYfJsj5RVRF3V6MMzVBwKWHg9SzF6il8e47lfeY7Wl
ASidd1BFVh7JBMdzcSYWyG+rh3/RqYYxU2sbBAQAA6SHfRp2HTjIAnb8po0PZ9Fp94/M57viaisw
h6a1QEGjpfkHrNlNd22GJkuQ69cqdEfliFlk9Q7mW2GTx8ZDHGq02/zNoJ28eeWp70UKwP02G7jV
g0mzdHn/KjkIajC4NKpQid3m+k58/AGhQ0pA1HdhgYz8F/+ByNCSYi3/vMjhNkcuYqyupn6a2q22
xKFacsSOMajK4IKtixH/3HNnELa8Rw/i74d/iwOz/htsxFT8CZmOtaG7qJ6woe3I8Rd8xNKGIPTQ
d5MdzDvKoH3Vwy2uDjLZFeZOH+B0hPAFmAcRL9kSgCWU6tBGQZlyj1Vf4ZOrod29d+/8syBugfpu
vtbFK8pXW5yVtI9eCEi8Xpj3HcGKP6A07nbvA9vPXLmEYewaBzINo/gU6ePjqDIKbsCZ7nt2VN4G
+JqsjcVMv2NL+Jt4TZB6Kd7BuJSMb7zYF8klgpZQePpDRL4OoLva0v2Wk21a07vwwjFUOmyqKLNp
FH4IoirkpoIc1MZfZS8JvveDNwXLgNy4ohYdDDoZSHTTJYvmRIQdhmUmoknPHTDfs92eydWrc05W
o6Uv0xejNbwTa7GtQfbGDnmZfWx6xKXhR3+Nv0ldiIvBctkgE49tSQ9Q8SGx2P5ithx+JMqZEDMF
9KMmhPrW/MXuNv3JJX/gd1DFmrfQpNt9BW/zDKjB0nohar+v22iPr2A/BrSYxO8SDgpfEkVsTOeB
ZkLJy/w1qb01JXBFfFFxhndxZKWdoFSggZJecG5AjUBIDq3hCi8MclLbKVihQiuf2+/Hq+LS6Vhb
xNUei0z+6s5wyXYAHjVoDQGo8UF0D2eXT0H/SYUIKSQwK2IEjWfwFpErwupwCUYkOUBEqIc1ZdGx
8/duekRUmWYDueMtMLr4NNY+YQnMiBTXXlCl31F9xwIFplW0Sdd/hDOYKFuGn8UbICUuiwek+MP4
GwHn/F086ms6ZNDumulitMYU82CugQnBeG1IksKPB91678UhcznbPhg2MX0PibPIvw0QGnpz0XoV
vybL+EhuiNuxNSzmmtfpi1diW8EvFlyKE37sD3fYUxeNpNam5c4od/KXgnYHG9wtPqOBOi0zMHsL
U5IEN9yn2UFXfV7s3p7ZtVaMDLnFWQ6Gc/5GJVl97GqbJiomIb9fRTtkpLovvNfMM26lLGKq7C48
uz0THKTJ4PApKxBFlwFh70I9CLCHRH1JR+BujK5pWBi9tw9fzN7U5j1/+JTaKIaSv2YXfhdgpya4
yNyViuaEz9MYVIpL7gQkRFpdw8U6on7DJ/zdiGu8MwXofZNJjAxT4/NSZrGOAEfVd6ozBvYeH6Xw
t4Mdg/c6CFOCchDCl7fC9LQoqJQ1kXMrb1HoEtj6uWYhdIrGf0TBvUGh8LFMnmTJPNiySa0hv0CR
YFYW1H5dnoOCPudhHkjb3FjAn9PhaL+fCUwwWZOfisNcPdfKK/OJLDGfwdN5ujUAab2MDffbyVfe
kJ2M8ajYUqYLP80bu1VpMnVBE/mclKu8ikvz9CVVl3azgMJ6yfKOf6rph0Htxw/+nPdZ0hWUAS2M
V4mz5C3Dyh1xX0hq0a33wEZUDrgkiXo9JTB+PEOvWeo5+nDkLGTEGS8FAQDTS/E4QKCZ/MriYnQ8
R3vAHvLiiqcIRHljdvKa2NNy7iFeX4oIa3l3wMZ6aaX2+YLLX+QRl3BE5UcrcGt2Sk4+UmoJN3Cq
mXDte1DNxWOGuhz+OvkJYyciRx4q5zyjimOUAKCBhjArnoo31JbK46l32LGtXOYWri1m6HD1XCOP
iF2BqRSq7HAnoT0j8O7XNzO3uaNvdIrMj6EMRNpxgO33RhRIYGiDB04CVNkb7jJpDVeT/jBX+BLI
daUur/3PO/MOdKJwCfDZwTQUiztjTpKeVLLVMFFHlwvlXh8wgjqSYX+q1gw/b8/BX5wf84Zh5e+p
jC8PNKKhz+Xe08ThMXI7THrZ5apYRPyEX+FxjP5E01qy3DZ3izAjl4ZdNUPHEHCNuGJx/zOGvUiz
CTZ/xPUyCZaHhHFm7xQw2xCctPD0IGmMl/INCjS7cEOyEd05e4iSAFpso3ce+/HGGw9nqgQCGZPH
+3I7/De3Z15QA+ZRX3g84MIZWbOinHX1wKpQlTVLPpe3nbruqQqoCCVSBBYd+G88RF5sWRi0ZrAY
VKevKdZd9C399p3h8WBZILwHv8hj5w65zcXy0Rk0vz5FqwALt3p25/yEfwa/JM7QQIl+aRZhKduS
GeSVPYfeRFXXdKSLdt8CnggZYMKZOc+bh7CeBaic7kM/ph2Kfw62lNzPyFQiHgz0ecdj4HdxD1nm
IsQU4GeM6UhOob6CuBPuMFehdV7HX7XB8tNilLkKfo/HIBn43VkzkIJuNfo+hjEpX/mDWNyN5o56
HfODRzmhxZ3TROLzTtTc4zsB9yYVWOoUAc3tuKw+nbSPq+KyZ9SuyOr40u76LZOsO/avFEijhuZ1
J0Iw5kKjG6hH1blxTdgCS8enxGYAZntR4cjxJ9YxXB3rWI1dIsep9+h9FE27yhF2K9avs+mwnZj9
aeg+UmhiyFOWuMIoeyht4sozNKtd7TtefvawOClFlFV8U3ZhjGWoDaqeqL7zjLnMIbyw9vT2zJfc
7sLgojkyCYjLQynQB8TSHGlg3lLmWgYW/xcoOiifJFDCmbzr5/BbuQuCU8gWc9Kor8q0/meEIWzT
RQmnkvHJCodcOGvskT6Ut2kN1407ewhIDy5rkfFR8b7L8dOj6mQ3R+UNDI/RwF+szGjYd5iFcAp0
bIwElwEr2iDOPR4dA0XVWkbsffbuED4ZWHYgvm5Ud0mkCrfiulNo4viobhhT/J9Zyv8syBavacsD
k/vh/niui/YZdTtlwSfH+9b8qk8h90TixGRMENiBLrxcEve/EIJ0yEV2rLkhYL4V0TkX4j0GT2jT
5FeUmHn7ZRIMQJn2wPOc0BWCceIroJxkZfTNU8VyJxMTGiA1qx8e1mjWts/uadONn+MVPr4m2h8W
o7mNv2Gp5q/LfMVjniTVoHsey9DbYjXPkUePz2QpZG3leMkQY5l2iOi5tfAuwvF8LjsDZalhGWkc
/djJQPmwHWp8Qgu5hQrnVMyxYp2oPuZQueQuA67hCGZXpq2+oWOw9G9C76LCCHvKQdcsfGwH+QSl
v76As8HkMI2thKqGhMRVetLvIf08y1bI7ddYHaycCvrdkb7nst/xDR51XW8bnKYHx6RwDoflJXxj
RMXVHmZXCnK/clgBJXvIyjLbQFPpfwga42uZ1/KJZwnQKlIQpexJV1MHUA/phaYxVlbfehAuQXLZ
gQpgUuhcOXpuOv0ExoZ9eLUy2f1J8esXWhhBFZF/wfc3HwJV8XM68SOX7blUNkxD7gI5ARJogUCd
BUprE0nJjXS3Ttdm/NJFEMC9SGTxuF3q00rBSoORicBCOX4K3zBW2MaUX3pIzWAyXvPSbRlTwhvz
j96cqtaBg7jMJOyWRRsPY5UgZY+kbsvwzFs5eqGyF9XbId6itqUOf3DUW6peQAmL1AMxgn1vNuxV
KyCnbjloWIuZaCufwAgmZRq/qgMmJo+CKQvjH0iqSPzHCytQBesjyNItlkgRXTmM0EdhtlPEG40t
P2JrX2KOeN2ehC++NuI1LxXFF41bqPCQtDnJC5HTfiNkr2iv5Y/lLvjNsrKXL5Hh6tldfaQwYsjW
ujWZ+OrZy7oX4H5+gIjw9nrrsPJ4ZSpOnNt3jlM65JiNFP0fywaynNl3kLQ1OwkEZcTnisJj2vTq
iWUJOT1s32o2+tarhs2Kl0KIJUFw6ZsJTw0klE8s3S5hs3OYUNjRT9wQZAdWBSa/Mxocoi91dPlC
7xt4YHBg+q2sBtEYCA9PBDqPnAobCgoxuPINW2UOAHIYbqE4hURcbCzPzYjFWh3vH8wZlhRXxk40
IxfHFTy3czYjdg4eUYSPzH3NQ2PnySGtaBgCUl6CqOW0nxBC2KA47wR1za/3/kjeTLyMXSScNXSt
aYTD3jXZNwY8Y2JzJ0K3qGLuLLEPZx9gGV8yhgRnrBZxIkc9UsFRTWD7pcjAY+Wv8ojGHDjje1Pi
sKMlJ52wBVfe8GGknrnEe7wUIQgy6kQ/c0t/BwThFNH2YmD2RyPewWvWDHjaXf58hRNASYZIjLvX
v9nkj2CjJOvkq8vxDfME+BNmEUqsC82ga2H9rWFaACZzODcgTCEROUoTgmR4xoSttd3iPYhuKJuH
uvSiR4t6lVx3E4O5fC00BdWiQdVSXp4N9inYhbLICpZwSoSkjS/oC2CZUXQ6yrSATXI6IM8Jk/Mx
isiiaMopWdresfOUN+YitiWip0S/br6mYe1GA3bq5d1jtUGrw8JYLVuLY0yhW6CpJdEQbfpXgyvq
wwiFktWKlYR4hT0suv6TCXDWLHpcjyY7VIkmeNLME2lH5TpqiLBFYavTWLG08XeKjI3VpVYMEqml
cR11ahzVZ/WnyaPPMeSQqWRO53jO/V53U+KaKDJwooI0bY0dKr2ZLp0nQy5xBOUvn38eatrDCzPj
8PxWkyEwYsri+fkz2m8fwQRy8xSvKlYIYz21q1DrZ8j6YZes4FRm/+8D4jcQMZ9f064NGXRVYapY
s3AbparRz4//80FufVUtOUpGRPdEWmX//YVUS7+Nh9a7uI5TBFo+oKtGM/S/Xz8/GzBMx+stXz+e
NmRPR7Lnp4tsMH3aZZXiYThvhRpmp5A1aAcpU0P3k84aSeD7o2ui/O/VGgKM0KbOujs0Oz593sI/
f7j8NcxOfvLvNytU71DyafyuBetpFiWx5zs/P6TLk8mel/P89PlNtarfTZFK4iTTrRTlIsa0iyDZ
U4rs+WFcvvyv7z1/8Pzeqo8DOdUSX9bHXa7fJa8YohqqS125Y0oiF0cCO0D91oir1krrWMc6jvaC
qB0dcVBVBI9hmZs79O20Raex9Fuhuo4gMzNkMdVY4O0UZKCY/rZ3vOlDIfxCcuBORFBvytDs3LFW
KYzMcNpSILRUHyAQDEV0QKrP72UFUetqaaSLWzDPysB4Qm/pbNLh8WPuamWPfnE5HI9Vx4E8iCrK
0Ehry9qDlOj+0kxLN6GhZHThG3NgTsZX3p4bxCpZ+FJxQRlASEjXxSQfF/0bRI9XFYUQQBKl0U6P
lXSsxUeJdgbE13oMrW4iPHnAOfSR3UJzjAYtUgLwOdTv5Ri1qUThSCuH/rWFV1mBWhnZPdxXeb9W
h7WYSKjI3JvaCaeeqqFBrmWqi2z6CA5VIU1Jc5+bT4x09PBaXB2cBrtJp9F3KN40ZOT1z9QLHNAR
YZAG2hZVFNPRVKBazyFE76GOwUUbO1JKVihQlZnvVevhxcGgDoYzDuCjpih71QgjJJfIMPIyeUPM
ew2fPtFGCrQp+XOp66juzXCQSlBmA4BQG3FIDlH/HkoGDWEZBeT1TTbJHYqJaFPEypVmRWfI6Wib
bvQHIuylDzD+ZSuW4z/1A9uwuI+RhO5Lxb+X+HSBAKlSpgaTLHB43Qke44ICDOpjqGRSj5rBdsRk
HuG00bg/l32xz+vVebVkXbRCrA0gRKhedNDqMI9MXNhGVs0g6L4Yjx9lzxULQgYpUDB2fTepLyJn
l95j4zBFKI4nkD2rOPvQO6JRUf0yU1PdRT0HXI5bgV0l0bukkRnCY+4xcnhs+3iYnFosClSdBxol
MHIYdLV07tIS3ktliOprcd/TDjaW44An1yDvi1V1mscehhSFXlpQ5q2kq3/qlQyVAI2Sqk9QrhgN
pzb8+yqKTmNxaBG1eU8WCFFF0FQ2tvlUrNOkRDClUnHzQA1AFZq9rqsI29fdTYtUyRvHGq4Ki9eu
Bf3USyiN3pNH4twjI1kmEXlOog+gOfpPUc2jNY/0tqWK8lMLhHMRRrCdRjwiDGjYGYkOmQFtk0X2
ZxvrkrrG59NJ50cOU2mkeS/tP7JEoAo0d+jYSZy/D+VHj/QxGBsa+2j7eJGRtdjI+NAjn0H0/wg/
VVmjnSMb9zThR/7jkte6NyiSuWuqekc/TbelbwVjZemv/GhpoEGdxeUIoNYAIalTt6oqpT5qxCuW
q9vlUr0R59dOo3m2bRskNyFH0Oa3NgYdFtvqQZJUpXcbjYIWQcUcmb5Q/cHIIPcRMfdD6c5J0LTX
sSluo4b07NBL/izfX5aZTqeuKbqqcF/tFnkpAx0qZ5XErhHT8jbSolJLrT8RfytmICAgPibYv4oa
rTaFCdejmUfcEjlHzA6Vyzmk2XskK15Ii9BA9JoO2FrVkZ8n3lJXpbiozKCXMnCw6OHDyfq4tmka
XkuiMK/RP3iclDgO0krdMkXyr3u42hsF5PWunK5STh7X0+amjVTWxhbYMG4+0LMIFKMTtnMCTQOT
bBrAphkLMKO9In80rWVR3iFyxNGN0u4Qoaj46OVfdSS/oeNqBBMgKpKkx8tEfXeMUhKhRJ0PqiK/
N6bUgnzMybpJZGLCEiAKHwZyQpqwtAqPVqEZpnUpafAGY6rI+AWGkuyU/8PeefS2rq0J9q80es4C
c5hKoqhASZbkPCFsH5s5Z/76Xtu36t2Hh4dG1byAi3OdlBh2+MJaGm06cm3eAQPRrR7qoxcHTrSe
oXscFgCjZlb6fVxpV6QVjwFwM6wRbbpXkyczLOVzF1S+Ey7aUSWfZaax+tjNA0kdSrHaBt3baL1P
s/MHEWW8y8f4ZxbEF1WLnspNSMvpvrTfIbUOvlOVp6CeMw/jV0z3gPyBNJfdfEA+Cz+AL1cV2l4l
ei7MgX0emYw5U06KtDBs2sO4lVIrcgHeP3OVrqtaqrBQd2zPByjGkmNkcLIksoChcdelxs0Ww3Rp
Kf1OpsBPWhWmS5Rn66Vi2VmOMRZsdrtZStqlFmRkWzCSe2DJnaAmh3TokHgQIRJ6h0PBVo6BLOvA
lltcDh6N/YGgMIeCx4wpKXUNU33pBKs5EtTmUfCbc0DOtSA6jzpsZ2Nke2RBe87BPisD/OcQELRk
hSTFtGFxQYptBFiDxkenAz2O+LlmaOkFU3qUoUurYKbBm75NYKcbwZ92BIl6AUmtCzZ1JyjVpTne
daKGl8Rac/BKD8xmjHkntDYARhAspDMlLoJ8HYDAVgULu1SgYneCj92aBBVqwcym/ecyAtFG/nqW
EqjaluBr6yzo61/itmBvK3ChI0HjLsByZ+C5Wb/rH4EgdnOx3wrB8K6AecdwdXe54HubgL6l2bkp
AvwtCOCSDAtcrzZSCRu8GtonR9DCB8ENVwRBfAElHgumeCno4rVJnKqBN24K8ngqGOTd6M4IBgSZ
XBkoNQHMVK/KjticDcDckEHB6IJpviTDia5HQTqncX/VC/Z5tbzWgoUeCip6MfD5TTpeFkFMn6OL
LQjqjLY4jSlmndkNqMcZ0DqanslvBHs9iv6EgsXe/1LZpdsoKO2pA689ANweC4K7Q2ZJFkx3XdDd
QzDvYQvvXdprwN9rQYFXu4kwAGD4OmdJn4KKjwQz3gAerwCRbwRNvrYJgjcA5mNBmocFg3to5jZ+
twDR64JIbygD6WYg9bAu07MynbDNRH4Pxl6y4dmPikOC0GKTwzYcVzYbXkG/R8uCYRIgfhM7+1Ht
35hwUGeoWLYEUaLyRu5TF6ut4VcOaDVlgfhTiBgT4H0Ii+U+oQ5uFkx+WaXB1yBArwlefwK4Xxoh
+De1bwiiP0Cv+gSYgLD+zIKFCIH9y/9HBKApGAFS1ACGcASkwhYwCm/AjEDAFiaBRjgFYEJ6prAM
wPuF8DDK5W60gJxv2CMZR2WSELzPygvM08vSj+ZJyZpn2taZJ22qNxMa0lWVIWeaCe7NhfOQmpxK
QBFUNakaGL+IPKdwJJjKlYhZl+WIWjocCgsyhUJYFfQav8JoYlrIUC4kw1A/t8LCUJFfh+5wM4Wf
odQxNTTC2TDIZOlrpSA03GB0iFE7dMLx0Bo03NHRtUfgo+51RBCtMEL0wg3B4pvImdUOj2xNK6+l
DZtyYL7NhVciQzAxC9NEhHJiFO4JmFDvjV5f8hJDer8s0Eu5ecx0RnoO1kwxTF3U5LIklfJtYU7z
FkU18qiYZYTEyJT1eNhL4iBBor+XrH1dLZe/8waD+CSPELaRtB/jemcJq0Yl/Bojoo1UGDeyEfdG
MGDh0NBxTCbDZDHSaaEJV0fQPmpyZp+A/m+KUi13ZSzaECj4LBRDOU7BgmBqUHYqcIgd+2ltXMSq
gNL1NJS3k75QzkhBGBvqg5I26bWPncSLepLrqWiLBIoOot+cNV8OUk/JB3wkdRysHWMS7CF6ieEz
rmxoCAfEZRHzFVasHMoaPi+N5Ylna9lM6/ccPtsG1qolLegdK5XX8DUTppSERf3GFPaUVnhUoCEx
5wm3yiwsKyPTzzYwsidZGFhMXVEeKmFl0YWfRRemlkk4Wyphb9HRuFAGmHiVMLtEQvGC6qWecb44
wv5So4HpzWq/CC9MLgwxC6qYQDhjHGGPaQijFSEfVnhlOtwtqxbVTC0vbAwN7DOjLVNGJow0UoKb
Bk/cqyTFELBUvDVJhcGmmSlHF04bW9htUuG5Weh/QXsjqfhvbEQ4qjDisN3VhCFnaYQrpz0OpnDn
INExkemUSHWCgo2C1ZPVlAOm76wji15YZzZDmwIlzyjcPIRY5FWi5wVph4X6re51CKZnwg4G2yeb
UQ7JTylsP6Pw/gQ9BqBFzfapcAJZVcPYgiaoJdMvNXiDUmEQylAJAX+1PGmBkgUET+xC5eEwtxqF
kyE5w56lc5FRGapodJ8omIos4SzSx2E/EB4BbRifIuE10oXhiOuT4VRYjxLhP2KdxnIbJZJKZ8HR
RpI0xUyrsvAmcbVwQwuXkimsSg16pfZXs8QwOgvzUhXqNn/QvJXaqLnd3LzLQPpIKsbcosD/jWh5
VWL5KUpIFS4DaXlbeJ5UYXwKhPtJKur3KMYGpQkvlEmteStMUVFN9kO4oxZhkZrQSaFFGDxZGKZk
e1nZn2NI+fUcVZRqSCYQf2GlaqIrLMHn5S9bFQHgHoFVgchqQWglZZitMuOlHYavKYHYDZBHBmFv
wWWJ42qlErtVW7D8wpQ1U0GioM7SZPswoNKKGl9T5PdGGLZyzTmCdZ2RcmHfypPh1gofF5Kvb00Y
umyDrpBBWLta4e8y4uzVHJ8r4fVa9DvQums+AQHuhfkrFQ6wCBnYIKxgMnqwSXjCYKz/DLUz7DqH
XB7cmoGZfnE8CEqIaPHwCX7Lh7SQWVDM0R1mes8kavhcJX1hwBoAm6NGJEyUHKsh/orRmVXCaxbC
48BL2eO8oHGEWdVCgea0suKaAg0So0f76G1lOsu95Do5BwluRenV+BxqtGpCr6bgWbPwrVVCvFYI
BVuvTP4wIGVTQ40Ff3RahK7NGRC3mRjcJuga6wmnW5ggdyPsts+F7k0TjYlCAOfMXUVAHMleNC4s
poQnTgjjOqGOi2r9tcAlpwmpXNK3n4XJGYfYhlRImOcw0AElsLYtTrrUYm9X2bTSCF1dL8R1bJHn
ZNIhgTj0bXHWuX30aNMK4Z0p1HfTgARP4/Zc4b4IzgOGvJg0ZYcxzxDqvN6kB7WhgJmRBn/Bh5RT
TqQI3d6Md8+IScZJOirytvksFLqgMPTNrVD16Uj76Jwn/o3Hr2/b12lA7JcZD44Q/aVC+QfzA+GK
0ABKEivmlli6w3NIWXvthDIwGpEH/i/p7b9LerP/v1rfPebMj+LjX0Bv4jH/BXrT/8NydM2wVAco
qo5b7v/+n/8U+9o2wl/Z0nVZsQ3jr1/9F+tN+Q/LcCxZJhyi6KZu45hu/1Pva6EDBswGPc6xHRW1
0f+E9cYSUuiq/0lnDetNU2yezjE0lQWq+i96315to3iJJgnGm7vovZeZmqhUjPMLuHD0U46Mh6q3
zm3CItBMCBpj+WTZp5AP1RN1o026x+ZmpA4gDldSx8Icp66XE/5ih/vRtTlgpFT9NC2AU3qhXBtT
1Q9DGn/UVhQRAooon2Q2OZYl0cUs7ykohT4NBZbCAm5Qd0GiiLCxbffd9Nr10FNkGumqXoP2PELG
tdVmkwKthi3JCKflpe9kBffBPPjD7KQ0jlDGl9nyyYCeR2KVysW6Tj5ntQNOp1NL3U4wMgNm76rr
bxIy+saBVGnFrI4CbK7rfmYA0DR7Haj9TO0+HCLDei+lKdrOOeX2VZMdCUit+BOa8MLRk0LqGPtB
oRUPUWBT0gWhF38M03hLsIsScUd5uVQ/A0FwZUueJTv2JeEibnxno0bEz5Lc8ph4EZRI5E2DUOcQ
T+RtB9xvI40GGRE2NzBoSi6rfC8PH1HvfKdUYteq5ecZNZ+FcpFDSNQ1w8Oij/WzUaOGqdJdn3UR
AIOpO+tJ7zc9AP04jh7yRqdKptQ/Qz3qLpGOCcBKzXpXhvJduueRwnKsBUml5RVVVUKfg+KZGIhz
duC6X+v+J+kujqqGLyN4kE0+0iSjWepXr1vWYTT7NWkoxk0nXs46QIV8sW4z1O71nOvmpc6uKZAm
a1ASqm8yBrWFNrQWkMo+76SbpBXKui7TP2ZN+nxYKI1ApE3NpDSGXmzlt3Kg2ydSlIXyCXaoCTyk
jWJp19amhhTMEfNklX0FpZMdEgvtasHorIwjpCVLanexLT3F8FGcotGuUUSjAnROoCFzWLCY400X
ZMXb53Iqzb1KkwoBB2WjlWO7DyxiSqpZ+fCeXacNCOpr4GMnim5UYx6PszyGZ2Jrjgu1vaeD0ryP
aVm9MD/ONJjZcGQ3VVaCFZbBYQwh1llkh+j7Ikp9WIkTbZ2pmKVkEnnqc1qV93apYANP9KaqbbuV
MotWJhkMHiI4da2kRb1lCpQNndpnjCrQLPCMQDw7m8Y7fNzpsacozkGhQnRABRQKB97uJcRUquS1
zPJw9eqLRYx3PRU0Vfc5uW/VsnylTLewYgwYEtm4GVFH+7HcfsSLySQ107+FRsJy+nc1Yd8/U9hh
x3SWpF11k+zQ8LP6ao2JfU4TirSSJEtXxiAnm8H6TsM42Y/5sAkWdheKbtEz2YWfEtX8aTtDY1/y
LwB250iTZg/f6U7lfFMPGTHSAPzRDDZlMjmAgoLTtIJzoJCD1ZTEZLuqE3AfcVAbvYl7QqbXVy8N
yH9Q2Md4PXakaqFUviZzfUx6m3Y4CoN6e/kqMlsHgWGewqSiWnKqKMUMu2tv9N+pHDr4zzpKQuIZ
kJM00YHKFrsjf5JB7bzVJ7wivt4BJRiKHrCSFkLL8lW1PYcIwAp0sl2NzKhISRLkEASsgBKpEtqd
VYntgxHaLnH53dAlJ0mDMaaZFeSWoT8oMq3AlVJSsZbL1roffYWrYw/AeUdVOz1RoUmwuwBPUcBW
H2xW/z3IQKiRJz1jaI8dTVp17GgHRbsh8ngz4ImRe8uPKFMytY8hVaQvkk74iPXJsIbmThF6CjTR
gUXfaYAuU5o3EXXQ/tEVjBEmTWey8xqNk+EWCq1uizrYHmvUj7BWz0OMrRgINuDMyqJoxZDwp8G6
GONvpSzHK4xtCGqL/ZgPUrDVpc6+45BYheS0PK0MH4Klv00xXWOhCZFLaWB7O4zjCuszatQTFmdE
VBz7J0QFALu6f6o6EfuJv+1u6jwzJ0syGrWboLrwEr1/XXLqnxfzlfD6qZSzG1GoWyfXf3S753Yc
8m5rjbYfIHzm5uy7wzxdFLnd2grM6LCaWORL1UDdJFqTqPfCRSaFQD6kks+Q26tLr1hPRaQsJ1tp
Z8r6qNbQ6rdC1gmpK5KvpY60TcvlY6qTyluU6BuR8+Qn1g9bJdgbzr6Q0E3aprafK8UtEqW/WlpG
y+Fy0YJkuekBY6iaBm4/9SDj+2TeNQt0zLqN4QCMxiVxZmNlWDRkyhmt3UsD9bAlvhKi+p5oxw1h
dqqSLF9M3MPaZBAvynqih71UUVK21H5rLx+49pJDWqXPJoLCs1MZ4P4IgRrVVN3yibVyijRP1xkN
SHWRcQmNU1MX11GNqDtvWeziii5XRYPwrpWr78opZL9J4aJrsRqwVaLRuzGbw0yrgJ2ryYlkOJAR
wOme0RN4yIDiJADmtqahzWslcMqjJo+fC8IOOamlZ81s3F53Pgfivm5X24ZnJSrpuBwbXlEWD5Jh
HpSQ+TZ2lj/p0H8mc69T3U7jct0V85FBCS+FxjyeR8fCNu5z4kwbKZCpKyWlte4XBfRKVz/KKUsc
Fu2gSzRIdQqFNRMp/I1aLI91JVpguwyDC3OhNON2JxlCk7jyGFUOBSszw1lXTcmpERA7dID7qckp
R0mieV2luA2XBKrQpPyoWAI8u0Jz1Mm7kLjqZibTCtcT+U3OBF3vnEWZd6kWEn2sTFZfmmx5Sc9E
GkYpne6dTcK5IIs3v7YNqM0ObRFGt/RkkEzNWT8d2fE/hAQ06SIe9HMHe21vDepHUJOqMq3eOoXo
Xld6KymeYVEIJ+vdHwV3j1+Ti9gYWU55FZ8keSxrp1orZfNnIhOKybR8MvX6vas0snMt00ioaya9
6Xj3uuwedw1Ng/rNVsgRVlL+wlZdpwQZCN6MBicaAIZPMsnptJokBIPLZ9wCK1SS4tyUBoW9Bo0r
Sqw/q52ikk6hiz3bDk7zXD3IgeSVdk4NE+yzDSgOfWt30HCSIXP7EFiBXC5f0UjmR2WlR2NsTz0f
XaWVlTPCV8VhrNLaq2aahDD7vUl917KIaxjY0pDypoyuiplArxPjsugCdOjUcC8KbY2lVNEkM8iA
NmlfLemsYooAym7E49pEYzT1MvQeiTVIuSTPtlaD/shPkeTc47QjaB13AxHS2dXrEUhNe8wTezl0
c0yvyUKNzcSu0iEGwUA/wWOjEGbEtGNvB0Wh01JK1G1DjpuWB1aBFpyUjqqdfRecojKvzqkuEw2B
XjWzyl8ZOWVsiQ6d+RhERu1NkkwFRnFXLUpdpkLYHbQG1JY1U/XiqDK00QpJszCU/cklpSSj1VCP
1QePsR49xgFRhHloBpKyQjJn6+gmupIOVvtX8yH+MYT1Y0upCNqPf/yQNbayT5ubNjog1BrdRpCX
Mpjy2IRaUz6vVMbk1gx9on5tnMCEiF8XcSdvjV6+1D0IfWaR+vD71b/79t/9bBpUi+QORXK/j82a
rKES2EQoKZ7v3z3i9++CWqHR3pz6jBJxiUDXP/7aSHOgiX9/37GG30R2Rv3Z37/5py//fonQ1JZV
bTfkTf/xbBJ0TvxdpUo8isXUX8/73/2USgi+xajo8+EWeJ9rE7LIP47SX5/g96nSimbfXJOcv174
92dlg/QjsFKbIjFYbA75rLortd0vdc1qNDrqfn9Riivg96s2I4hPwdX8T7+gVmNZW+Iqy3QoxkrX
icj5wiUVOWnCaRaSk99/gqQAPpbC2RbWBTHU/dM/vz9ztCkilZWqq7xIFq/rs50qOG69VBcwSOhp
6iKyQq2lZmRgizraZnn2pIoTGuVcoZ3wdTj5lB9kofX4/epffqbrNt1GQ+/NFuuWo1obhQfT+qDP
GStAo4JHISQcprh3VENA4OSG3W9U0B0e0bo9xDFdwGU4UHDK6/z9D/ZpSCsEtP/pZyW67oz6M+Lx
OfpyofgIl0Gihzf1Y5weh79/PgyTs51LlZbiID/0Fl41ifDW+vdBTmTeIqWgCdHQgdmGYU0A/vc3
mgWYTR2a3e8brsSx/v3qX75VET9uF1TT6uL/1v2Jd5C1HfwiUb/1d+XW39VdEWj0lR1RXm+2c31o
RL3abxHa77d//YzrjqaBlZfuH+btcniARfGQNFxo1IHq2xfZWXkZqY82ujXuuE191Aynl+lQrML9
vEUetqFhB9aqtRv7dWJsH5bDy7j1yM6sEAnOLhKjOfEdjNTLPrh7Q3rI/cxee8G9cY0rRMOtD1N4
DVRhTTrJWw7thko69028mM/gDHvkIW02L4m99gVZ6qWwNi+2tDUv8xc/6De8IKCBu0GYo/yjgDdJ
79zYXu6/BPcuI3wAMqsHkLSGyrdnFXzlvdELyIt7PDfX9g/hchqBlQNeyA0VPOOGhFTZbCrnni/g
pTkWxCz5dONrXJ/04sJhofiwXR5K44vDM4MPWJa9Y7xmrKNJ+18KZ6S9kqp/rLUtaF2XgixZ2rY9
gH3XmS/18mCSQICctOxJE7LIOfPawSnrQjdjpT4+jFtOiUJjLBnvxM/SHZWmww/wOGIWFnBAZN00
WY/gO73U721C4StYa81MemBFMzaTAhVsfKyFBAlObwd1pssXfOvo22rZQxybIiIEqy539UtE9ex4
JA+ZlwByKFVZm87JZsP8RSoPvSxRINXcKe9D4PJTo1pXI81gmya9jx34AnDe7SHOtlaBk+n3xaaz
QmoLjyuWli3jR9qveXWwvpK5ifdmSOfUSss28mVhXjuRx3ZiOiFZbmADnV1cgCEBaxJ29t2+1Hvb
vmTBAzOWy//0l9JVPcY79SqwRqTqss3SeenzPENE0y50J1VruIykN27FSVXWwyk6SHxSEFcrGrxB
P1ECaH/KkJwocydj5EWf8kMG92bcDN91tC7eOTr5/BzcGBVXjkoP+kfvosF7RESXrufPXfsob92J
kdUHBtGcOhEd/65KujL2+VqD9JN9FvkpGSl3SJ8plWuoZ0jrk3zrVxDaNvLK+QmgAm4MzteyPlen
iC7uc/GUVb60/9G5cerxDeE1hAx1Z4EH2huMGFUAQWjiih4iKr+Czs01japapMMH7Wf60Xjnq9JP
PrgEekPaytaehM0mcfs7mEZg1evmWUn2dufl2rqi0ZWk9LNZXR1RzVo9KrkX1te2eOPhXbMCT8jx
0C8Qt2Gpc9YV9tjQ/qimyyCjX7geOWX9+mU5yF8ev+xfiZW8K8kOfDSb9wxoucuFlC274sehs4f6
55tSQd678NrgzW2Cgj+c/oqmVO6bak0IUa9OXFxhtIkwV3GhcWbte7Gcomc+HE/JDRFxYq321sGk
AFcC7FOjfwZsJkxJstLDSvT3GmxVqC0+6hLlMfdZ/ZFoGu/6D67kttmruHglPwpPXJTozTXSUvqW
H0LG5c0c7faQ/R4lgVSxn+rq0am+eu0PVVC05kDy3pfNXqYpjcBWs+Up48SXmk8grDpPYNh3aCy5
6g8s7gf4tIXiKeO8U/oPLXjA7EuHyD6vr+kM5WF6r4s3WaY4rnxQq5N9X5RDTZW/xBkZsxL+zItS
UI6e7Af24mA3eYqo/PNCLXj5TJ1DiEW12XDvEQs0Vg33ZLq1V5z3XlvDvvyyldUMgnnfLw/Ou33h
DKvwJDEzrz/itX3pVuc4uhne/MUdDAOa4YnbhGFhbHYkUa1d7lxG3f3QrvRO0EVCVSTcyiVn9OQr
ToflDYfBFWM3Y+wblxKv4SmH/otxdWJTJNIijLrFj8E3Lm/FL56JM80k/NbU0/NJQ+ejgjt5l74b
AnXv3CotJbJf8rZyad1sdnrKmvxMlv5uXmhN+x2a4t7TCBjkrnbgIuSdTIf5FfbKmWNA3I0ohrfo
r72yMUM3uMzbUV2Fj4ycsc+Jg9LJ0bL6J96Czh8b1npwKSh6taftvM1mXpzRh6F04l7rqfhgWgx2
ykHxxMyhhxtwgWvo3rlbPDNYkuMRFypRvoRsL5/B8uzYNxE4MJNy1UtPeucVP9J7yeQubVG7Ccs6
zE9ToeXRzfcAEXl8nry/6Xfp9E0hifzFoes3vItZ2XAncTuKp09eiKQw7Brxngpk7mB+y1D9+/Ja
7knWuvStav1hvSNFWElP1pX2hld6Pt+tK9Mf59HyOEDRx/jFFx7FRo2YRWgBoGKD5CDzMBO7zIkW
M6FOM85KOUhPQ8SZ4trQiodK5YqkhgrixXa5LpxRLi3eK7Cjde6zsedyaCC0TQcaCTyWkniP+Mhr
+euDK4/pwlpTsnyofeYv+8JZcq7c9QszcbvF3udb15znYz7wXqx3tmF+xRNHI1S+DYOC5skX6SQ9
KQdOEv+9JM/T+ouDYN5FMyqaECYSjjhf8vn5WFz8TKED3jRu1WPlUi1frJQr04uBKrd8zp7VO6ex
9Jmeg7t1AkNC3SVjFKpIhiyOlXVi9jOu3GU06YdAXaPiqHL+1mroSvOOV1w8pjIaaOkZ9UaHa4aL
hT0pj2SoJM66ZRRtX994MGuUnEvayY8MleG+WHY4rJgDGSCfGQaVA3ce+RKfT8YY8Mrkbpyoal1p
73wa6h2YQzmy4Otc1Cy8lPX+1rR+zIT6zj9EPGf6XDbhI5d9vp9Dl6pbiQu6cjkvdFMjiPhAm9cy
T+6x19InKi5Wcj68AcvjCOfNRgPgJB41iYsUIQWXWfbD22Ly5yXYii9Y33dV8NB+cVsHlsdZAWfP
lD1TgkWzGePqifaweM8qSvJ55Az6076Lq1R3M8VTudB9TYbtRoH0eWKxoG8ha/0Qi7dZ7YU3Cwgk
idzpTvwgIvDaP4k6QMbU+h2r+sowxgcOQenHD8kMGszrKRgHgkuXWoFFYS9i+lz1HX2hKmdyhSMc
F/Bq7k/SjdpWYKkcYgN2ldP6BD8GYiVR2/J3Tb/VB/OYRfFuoQsw33fWlqQWZOyqfWjoxDEfK9IH
mUpXsLI2Th/2nU36ivpnhoZJDHIqbJv1iDDFenqY69cCWDGI8neBnpSJBqxDyFupBFEDMHPX7a1g
8cXBV4rfJdo2Hu8vWU5kccuyqXKZVu3hSG254pv5hSHKIiwxfk0H6NhOLIIAFVTr5I3pdORpxpjG
zkS0qfooR9xgWzqnqnw2TshbYKtkJEQULwi2RXF2JlcfxGVgl6cKDAWv9BS2Cix3eBXbeX5gZS6P
YB9OEZcrK2Id3qEM14fBn5Ur5+cWnrAIadTk5d82e/1nplbrKWFHyQUcuhr3KZy7S82aRlxgPhZX
Xvz+xTUrqp1WfG/lu8nZjA+UfbZvw7yG09wZK0X2MmOL56Tfy3v6oRnM8aLpFD9tmQMpc4/sc8e3
18k+K/I6HVeDszE11/M8BrmuuUlPDfQd3S1fGa+4AiaaxIhpT9veOeUsh8JNXJ30eAP11yspamQU
YFihDpIAGJock75wsVqZ1jJ9sJ4mu5L8OA5H3jA7Dq4tL6K1gv0O06sgOqvVyn6k7pm4I4t0Zgw0
bsoZnD1rg4x1CgvhkQlqrZ2mmVa/Te63X1P7A3nYlK5k96jBo2DcOKiPynu94aa0vACMHfqb5khJ
gM3SmAGZ1ku6TgKi7Jk8PdREpOnn2VmfDs6nVo/eahWi10cIH5qtTOzcswRu7HPq8cCQLSqugNvS
HDkU9j5/BwU4WQfd2OD7iPpV1K2h/OKdTS/xVXJZW7oGF9eOhW3jcgF2Df7a2JdZkGin9q3jdgd5
buO0WnU3c0fKIqNJka79VXWmZf+LW65MXG7ihGp3mecWaAruR9IMLOQcWhX3RL4mODXEm2bi8bAm
iA59dT9MU9bRKVz6jyRMTLTno3PyuvRUJptQQsC8zk/jieAjyc72KsfrJQdqvqoPZFrInkRbmQAi
S5dcwmq/kgcKmFxKuRvXJCU2Eq4191CB+hHc4tSQqD3b2oP8VkviEkIEz9kc+j+2E60eagmYwjYH
2c4PogfYQkX/PJLpNuh1f6Unjsa8STtJNbz4w8zO+7kcV8Z5LlCIbnRGfpjP0+tk0FvdrduN3NPk
+k0h5Gp+6421UnkJHWn8huwRpotiK4P17q9ddKGahIQ6H4X2p6rYhayezY1Vuqa8pUrq8eas2210
/l2YqOza4IWBkadi5+YYXv4dPs0PTHgOpVDxUZfB2D+W1PSk4W4gLsCsm1Nq3Bd+orEM8YCd/QkJ
0t96qM/HgmkQzh14cAdk82OwY9NNs30faeWmNLODnFjgx7qRZM/VuLUEhvVNQnM0/ltSnyBG3i3G
n/odtxPnmp1TBMSQNezKadbGLbhSjqX9oRwtfw7edYkhA/8DPJU7tXbFyrg5fbiqPinWx41e1d5I
MhJC5UrD8+WclPfAd25draxLhCpclgOqRCwR75xmfdjHnq36AQL0+3Rg/OFSgCDPUhXzt7arLd/o
zg2J9uY4D9fYeAjHxyV71Qe3jGYvit403gAR3RUYmFyv6dOi6MBXYNtcsq9F2/TX4m18rzO28gJ9
zCh5pAF1E/vzBiqLc2h9ZmUIzEO3aj75f3TJLupT90Aihs5meBUEo83hAqqWsodA3wDlmhgvElc6
5Sqgbrcm0kbhwQcjBp68BMMQKCBCtJhSVRcikA9awJsPopSPovfgfdlOvuFHjG6wykOFkZBSQ5YH
H7Z3CnfLI4wceqbwQuLlu0/Dniaf0HyneoEWcxA0BwogWSuz31sv0Qd9SA8yAcJNtdfX5buzVbaM
mUzmbv0c2hv7ZD4RZHFVQsPySTfYYRxADcOngphCYx6ZdgJ35FGdLUWuFfurXbRVWKOAM5FWTUZr
gCB7H0MW9M5FOh7nfE8aw7yiuvfCJ7Xf1UCpPBqiDAJzF0ZT/S09TUfgG9oO2o+2ow/9hsMCTG7E
cEabzwoxzkXZEPFmVEj5s8kvC3KdHwB+kSUU6+a12AMqSYBA1Z4s/AueKJ47VJ7u93uKCeuHe3CG
bOFbF4mQwsq6lG55lOfVdKfgWHIjVqGqn/9MbO8gbm+mx9ilO5CuhOXVfAvf+ydq8+ToAPSYJvEd
o8+JkwUnDZoeEO5a4P6qF+UGjL8EfnYu1WNpuw38NiQuMAkBpkGmorI+3pLaGqVdQyVwyGLLK09A
VsSYSN85Y/65AuG7t9z2NXlhFAV5h2vRo8Gg0/Zxwvh9LOEQW4Je3tfvVfxoxhvuYuVW6w8znlFo
yPreVn5YddnNjjWC3NC0RYc6m38EeERD5dUbWyemP1YI0iA2MXlJ0UcDnoGUsPh/Cc1QYlG0SXzb
pSfGDWHe7MHcpIyZx2haZcRVeC/hPocmb9MTB3Bn3fvjq0UJAmta+yX3Yd0bNj3as9e8UKNQArTL
qARHCVBJR5JZ7KpI6ZBqsykMwkS56q+6vZlPKl29JGaoOTVXMniIbl/0OxUJrOWNCndr8sRykx36
/JrSBj+7LPUr13LQUFwJ9cv7QuzZqSRxY14EUqO0JZohnebtB1eBCnKSWcAjbTMn71CSsjUNUedo
N/4h9ceuCWCfRd5kFT5lA3tPC8wasgdKLFbxc2/BJ9nppxKomxi9wydIfoxX2+k1/YlfenR8q5Lw
+0b5MoiebJwdKo4ArsIMM9hP53doXfA2NComGMehNPNxwKJeQ+DfK8Y4qgtYcfhKDaseVMxKbX3C
ASphlMitV9meNBP1QYQPqABihcAoT0UHEM/ktbrDVmo98NvGzt6zyL8vNaQucBmiMWUbVB/lFZAi
XfFmehSMsWXjnKML/DGl2GUvNnPVSLkqnZKr4E9SKG66z+3ebzVDW3MYC1Byh/iNkkQiRZrYvUTP
g+L1NKWDMr7RZQS6Y3bqt+qZkOpXl1xZaUlerj/03SbUz055UFpCwuAhymXH0JEenAHnbrIe9uNZ
ebEB3K0wLrC9B+PHAR3u3Yv5hsZ+RUoczjrttFCUpl2YPKQ91WuQ7dm5f3ME2AX+5Ge1/DYAuXW6
r90m1hNPFoTx4ZR+qOx7EV5wiVDGCxo8XweNS5KgJL38Un1Wn+WXczIODTt74hoXygWoFtDqe8YN
3cO1XE0uS5XvhI4RiMjxAxTBI1dHvKP22/aMy1RdQ+ILh+4gKz+B32HcqF4qV6zKLsFjoe3CDkq3
4AAqE3X0wXfdgggyxWDAlJTB41Sf7LhbfXcrLDDLLoSBm1uuarmSi/GDLbo4LWwZveGzA54PdhDQ
zC4i6Xacdt1uohZhLY4j6gzA+yxvT84Zoht01/KcWq8wjOwtwDpKTFcUb/w/9s5kuXEly7a/kpbj
hzQ4Gge8zHIi9q2oPkITmCIUgb53tF9fC7pVeW/loOy9+ZvQJKojKcL9+Dl7r/30qK7hO/OqiBAB
87v5RI/t9YMBkFxW29fojRIKATE8uRWxGjVpH/hq4fGBgWPZ7yHPYjOlL35vs5Knd4rmJ8EAFud4
sFTu2/hp0fh9tx/Ll+AAV8x7i4/jM+/EX3Vy65Hh1smrEx69x2fH4Ln9rFcElNx5C88dRIJxTY+4
BtmReSsEN6jcECV3PfDGBZGJZPHuPo32IKUt8xs0vxUhrdhH4VdbD3oI9ulw0OrZK42zNsJbuAyA
wq/on68Ph69AoGaihjQhRIdDaQNCg9Y/LHOfqTM8BF49o4+BCdDXfaqOTxU6nl26jLCiaS4YhS6q
LquhJZnMA0Tvf30lXz7681MnxACbmM/aLIDFLNO5r5//uvn6Vu3gq2DVdyPUljXrwP/8+dRqxCEc
jrEJf0AvuVNfN+Hy6dd9AXnvTOh890OhGdpIjsOLofjPb/23n/z6grsEO/35LWUDezdL2yfX9RH/
NdGGQe0eR2JNnB834Vdw1teHLgN7sfn60P/KpfJwH4N9g5n6r2/v//Uw/7xPhUvC1p+ff31PnjVw
vqdw+2/3//npHx9FeQREYvmtf34ldSIbhQxb059f8G3NH/n6vByoy0RVqfXXj/zlz389bRShEOSW
jLCUsDDf4prOK9VvUEbR/Fp6uEu2WF/hIW/IWU36eu+6XrRlsm/uLJuo1pyZV5zQu5rtZ/GVWjY8
tZC8uiXNLLWdg4GNZ42o+64B46o1W7skAi0ODcy7mrwpotE8vZsKdJTapI1mwOXpwNzbzbCyGVko
A1x4tCStTQZhm2h5CyxisJ3ixN/1uRB0jHtn2+MYMhtkBWngqb3tIpON0rdsSXaTLUZAot4GIt+q
L61P2kNvccYXW4nFzJA8YZs85QHlmUlyHAFyiYCjqaCAU1tC4E7yb2FInUKXY+Dw5vrqYLTQdkrg
mtGQQbVvCIIjsA5nyNYRkPFsouzmD4Kuj14H6cBNjKOTNy9VbHyYBOAVLqzx8MfQkxhsF5ybWXCI
y5u/cvNSDGJGSZaeJFTP6xC+y5mmDnF745K7NxLAh9QM90lTQaNJUUdyAmD6yi4CFi8MEetVDg0d
rO7GJcquAxF/kx7x7FXWJ0qSixl6xHMiYbWIBRzTn0IcwyH7WSyZgdiZKAKWHMG8+x0V/g/GyMWp
M0kaLJfMwWgJHzT2M8FyNKE4TmsLma4u3jziCoUWQDWmI2KSQ54zZ5mDM/HBjxjubxMe7JjYQxAp
JBIyEWrAXhOLmBNJ1AySWozlPmhQNTrWS6d2vf8sl1TFEstY5xJ5JP1TSM+T8EVeph8toj9BKKOw
kh8O1VY2qvFuFhCYndVQ0fXIec1sYh2rpINbT87jODtUe+zxkBiXHMiJQEi9JEMaDRmR0UxCiia2
dVryI9WSJFmND/WSLDkvEZNETUJ9+ZZXDX1Q1dFNJY7SI5ZShBjios44DQRWjg7B9ykRluOSZelC
mvcJt5wdCkt8YxOmjeSzzFeO5ZnrMB9eKp/dddLugs9px0OfknOEHggoIAx8oyHNz8yqa9ya3+cK
lFxt+ca6tzlP5tbr2Iny0ObzO2ZFlhRLoJVpifr1YK6jDfzOWZ/pE1g9Aj69GL67IvKTd9JGCP0a
EAWqiQQNmErPS0bobI4v49ifesJDGwll1u/zkOC1y+SFT15UHHNhgzpWtD/swXocX5sljzRbkkkT
ZpmVpYGqEVpqL+mltWt91D9NW/2u05xw05KXa6x7NtnpZLki2A41v1xNE5sXKZraBapg1ASmRu5R
4MafzWCLwje4In49KRJWxVfUKoeHrJIvqMkbhJiob6c6vMy9+yEL5AtjSR3NRGzOVQ2EB4yRN5Wf
CWiEKbC7+9QsfRInroif70WdUn80WIOdMPgd2ENyHrpvrmCZI3r36GZSboTNdDuaBDylRgG0zn83
WAy1GtjFff+hWfJogXOaxNM6xNSidibgKlwCxQIYrQlhthLPa9xxusitAYIzil4m1gw7Mh9ubfWa
iRxMpztfK8N4jZa03JqxeSwVXE+DjgyBuqS2M6uE3dh1yfs0iLc+Qv5lNTrcmQYn5jhyMScQ0atT
OAPBkhDRQl73BRRnqDA2sb55RL5vTNBv+atvqs9AM+dxGUDmR3vJBK6dmFgSD/gHccGdBKJgLQnC
3pIlXCZMXJZ0YUXMcLnkDbtL8rDB2gPCBSskcslbRDyxW7UvdTFcec2vc2PtawrasUuYmhrmW+jT
9ErVc4DBKl+Cj6vqFjtQs4yCjaHxZvMuyOPfzvhklyNQdVtijiijm+XYKdLgjI68CcNRLdACFKYr
w+1RdEkyg50UL16f/TRKH079rH87kvZWvQQ4E+ScLrYtbUc//GZODkiDx5NH7PPE+p0tOdBVir2f
NWny9FPbxb81ls+bgBDWzCFqdUfh9152QWQP5Tb3yZqOM4Klk7b+li451C2B1PbNphNCAOldmP9y
c8tafUqHcUEdfc/0DwmWaeWYUADKyQSCh/kTof7Ryh+MoCG8pG6vqKsXVSkNdVGCprOChmwG0gYC
nb8aUffDxaQM9G4ZdS29OocItDzLyLkgiRtywku8ZHMbzCaRfVpk4gJHYe5JWPd6IMAqA4c1ekBX
lpzvAmDBsCR/V5omiI+2dyQU3F7SwZHiwjsOBtBfarqLHeIPlizxYrRaNNXum9mYVOxL4ni1ZI/L
Jn02Z+tniXu2bLsjpIhxySqvXKqnJb3cExi5kiXR3CbafNKcPqMl7bxccs/7JQG9cJYsdOIH7aPR
kRQcMG4yGTOEAcHiFSHq0GeCS0jLkfT2fO3Z00+V0Z0yW1pGOSHsRk9DP/WveVcG66jvFI+WOUmx
ZLejEqPRXpE+15Kn1Dtg1GRLC8C3jmaAa1PE47iOA1yyjSBqA53gpu2qnyKV+//vKfu/8pRZgqXy
67X6Of5H+Ktcf+iPv/3xk9eP/Nc//36Jf5KR/lH81VT2Xz/036Yy6x+OsJQnHCVd3zJt8S9TmTL/
4Zi+WKRhrmQbkOrvf/tvU5n/D4xepoXVy5am7QoexX+ZyhzxDzR7po21Q3hK+p77/2IqE8sf+aun
zPJtYduO7eFcM/G32fyl6ufHY1yE7T//Lv5PPRojVXYrTkYgnpCqgi5hKzqWNk7rQf0gFbQ5ml0Z
MbOlri2teL6nNIpO6J3phfEZ27dPUJB6mLLGecij/Ftdzhhqls/ckUXAEHgoRRX+dPDdF1b7UBok
CkVYeGA5QKpJCwik1kDS9BTlpzCV2Grr5WxK/Xw3uTlplnVRP7Kr095K5cmTPZVYG95bDeRzFPf2
HQ6B9mh5PlCYIb/ntb612hgfC0+CDJYLX46uI6FGXc4unYDhj6yWxB0tr4G5y2HePAi369fTRLkd
uy1REfMQfUhd7/MRIIsd9RhvRlE8EVcb3U3I4Dfk0YPsjgK6xp7tPMxmR4B8IG99YGHCStwP223N
h7EHYxC7Bg+6/ikxnD2x+g27OcmgLNPEKmtreg9N5E2qo7tKwDMNhlw2W8caT9qK6HpnraSlZfYE
RlT7sPYVbZpllBqlOWwC8tj59yHvsW3v6k+9BjXYuitHJNEZc9B9RZu3KUhIE9qgad2N28oJi1+T
6LxzN7TqyafoBNJQ7vo+9chCSsz70goknaqIjbknUyuM2/4stXySZhTsLIcCl8KUJBgmiKmXS0q9
aU9er38eWjSEEXFEnduTM8K3X9EW9EbY3GLrdzELA7xswrDKMshI4tkdsPzLm5z5t0Ru+OAPZnqB
JvM4B6b36A6cp6SF+63GQ2DYmb+G+uU+KDqgvZskl0gTuwqsZKO1qk/BRKcto9GdQyAQeHFXkVk9
DrUaVq5XErzYp/5phG+HTdhjOOiHwH8tsfERna+cyRS3Vo3Daug5j3kFOs7J5r1dDce/LBC3P9ya
fyu6HE1loZdLyP73C87hOvNZEkzfctn4/u2C81ssl0HDBG+QngGouJRrkufPth45w0G+bM0uOrh2
/KSjUByKuP3uBCBjI4chiQjzYPO/Px5LWMtf/Iut1PIXX6vwHJytvlSsBP9zCTDizK6MrgxPKoyG
Q5bmydZ1yV/KquGxS3MH1yKTDzYheladfM+hRj0EsKKaXlDr2c1bmRBmwHbFsC/3b3WmANjmQfg+
OANJLMg1Hep4j/8bwsUkfFY/K+ViMDXUdOo7zp7C9Qm2YePaFYnPEaNlUKzJ7+mRE7XQWy4yk0hA
8M/jKWV3lVW/DpVaFG1LrVi53Z3j0XTVbgeEZUIH0OV74DHeoV6gdAV+cyBIp6i3440JEXGVoN67
OuZB20H+w+hJLses4O2kEV0aDmvPYafPE8gYSi3PX/lmrzdpKmzEd/KSGiK8SEExZ1Xs99Bn9AWa
yJM1Ge+DCqdHv7E3bmO+It51zqWN8MIynNvcEJgWIM9xobFtlcJ4klTWs7mKSsAdTjKaBxGCua2s
BIYGc8swyZyDExE3YzBd74ffeWDrXZ10LwIu8NmPGT/UNn3+FlIvpjkuY5z8pzBMzjLh0G/n33OA
SJt4KFw69EozTRB0lVBHlAUokrTr3jw5ctLSaYqytF5XucoOBjJr+smaiDRCaIwcKPQ05yenLYAN
hWieIG32D4VHZ9kqDjykch9NJcNlgCxJwuHBrYfxPM4dhBQPHWDV1cz8PXFnif7TU6RuxgljZh0t
RLvQYRjlwcoxvHPkJuWpb7K9D+/nFKU+wCs3PQiXN0inm+8e/q6dIU28R6GUOyeCJ6A1zGgX5Bso
Xn5pslwjjcux3mz48WDioIFRrZ8SmMkO41I94VOqHYWnp+WgMDGzzVTFzLOV9Z0TOc7JmqdnntP9
7AVPjuwVCLu4v7RCXrMZtHPWjQgCnJiHVGZ3IGPMvY50TF3vxFvK3ngnrNe+nmgRcXWQHBp4Ww/C
nGyYDVul0uTpmfvSt9XZDbyHCOAPUwybEKeMKKM6UP45dOP7RigcgCgVXd4DmSISj7bIB1SheBcq
KP2ViJAgxsBIgidsYQE9VA8ZM6fGLlfpI4aBSOqSQV6pdmrE71fYiAu6zu93o1OTjNE+t1qMj76H
8tJgBwhaY7pMFKWFAwsQ4AFqucp9skfhQBraVjBlwH9ZP40advc48zzTOHi2He+1dOkbYPvdNYYT
b+qkLM8Tta8YGY/V4y1z/BYxUXGtEpDrgWWqTVDEr5Yo0DNimIQfQkMgSaZx40VMm9upt1Hv0OXW
eHHpQ6HE62OsAPCLJr8qVtrnZJAXeKpadql6bNynEJ/BvjZaA07JAzUJyiZBa1zFdbiZplFt/Jb0
13764VSonRxaWkmjzDsNkmgXNxPeRaDRtZO9KwM77dfKU8/Ne2T65aaPDBJQ3ea1L9RLiwaXihyB
9lgYznpYXoeycU8m1sV1SsskyWZr5wbPHspZBXTHFcgNDEUJNELt7EJ9N9rwW5XUBNJb+w5S77mM
cEpHmYHcjCZNFWfO1f6Zz1ZJzZATTTBsHVf8HuKc92IboH+JPuM2lhu1XIxFgHxUNntRMHmy+yHe
dXGEjpw1joMhFwPAHiAl9rkae32adLzHEwXgRLj10Rma93IYkr1BLnjVxrvG1O8VtuJ14yM9mWsC
RxKsvumUkMU3ufYhWa5cywHKZUm8dkMCTX8gkSl/dAPb23Zmy5ASDKYewGx+XZE5ZPVoisqr5wHy
bimomnaBwjfdtZzL6qFvyBJy5uZcTRWaMj3haw5CtBW1/pVbfsvBqNsKj5ikwKquQSP8m8LYe/P9
Ca8QNELI8PQ+e7s7E9xR89jAUec2mbjyPZ4YqoEWTR/lZJycampPGfmtZRlHDBSYFXk5nrna6LFj
Sw72mS33RZVv7Wz2zjVTkjq21l7CPLQIC+sSTAmRgDPZKkNkRCeAeozSZvNUpAPkn877PQxcf5FO
IX/6YC37wv4lWY336ejXG0fQZ5Uq9ODj8R1UJcEqCdziCD+TRKku/ExVWjzUacypuSy/m4GTHBu7
eyi9VJ8KFpNrk7nWKe7AIhmVFmdOD4fMGekJmyitWq0gDepqC5DsWhbX1MSt3ZroBPPs2GbWkseF
wVo7DrB8O4Ms001bR3IW7RYDvxeqyxSbFGSggM49g2wG15rN6L6IOIpGrcUE16y5TDrO4LPNZKnI
JybtoroOZlRffN93VvjSPzoNc77WXIS9JlDBDR3MnL4+c0hVW78fEkK00dyY/TRs20C3QGqjRRRG
aGBtezw3g4vRMWr34DXkyBtJTaw5xrazkQwP2NBIs1w+G1Jy4R2vikn27uCfs8U+ZVa0d+fZ3Ndu
H4NQZnaQozbkPfaFN1QbEY6HpLOChxAlhmmSpuoHbzl4itXU1/lWj+a9aWKNnRNLbWbX/8g8snL7
Kew2DW2Au77VPO/QeYGCVC1s4XJZYONlqe1woG/k7HLS51I6iG76ZudzdIZgxri5gp/aWoiWE1gC
su7Y4ptoIkf3EZzzrxTw8ym1DPHc9kitFVVTRklL3dJ8CmYSvu+Ja2WLZx4OOtY0/jWGpr710j3Y
kKmZZ4Lnw3v00lZC7mKHhqkzIqEZ6nZe98u/PR6s+DoP42s6YCRmKTIXtG/uKizuxqGc6nu6VESg
29U+Qkdj8l518Ag+jFF07duUzWAWP0NyTNwUboYd0ZThIuMiXPNAUUv2bJQTGbOZVxiPbF2OnMS1
aJBwsezunblFjToa810TZR6+h/y7l9XNqY7lwxwRh1Y1hAX7Y4fQL+9IEGSWHrtqfIxhQm9EwmJh
Z4iXU0PifApR6KvQfsFsBhYUIasq9Q3eEmYaSVRaVNboCpebrjA/y4TOjWVEHMCacDpFTK1JmwMi
oFx2fw9JFxjpDtjhyhidgHWYZ7Ifa4zoui3QMEq3PP9xgGxib34ssm0cIwRLO/blKgbfVs9zt46p
BtcmXBLCvMjdDaJ8hGWOei3xSVLrA32fNVGxrQZ4y14FZN7Cc4wdRer9nGe/goDIAaPvB74VGpgM
I8IxPU2mp4VvPu4qDAW8K/MwnG79EJ1T071XVV3donrRb4wu+Szu+CPihLRKdIPntyEsZVBU3pUz
EQfq1W8Wp7sVqlLIz61bHaFt4KIppPPBI+PhaWToITX9upNpvkt6EBVjNpH9Zw+I21n6tU8SSthV
xAZZ6aFUg+QYWq2jcQjYt+zyVBbgxryiQrkVlcs7HRq2kf8ITNVeE96jnmQFI9rDTGviIynN214+
2gYx3r6RMRFRP3HLm0eniX85cfmDI65DeGZNLKrFuaGHvZ9UhHeOTZKRyoMNR0V2+g5keJVNyFFC
i3TAauRS5n65a/RUMpXvxALXQB7idmoTWgeb8dq576wfYqLKCR2FWNRiLlPRvY0LVBYFDda1Fwf1
uo8c/84wqa1cn+iCUiLkKnsr29SR/xDAvGPnUTjG2j44u+8+K9t1KMSjTSMCyD+qjqAI4dn4h8wt
Ee6WNNODgmH83Hj2PZYbS2cb+wHChb+fcuZX5Wgh1aHUyI29MBzUhSIHEdJQfrBX2MefnhjNawZJ
FyYwqZOFZG1n8HWITYrrQIbf69xvnlKNBN6fdl1XZ+dwGjx4BrRWOOATMJMw2g+TornzwkRgtnd+
81+Jj9jkkZiXNhbP5uBgrN9CwiZ0o23JmY7yB2i5r0FM7JfFDHSVMFjaxgqpiiNYAFRe/wjS1j67
i9mmdbyTSBPQGSSrFv4lG4BblJGyGWoa7Vm41qXsghQakPcRjLP34GLw38GH4JBouQRCUnNv05ra
OnRuukxR57TMr92ay9vOY+eVKvcJQX3vWRgLCn2lBkjPvgsEPG7v8eQDE3LT6WbSyBEePEzm23Rt
6QyTL1Rx/s8ubt5UpwHz1TpXaNNqx73QpW3/qOYKK2COkIQXUGt4myUnB6OheaCp3Te5acc7b2qX
BCUijBPmE183M812x0nvg0iYmyaxZpgDJL55pbmXBYfaxBo+U4sraegpGC1qKyzkgFSLriS2sO13
7dJ2i6ul8TVD8/tq3qgGUwIFz8Eop/7UgF1aBX5ask7J6BSPSXz6+qgW+Tro4+yoHM2or6yQgPhl
faZC8/e2EPcxgoFH+pPFvdvlnNBYCNArltOdxX1rb+wwMSXpjWslvY1mhGeg4/DIlG7rhVZ1X6dD
cA4Wc/9dL8iERe2ZnSj10Zj6bHaNn7QEG87BsckEcnlLtz4lOvG0EkU7sxHi05Ur9mLqxMZCv7FC
ph3Xubd1iuB70On8rKPlyiokEn8g/8fO5RjRe8TEO41lPA9p8UalSw4w9LYcWdWh5C3JwA4Yel3F
Ew6oGR1dRsBKP9f5KaX3ENpj+miU8HAzGy+ZifJtwWaf/MjK74el6WWM9hVfL1KgQsIl6sL4ORwJ
ly80j8WIzeiZVXo+T2X4eR4YLT2Ztec9RTUiV0MU8hBNLqI5T1s7tvHkoZzITLKAXJklzA2rYW1E
sUhbt2bexIgodl3S4WQPpjjOrVvnB089J/at7eJLgdiFeHcsjQPIjsPXk07sFG0U07qpsS6234jL
13tFC3HgNPwwUAvfqgpb+1cTsrLQfs20MtZOYH0Gso/vqJOzfR309xg+mNmQXkC4bTin7VEsVLB4
8CfqZS8hGoWRGTiQS1S/zF4zn+Fsp5fGkI/4z4dV7SJMLQ1zK2rlnGuit34lc4RbY2BZ8hxT09yz
2HibHHIvpRfznZjsZDdoGBEeOleFl57BIV3CRYWJhiH10wBFKlkuzNOI+w55SsscA/cb/6nWb5/J
JBj3zZjqfdsAQ/IAVUZZMFzyuQsYONfx1WjRFGWFTVSlmVRrs2UOVMwDusM4bldzHzzmHc3I1HGa
fcaCzm5LTEw0i19FrqpTO2TZmvE/UI5eGDsAnQyOMPHgYgduY01LDo72Tl83TmnhPBuGJxdUwakf
EAf2+YhqcSlAfHjSc9jk67YdxdEWmj8+i0NpMaxuCxOUgCxZL4g6zBMBOmJYICuo2OrTUBDIzIr6
EdoM22N64xuLHWqrtN+tEHi3ND3QQts+CRf0fsyEcO9+7lFu2C6BR8m1I2j3VWX1S1OZl46p8gve
VEtC0wRhH17zQoiLS1yeORreni0DdeTEClqnrX+bdUbqR+8/dB45B2ohwKoZdogf26e6qe6byC1P
DPW+2ZXg+lbDRcYE20Cycg6EIuA1KJ+DHBPfcpAs25xzY5d/0z4NnbblcGvk5d53NGqQlKffTnRS
S1l+xO38C1g7GpP2zSBSa5bYpW07vgShWW8nn3Inz0i/SRI57+bSgPifddF+hhATtmrDPxlaFALo
yjDtc2n0D7qI4osbFt+i2BioPNUHkACcPhkpaJTSY9G7vMZAk+hqNJJsCXb5Y3Fq3YGeQsJZ3akt
+k0Bb9o8lCuOvDTzGNVsWWjabcYyzghRhycnRhLIIBk6h08Ypl8ReTVkcGWolF+SJkFFjpNElrb5
HLoVuc8AOujQlCYgb14ASjdGecasyGes3lARFeiTYP/6WZ9sBRrgKbFfp5wibMqzK3EF/Ds8n9N9
aJ3njPHCNMUOjvvWvkyFvxXd4OwMhc3KqTjkNym40Fa0mIwdDDTslcz6N0MK3JrX0cbXisWkLbjQ
DQA2yFL0OpfT78GS9aVlZWo7wlkFnc5dHxohXMDBPZIGATI2T/b0kuAwDyyETbcEzuFY6pqiIbup
8OkR9AR0gte/q2L7WZIdRC6UV6wTA5sMhJyalO0FJBTtOCaggW8wcrhp0uxjkNd3Ez5LU/XHNih4
FUK6mFQ68ZFYUjM8ICf65qfmfG0c+VjkaUM/L3x1I9flX6tw2Bl093Spw73TBp8puUech9mzzBxd
dFwvjGRUnkFBmwuDSAZNOyFPhZYFhww6w7+9QtRnYLHGU8dwR5YTcselmdIF9TfGHo/VmPagbLN+
z6AfwiE5YKhpkmP+KqG0HUJeJbAslFaOLD/tJj6iCQLIanO6KAyDOKYaH7iIKphAJqcBrzD3EZhB
SiyBk0xFyFogEVPN7LKR4ChP0raRDv0d+u/dJq+h5XQVcYKGfE+H1j62JevOYHnFQz/U27Byj1Re
Dkp9ktvMPh9WX48+EU6xIeCI9LWPSPfDu9Luc8nKMRcMopLgYk998YDGat35NjLxtFYcM0X13bcW
LYgqhk2RiXi9gF7vluyDSigUCDo+jQygafTM8sj79NtIOyumC/rVubd5X3vOghzW8WMrOWiDgbuV
mmOuKmGiRQQwvPbKvzZQFPklFQtoMxhAFFvoCMvRtLNZw72EastP5uHOynAqD8y/wvAtiVu598zF
J+mMdLznCm2rp+J979gBQmMKP5YvelwyeipCjAp2bWOYDGCSS7uLntrJKVfDoMqNi3Tw5C03hJRc
MjPUu6+iJbKIiy2xX6rMC2GOIIwB6QabDuHCNhRtwuP2Yc5VoC3pCRAwqmR6cPnUUFZ+VstNIY1X
Ca0bhz3hM0IN5rWsCcGF57PXWjykIoVHa//2yR7bF17/boeNTzeDPICo9ubNoC3cr23oEY9b3ILB
KY5jWgH5AiJhTlV4nBP5bhohvEqSoegejMFDO8Rv7P8/ylqrp5SVi3lJ7YHs7Mp9OpMGRtcme5Yz
1Eyd9FCsiqV9pKxdxdz0rrJ5oI3Xo06c9c+05fBNVSTwgmB9dZp8REzXDRs1Eu3sdz7UENGyj0uw
Eg3ks2Qs8+fZzI+15eOrNLDa6LFj/hswYoV86L5QAu17ryXhqQcvMWcm+c5dQ3/Gio/85gVe4c/P
LcDuHBbaJlFevx/Ap950kr831bCNfNN6rp1PGOM4pkLPvM1JfVYDQIraIv8lLW1Y5ANdMHvWLwQ+
BFu7qWh2iMGGpUI8sc/bWdkEubcdrMdwnL9ltQT97n6zSwQSZjJgFwAZuhHDSNrpRIGiepJbGAYe
zbYiJ7PY2pa5lqVmHMmU9jwr5xZKXuoM297bUCO4SmeOg3Tdzn4/bk2W0m9FZT2GCb2btAAGOA9s
LPyLjF1cxe2th2VA++DM1SEuSWwQ7BoQbxMVVLVzjPg+g7UcFshKxxCaserNcDsTULBNgCtjF4++
GXoKd15fo2jLshQrq20ce8I2aMaxSipNhSmLGENeUFffqy7zTyqYYYYsX2XPZC5qrmhjFmdplOm6
ZPi4qmbOE3jQBt+e7rucQ1rSwYN2p1tAHNEhNCLr0iPRTuQ03LgOsVEy72AsRgyj73YvQfSBhlJj
lw2cQ+DTNOFM1KwZYeHMdCf61IpavisiMK1ozd7c8nOKwoRZW0kTPMBABXEsOoVLJE2S5ONpBExT
GrX/wPGNJiwjwLmByCnz2bkUUm+zIcCL1iUGV6NnemuIbedpEiQieBML15xQkNRNez/kOaYD0G0K
qMcy1k4TKnyVds+BjpsnH5mQtG6yw0nRsoysp9j/2Wea7neMhjJqbP00ypp80ny8GdP8OXSFfgzt
DQ18pLNOPdxpuO6cipLf4NTluqntj8Iyn2UoUZiZ0GyRUS6uSGXUqykkSVCP9r3TxludReYuTsL7
xO2eHKs/JBw+Nn0XYBPhbS4htQdh66wjQ6SMhDlK1C5ncqO9aM62vJYtyrq9aUrvOLZcPpEpTpxv
Yl42xEAlgAW/yNsdYUlN0D94aULubJHwSPr8U5hoSxPKHUYp0KCGrSBdcC1y810blOYM330cbSD1
8rhnfGBkOT3xDsrdtoyz6t2oYotLhtIFDTN5QQpxWX028xS8WQRg5uujMDTOaTuog5ag1tZ2BnkO
fce3IfRfhnBRY9sBI7E6Chntc/P10deNMbfmsbcI/B6b8IoiNdqPOvqsbTvFlZjV0bUKyKEp+wmB
ynJft9w3tL3eIbzHomCjZpQS2NZQehW2Myqw69eNadnhtkOP88d9AQD5baOZkHjOmFzN0E+ulP5Y
38P8lo5Fcv3z/q+PhFlKagLQLL5HZphBO6UjLe7oyvLsKJ8TWln/YiNnia09sBiUvSttFHh4ejJU
+P3eKuzBZtk0hAG9kFROfJh5VMp5tyaiTIVIgZmb2b4nUIzyq0DVPNfNRiiKXzNeOPp+KTamFQxP
Ka3Jcx9XyFrVo5RIwSYnTiBypatA0++jF3/D/BiR4DlQOGfXuKBDZgfyfeDkhWMmfinN6ncxxK/2
EO05+RMUSGuyVhOH55pWjkaL2dgx7fcGNhWBR+sc1axf6qNX5oynh8+i+C5l/yEY/hEMQ0BVvbNE
s0oy7y0TLmO1qAWRI89qolnM2Y6qTWKDiorwsWWOmrpeBymkRitN5wyzD6Mj0j2A0yGPx0IUudGq
TM2PYlTtXfTeiR8e8yJOUg4or9HbFLXJ1KYPMbAn6dW2sDA7PWLKosuMOyshSVQlKJfHfg8Cc0Qr
TZqHI7/PIjtOnp+jsEbwH/neQyYzRrxVc3VnTJDNqiNStTHprcFMYxytjEMQEBfaLZ3oyO0eAlri
K19j00WAezUwVo/RGzE3HroV6oOEotHQSLNdnZHsxS9Ew/C9wElnTkXLsluDk2Y2F8/und/yO81s
ORW2+9RAN1mUP7LexTbq4tPt5+I/KTvP3biVrds+EQGSxWL42zmpuxVt6Q9hb9vMqRiK5NN/o3sD
F+fIBzYuDAiSvbc6kVWr1ppzzA7gpbtMvTXPQ66ElY0Lb7qOAaJQ/DlRdRNdVwRyICpFhhiga7Q3
TK2oh0laRBXfcvS9vQolfsw6fKXOQ3U7yOeg9lbJnPwYLciSt/tCmRhfEhJMndr7Z4YASew2PLjY
1095jeexCB+ZHTcYoG205xlYRVeFR1t43AURhzPHn5bIb/CZNvLFZ0wUePAWnNjSSy+WP4PsR9Zj
zhvb6NbQE8jJewLPYBESmCSmlQjLrVsTjz0hPl+bIF35r5/10OAd6pujTSDooi1RS+vceY7tBKqq
24JCBJDAHg2gUqovdkW6vYQWzN7xU3rmjrKd2HJIj7rL9qzwNOPjDUlgfAKlVa6LuXmylWw2xSw3
fsggSRjeY+CRPpdE+OmGGEP2EOFsK+Mf1iiuvaL76ITEJJcxYBHZIbxKfnqOxQeZ9CuGlf7GG4kl
CNqIhE4QQKGntrYkb48GD3JgxP1x4W+6zPxgKPnO+4r1X5Dps4hdLirc0JTzHQN6XKtMrdljKtoo
Nb6yPCIZsjL4fEIkERCqS0YDWbuPu3bHmbNkyiYZwsDo5uRiL+ZSs9tX+UZP6bV1b2fSDG9g3QTB
ig4aG45dadxwrXp2bcrmdtiUqdOthwRrmemATmv7ajUTX1TkbIcaaS2nchzBI1tF5DWnSBEE1mBq
yGyaTTBWigY9OJq6dYK8aZ364BeM7LHyU2dJiAwoI4NorYSxztSTBhgNJbOykv5WYIkz41CcGtZM
YIoLHFkH5vcO7HRiNZT2GZkfBZLdpVH/mFKsXUVN0352A/AB4WsV2Lu8oJeiLIKpGbg/91ZTLoA1
Vc4/RZQzXZm+oWz6lrGiIQbHJBQjqMlb5W50aH40Ey0fOhiLZhRvvbYwUr4UvdVt8CaGtj/uPK97
qApGtaFLI84hU6y0qpW81ZuOlt0+cQdsnBTxpq8hudcfCskLvOrY5+1pnycNZl+UKCmrIjrIhA/V
JUXUabM9B7svaZp9t2IyviSLcakmiGk63pp+8DKNRxI53m1WolXHOGrjj86TSbs+9mkuOz4n3yT7
SqhRTECn/U9dRW/Yc7YpIQSEGI8U6tX8UQAw84a23pLnGJKqDvz+nXAL+CViYNQww04i8ZvmEM0I
Na76opObwRiuVnuz+xskypCJ8L0I026VO8zN65T0vNL9gTrgI6oGvXc7/9cwBz9DeaNb5kBslG/+
m2fxr572f8nlfheneZ7gjxV4QUCOwqfMg6YqhJ/mdXjowdQnk/+ldkmiRjMKVUNHAvdWDOhIQdgr
+3Cd5eQ8ZwAnOOiveo/OvJPhwc25w7YR1dGftXOW95tyzvMkLjrbReTrOQFhEv8pnnXCOfZiZgmH
tPXFXt3aX26QwKeOnTUtevr5efAQiD65dbQwSRPvuCEBpXAZzBoWdZmeQ44ohXXqepSo9vT0lyeI
uviTtM/zXI+nF6A0tE3zk7RviCu3b4MIkBnHPKxUimqCwIVsToxtwxNfxq0eMfgzcTRzCMDQP0g0
rM5/fhq/aYxJDvBM0+JztIQfOJ8+Q8vpWyNCenhATcOQAgBjlbirqpAfYEcRL90+zBqKX1jl+V/k
jbdf/d/aRt/EKRmgcya7w5Of1JZNFHg16mD3IG4j6ZZxYZok/lrqAGLC7RXDYtcoZCp/9efXbN8+
+0+PbEnWT65c03VIIv7va8Pyq7Qq80IygkqaC7KvQ6eNVRC21q6Lku2kC5atdnwpZ/9X5c0A+fD5
36u9ovfpGCa/ijHPVlMw0H8rR8EMvj/mqRoepKy+FS5FPFqHv8lThfz9aQt4tr5nC4dL5rM8dSpo
+QRUxgfRK/orxnzQtzZNxdBhhQ9yuApiz5Fm7BDoObMAu2zP+QkBLkH1zTBtUCWm2q5OUcbM3ejg
aPQtYGxbPdZd3eHAq9e9Qr/nCcJpiQ9DB/Sj0D5J8G3KwIHRxKJAcHGqbcxspucuaUWnqCdSe8to
+oHC23r58yf1+9XpS4LE0Op5ns2Q8dMHVZVOY/JOk4VC35hwyIAtTTTrZui/toJKMFE0gC0v/aLc
zNz8+bF/X914bM8izsRl9okk+L8vEoJWNep3eBaW6a7LeWw3iDT7de2FK+/WNv3zo/2+XPnSC24R
Nm4QsGx9ejS3E3aDWhImim381FX9isZ7ce/uZxaEjDr8+efHs2/Ly6d7QBKpYwofaTGWhU9vbdYU
4I2SSh4ybJ/rBD87JfHWah14Cv2t2XEbESQVbf/IeKprVSLzEuy2FYSL+8irUZ6zF1H9dBeN4ukl
gl5wqtKEwVUwHjMWrJkk1EvUNmRX0sn9yyv4fQH1iXpmEeUkJvju01tWJkM46dx1DkSAEi5c0b5P
W3W1ej86jGSE7Uix+CoYhLkB01wEVeBAi5Ee202OqH0UIjV+6rAHiOlMAeMM98E36jebJNOXuXwN
ZTNv//yU/8flHNgBo13edvb7z+95YOvEnGtpH2g10OCXTDugrZU7FIB7K6xAbNyMDrTCo8I8/vmh
rf+x5nEle66gAe05WH3/+3L2aN7y2IV9GG/ugaacQd/5KHcGlR0tghUWoRqmB6vzQcOkHbOum6ZW
wZdfoPEb/nK1W7er69PVh0GG1CSHXBVXik/PZjCTUsQ4FQ+527Be3dRD803zc+X6i7dz/cqpnBuO
+tDwCB/783vh/X5rB7h0JII6j4HN78sKsy7fLGPzUJvmOz3BGuWImL5KH1Zr/jQnjKCFLGiBhrcR
jpmSPpJHDEli98NL7F2YG9Z3ZXm7ua/kZRBkUUfLxFI14c+oGSI3HTYJg8vL6FjXOabEqEMAYUFv
HbOhGQ5SzoveHkysmdDEu5iRW42m9hzdiG70WbB2e3JDagy7Hyz6NQlywYpYw6dBdLu+CcojQ4nb
4E9OgHxCVrCdU6OataaIKOjYRvrVUqYHymIvs8qP1Iye7NlvN2nAoFBbIYSMpc+FskqIgDhFqe1u
9djUi6g2TqQYTh+jFjuD/F5tFNmTMijcKGpPpBzPzMUChp0tJ6q0x/bm+IN/Kr38uYuya9/GQDRj
QkT//IH9jw07MDFC2QHbHgeI+2L2H06oMuH0OBmhxETu+BDU5Balwfc0bv3HoTOPfoQMIyO0o08t
DjItKJ0yLV/6MZR7c1YMl2myRg26YhJgt4Gl6ROgZWRYUoNrbeSrnHE74lCw//LE5e93/C2bTJiU
x4FPtuPtSvyPJx7lA7IVasDDXSYq0ZjMxvSrjyL5vSjUh2/Am8ql95DNc4j1CSuqXfbXLoBXxOnB
ekFCU1B/sWYlJrEqyZLus0A9CDCIYafYZ1FFXzF9i5hWrQemfFsnBFLR1cwaWsZaVvBVpBp5PQms
zlHkTPJdZOoHa6yv98qq49x/Kq44plgYg9EGiJ3QQ2a2fHQK8TgazEJy9Y8KET2vxjxhUsiSuWvo
4CmNu9n48EWNKaVIxAodFq+P6l7wDl+KcAQ9hhtsV3XovKSt3/98VfwPu05gskeziliCm9j+tIWZ
TRvPg88Wlvu7gGbPufW6Zo2cDX9RkItF1BUTjThGghmhRYe88Sww3IgisoCwapX9ZXW3fttSCZO7
ra9YiFjbnM/Pp0laBpcEnh74ePXea5FUeICNKlOdE4dOQveYdQS1ejW6x9EkwWNGqV56DN6SuGqJ
P7fiv1S6v6/6PCUf66DpugG75ecCyp9tNNk0Dw92nAhkpi7BucQiauYNWWzRnrGR13muOT3Q75/2
LlitwhzsoyD4a/mXj+u3ev/2XNAaW6a4Fa/y05pf4M6p29CcDjKy8AXiTti3XUPsjg4WuudDC20b
6Stzz1XnGtbK63luhq4vOH9LjPjFlbl+yP8DR6/htMthMkmP8zh//OWJ/r47uRQUt0MJ5iYOCJ+P
ZrmIk9GtPX0wlB0scEua+yIySQEoAs5pmb+jAatZYtrwEobBDp5IU3FrBwmJXkbyJGZMKNqTr3Gk
SMAdSD9Qyge4PumHeDMi9H2qm7FYstydu6Crn1khiiMTSwxHmoDNnmW4ytp6NTmZArMfvIdl99Oc
kX9WxIIREdIV6KzqMljFJYJwmTo0F2/C6rgJi83g44rmaA3gtPvptGSUy0bA8pqAHHV2A4EVs9BR
xrS2UaZtnN73tn1LZMtgeSXOepaVniqVKOAyWfXpPF24p0u6krBxZgmDzjV8sgZleRwFY+H7l7qb
us0wVc72fgCpGOihfhXdacYtiTukdC/zhARhgLbq2a/WRDmfZtFrYdfvecsRN0ryteF0FvmJ/i9l
ogcZxOwv6b08RLEkHqPvg8t9EU1pGh5Nf3iemv6dnBq8EcZao7Q6JZbx1NoENEQjWgrPiR6i+gsD
/xTPQRAcXDXt7ifpJFS/xhIFexoMvBvsBJB1IwuIfsIeV4S71pHjX2qO3y9+aXHSx28cSPKFPh92
Ydz4hOe0gPszwWlNLe81dK3XBEuKjdEwQNDT///dLy1ue8dzGFJ44nO92UWm3Q1jrA5+lnUbo3Ie
8n4IjqlR5oB2gNjNPmCHLqFLgyqrwMzzr15B9q5/+vNNZX864DiU6R5J5iZfLWn+dk+VWD+sRkmH
0bTx0nh+eeImYguWNGyR/ZLvwFXgxuGD4fTT6ubXmD2uRFl5wVuaGZsYWI8qff2QJOV3ChEax8QB
1wgdR6OgdgoY5c/xo2D8B8oSBvdcqQ0h9utqHO2/rfT+5/aSw2txhesKXostOKPerKT/sbE7wCkS
B9H2AQZwsvKNGHpvIc1D0ab0te8/Y1m0DvfvsjJftvUEqhkU8SHtcEIv7t/6IZKnRe4X+WYSxts4
ZvPh/iWhikfiTq59ruTq/lfSqGge0rpYRE03H+wxY6DQdTuBEI4hSCNWWYaB4tJPe9XMDFNSVxwS
mUIWi+vx/31LkMvaiGg84xwXhzT2b4RuQLnBZBySah7Z3yHTq6INJfSNKl6IcEC2lIti58hslxo1
c+3UCQ85cu3Qr3nZ4IIW3e3bCbMQA4lDefty/y5oEw6UJglujG0KyCXcHKCJOswyKn0GrotbOmyi
HWfRfDe6ztb2TWQ2Y/zc9GxarGIo5pqXAnS4bAx2gdiet178GhcRsWXgo1bMEtCLGy7hXCp+uTsz
/7VfoRfEcgcvW474gUgf5byXO83VSL5ZnTqEomjOsxNTgKtk3ACHTmE/VNGOoPZ8OaIlsRluPKXW
YL2Ucb9q0bKsxzBjVJAzYLUmB24MnqBtzipNAKfvn7wCKK2W4aZ2rM29PJt0fXVSQoFqYEib3Oni
XYdR7P4smYE/lMze930CCs/0SvncZTbA5IyrgeMLk3kkQis3N7qTIar+BE4UfbBbI7m3ybhUHb2m
rhyuYdiYL2lkBtsI7bBygvAZz/8ya7iHYLgI9qUWYmHs3dV+zkNURvmFfGd/UWUosFztuvu7XYdt
i1QlzejKUANiiq7E3j5hl8etteMajAjxjBGvCqPcxkQRERnCcTqQEcHk7T94Z3ed0NaLdkDfZE1k
4AGlJT9VsjihcrmpneRJZijPInwU2w6R6xbnlkUIGeenoGmZPYawvxE0k1hBhVYV+CEzggU7PzGY
/0Rv9IiIcSbqaLKcnZ/H1t4unF3EYR+N+myT/aLABBMFAW2sbKyvZSHfnLL46rcRwtI+xleKK35v
92pjDJ7cicjCyhdVe9fE4l/HuPrUYH9BOEvtXObOWisn2bXxWvOgaa/GK09z0bnY4//tUJoZskNf
PVUNKnWMZE93Y+p0k+WOTfBio+9iCEMvU1L6ncqxv1TWTOqKkZakdSGvAob0BSUszD2fy+juLg5R
2F6dgQmTAZjnHwWxNprdbdBa+VbH6PsmM7eXZRpX2Fo5ruMy4Hqd7ccZZcyLRiMOkB9a6P3HvOkf
MPJYrLami26E7oLXa0QtsRiviaLqF0PaborET3dtY54CaZQ7MeB7TnPMiyOGv7VjTDEu7FA8oRfg
4WdFygdZHqY01yD1MHu5fr5I2XmXfsbIs9o7kwseE5HMslZNz/AEDKmYmbCW+U1/hPV2RfxeTkDz
GgFBvnOiKkA0FN22XiB1QWcigVTxiWZJvHdg9XAK54YoBcB8JbJ21aEaWQ0MsB5cu6WZ41E/aZ8N
32NCHVQChR7OgqPeTtnPOkMqiravPplJclOmYDjJEVaegvKRk0oHg5jsNBqQwbLxUkE6nOMtc6OK
9v4AQTNzo+aFupa0sNJ5pGLCshK0D2XXW+dAGCmeiCeMO0AZVc8a07Zzvhq6gIaKM+ojrz8+kGy3
TEx/vKaynK4oqMiOwXI1aK/ZSCf2r0bUWpeam6nhOLuMEGMeEnzwtwYuVPPGOKU+fuKIIVlvfq3q
kZ5cqV8yOwjZKadp1dXRBQGx/5xl/7AxMGFthX8gyrM6cJJsIhvbJmJeIN+YLIZwQAh1DUarfaEt
b23MhsClLC7zw5hHxwKCEcFvWEu6b/lUqm1SiAg8bNavFLIkAqb9p9YcJW8pgcnRPsAnc8gCRHAT
4vdNwlh74eZWtJBqKF6L7LVviaDHbXVMUJPvhoEk0IHPxpBscSqQIR6QGl2j51BW1iwpT0YWAYBD
/2FVwaXqTG8zKlNtwyx9dEpafV3NjV/VpbMyTDxpPQrzfVKU5j6aile2fBYqNKq82yaNvqDtMSSh
b1tSEwdYkEYy+BgGb6MeOmpU6fs0Na1RETl+e6yRTsPuDrZGU3M3m/IcpOJXFrmrSRAbhy4Al7Qk
HyZBNVVGzLsRzlbglimXG2DMpfMBBhEGeC/tTedL6uY8u6C652NIaxPsmnSYAGucX8Y2yjEK4Bab
z4wkabSZc7CycBNvYmzLa1wxBHnMDV6JwMqOynywe1OcObagVYNPc9FK4ORH1oo2CUSeT89+O3Zq
Bc8OqGoh+3Ulq3iDdMvc8r4Sh5tPkEWzcS8FjO/+9qsZCidL60ZrQbpDSow3PmtWobXHEuqzBj03
dpQCju9HxBNXRwr53LBUFl5bXuepKrd66G6YdhfDyZBh8Ql7f9mEprXmnUzX0iOMJp7am2UkOXWJ
RpU3j+k3M3hzs7OT9N67C2+jlU2OX6tyFumoh2dUasu79rfKEsYssfxWeC6qwjSP94EByTs0nIei
BMKpBnXlSPnDTpqdPwTznnhgh1KKg9H4AzkH7sOiffQ8i2iCithvp/fOeRYBr+37i91O7xPgPDIZ
85PdmsHOVoW5nAVS2wh74rKPNGkKUq97Mpp3LeYJ0rXNhF4cp47YSZbuRJuha4ltKUx3X2SNtaoa
5/k+luk7cYtkUS7Pu/wQJgqObnBPXdkcnZvYeowEMJvsVKUOKUlZzzg5jDBaD52DME+PO6IItlZR
66NbEk4bxdZJEpsx+/mPpkvB0SMLEjR4tt2srs0oMl5GCFKNyN9DYoGsmo/lFNRn9GVIip3a2DN5
BvJiKkDBvB0JkAZaQRAEpvSpCvz4QWKfsMDRnRrlrnzyYlcq1N/uzvIOXq7fFDHosvbUQHiEUAhB
JiC48D4M6WpykfsBfmBjWasRaet6TOgRVTSi18zz0bSaep+ldbzyC+uxpjuS9v+YJFAgRnBUGOwT
NCWLOAR0Jk0M906J9d6tsb7rm4URh+jKRCzDoA7cWuCNu7oTVxSt5WpKFQlkbh8eOOShk8cavbTI
izyRoVlvE1t+S0IhHuTc3oxK6d4286/hqJ0N81BrEReYFzy8PolZdkfluc9BXi8zULGHsADq61ac
QLNaP5eiNY892TIMUQk8nJySZnG7s7D92pTmT/T2XorJNo/5jF5Fh9k+T3LodthW15Mn4jNyko2e
sTcDKPFOVt9hPNFDcqD/aK0xZeQH2oIFB2Z5dckpZxlXB03z6DKzGQvkrXvhxywgXXbuZxlcaJ24
CQJK6GKAIDzGfk07fND9qx/dxzvgJMq88XqvQxFNb/JAxCfqfULMKiTdRtOptcGdvzLUTHyEF6Ep
7Lk4Z9D5TtfvEXm0q0j4A9nVem+OkfnQ9QYpYxG5w7V0s20Ze5fUdNTWKIDmhzPCO5gFCFXa5Ls3
ZPN+1D2O1aB4UlbGhlYYz2bkEMogAP15Tor4RGrM4Em4D8amfipnQAmWQcCmM0a7sOaxxiH7Moj2
uSnGN9fS4RPdIvRQdWZfBkzWtIcAzExpi5gv84tdm3FqwduENW+Yj0At54vdAx5QhTY+JpFfcCL1
ruH9CuOUV6vMb5yHjZWyu1OimI42QDvrLrP2KiOFxHS4NvKbqQoHWFvjPBrcVp8E/tCd2/jfoQPY
OMeOTceUbA6n4pBVTb12ZCAwbkB3+lcE3AInQDzKOBVz0cIFqneA4/MKwXIdB3X5iBqbXLsYqGUX
94++KLxvmhssmLEF9XlL/iXiyKcagLViNdknkY/9GPghBvXwtmdw1BoLKPnOV7cxqAfLFkly3dYk
ViFZO7R1k+zjYrpGzVxtHGcOv7oxapvRBdaXDtdocLjn0lacvZldWSH9npLYvobCuQTEFm8sLfLT
hJc6SPLgxRd4HJH3PfSNc6z1pB5lW7ePw4Aicqhn0KicH+7XrUYTvtQKhkvbo/ztPTE+jVpZ57QX
wRu7T7CWE3p4jD6bqQZIMKCPBdfYq1VAzPZscM7jhP0GJ9E5EteOwdK0yy2fzJdRlZIZHattmBIb
FKAOLVURPd6QMrVCHD/BZgTQJMbnogNaoDNg3TnGbtqG/nPuv4ezBIBiBc8a/Mq/XBFua7Vs54Rt
/TYu6G1sT1xtmBerkDFiCbildep1WmZqQeMMzVU57guzY59UxFk4wzCCAyDtoqceyBuy5/w8m7dB
rqEb5JVzYquZ4EMQa9TUJeGS/D1TFXvZKnKBDHuc9qaFKyIcpdikiPQeRCU2iHmyY8GwiZSk7mSP
cXMYGbL4Ul35dYh/U9j0U5bV2y5AqjGanbFV09Rtq9B8LpkBHCca0vf21tzG/5QDM9wA5+ui6MOU
GDGbpdl2XxjBv+hyOisDV5dDBTeVbYrjEWys0cYo1BVeT2tr5Ga77G4sozaVb0mCBwcwdLsOb64m
rPrtpW6GdltGAT4ryz+ykAD1TUZ/Y9P8WiV9+83uegGSbJiZJqDcWQzRbQ0rJ+PVRL4cSU4G7mRC
MLXPDMvG91xiQZk2MCldSttx7YYaeXtUl5y3yvasuy47WF14KLq8OoI9/R51pMrk0Yijw2EKVgnm
YXdEUod+do1sK150ZHQntKDOMHE2pWzVo0gpJMNUfZ/iYKLURpflJ8OiDQu8nzZzFzcZ8xWAlO44
RJ04FImkYVbJ/kA5nJxkcazhPj6MTaxJ6CbESDEqQQIO5sRlyCpj3sMSFdWSvgV2s1Hve0+5O0I2
zxGCy91o2788NcmHwvRPk48vonXwpDRTqncxssyVaYgPB8Xx2uVEwaFpmMk7dKydp960z9JgC7b1
XuunOwiK2sjkxodRCZntjplAam6dIa0uhiZWD4bsXxpUiyBGFclTvhtyYE/69RBZ+QMt5FBX40nL
kfAcZL01CLAeZd0axS947NpVRxLjL5b22yfO51yeN4NskZwHvzj4WeBc8OUeqz4Hs5o7cOEzTkQp
yFwvisxV5yGrnIy4OammJhNSNRer7qcvJOLBfKnNSF1ahOgOrjVvmNuz18tjRAbn2gUPsQll9aEV
/+Hdeij1XMKBLS8ZVqGVFaG+bHBVLDK/e2t68TJgQ8ZmNAE7cZZeGoIJg0G0ZOX/XhgxHrTcbh40
j7kPtHwzquCDWmXROD6By01AmUtTY5urEgNNnj40bbG4nzJVSTLYzZYGK1jsS8/atIRKs5uxd5m3
rmUw5OfGjil4+/w5FD8tYFzYw5uJskruzKayv/jhNyiK36MRz4zjaSKsbLCrucWxf7SFv8Zmaa3C
tos2ONt2Ee6YbBbt2hlgx8RB/IBz8IfTU8h5NAbIDGyIR+twBCGYxq1mv2SClphl9e4PwN/lhzGL
6KGKS047vvUS5O6ijdx3McjhYif5Xplefkyb4ilSHLwc4cB9CcdHPREa0HpGtu4yl8zrpPb3SWcf
2z6aiK8Q8ttgJZJ4PknaTCnIGp1OXPKVC2kaPYC9MhI8xvcKrmJ1tRKmFwmqY14SjFwXCKNHkEyI
X3A7m96v2KIfhSsTo3ePLEBP3KstitXY4/xaaZadoBVfW671RRxN3V7Mw4izyijXgTmtWSaSTdLp
oz0xAh2s5vwvCPImIAP+NK7S0BQYHOhKjKmTrzxJ5z2cuDaHHp1xWWFnIU3ELNLnwL3ZK1uEg6h9
t37jGCv0b+SXGWFH5Ry6GGbSB1xjehGFcwl6B4vQPI8/PRc432ymAR1BcrnxCt4W9PZHnSZwd2+/
lTv3u7GFy4PjJzhrm9gyV9tkFYl4WN3xXVAFYCeNyPYju6sP2qZZexdNMijODi7Ny0UmAbrIaNw6
nqILy7HOL+t262jK7iDnOMUW5A7oeUuM5QsiF9Z2VJWHocu+9Z2bPFDKNwvlCvYu6qZ9XHWPugsE
bGePLWUy701TOnm3vzPVdLIKK1pBvB8IcRjetaO6je7ycpllLr1PzyOL1tcc9MabRaXTCG3i1tzd
d/y+gyRRVcNGcdpqBL4wrklsqEDtxrzQX93W3icOrmfPPGOiNeVY78uRkdkEcAjoyhK46XhF4ukt
PMWk1FTrsbfFPmSR7X23Pc6m+Tj7mXUGok2KlDJwbGvNvcNB1L8ddvIu/K401ARf9VzNDZANX7bV
wgx0enBAfy1n393mt2GiiTePY5RGTl81W+YnYl9jD1rMEDN24YyxygqbD/4N84vdr7sksU6tbs62
Ht29MWEAp5d+DQ7VZQmxxaVbVNOdwumyTzOzXbVW7RPt3D7Xud0+5Sp19oXT0Uo0iqs6u1o6jzKL
Tsqv/jH93F/Xg9NsfcQJNCr8fkPH13pp2Kr2JVOPSlXXHM42sDncfCEbAgbzPZLm6SnJwVtkEyE/
RpE8pE9548uj2+ekoA7p1XMncAG6iZZ2yhI9x5N7ohIdpgs95JVQMDxSaKePaFYZ0jXutJCubrkb
s+kicLlhHCa4BR+keDR8FlvHbv1dCGRmWfc4GjkrS0YRtyu3gQqD1ZfgeA616J3KiEF4S6gBWy4+
bB2vi9H2NpnVs68ZgM3NIHHf9fTDj3FnGXXIEdMe87Opim9hUH70kqbJlL+0cLBf7WHGbYr+EaxH
DfN9+MGZP15hmiIBDfXvhd1q5bh2eWoBlWwEru0FbW2YCpHzpKRczyyczxWL0RT7B0nRtIlH53vd
TMkbeoOvvlWvwfyqn5J+Z5S9+qUvTn1vxg8OC7KFpuwEbx3TEe2WnSznnzqpYqwNOZMrMThvYfjO
ieiloGP0VEWZWCVxdun63GSSkZDpGscYTHWS7SjoT7qknW6k4fSsapPbp5skHu+mB/VORFsz05OK
3ah9xOP1ZlMCPYj6ZNiJuSWxuOwPU5z1TIOat0z27arJVPPu36wIoa7HS9NU5qO2yq/46errVLW/
yh4ama3TfJtpw/syT2TcsS4Z52rC+5FpUsRtjl67tg9IRyAMAJT4tYeCVG09wOvCSxEF02JbQiBh
rXJvoALZNdlJoZ4+hAk07HyyDzMWGfw8yGT3KDlpdAW5uYjt8pnIjC9hZYybGITuKbT0UdxaI+40
kCeA53dVVGo6o6ObzjZL2coYR7q6/fSa9ZFzHSZ+8cLhqTWNptrNO4bQfTM8x1g2d+5gcnPcfpzq
sH82g73j5uYlr+Jt5VXWaxTrtWebxbtiurLNwVRsVGV1rx7hIxT+q8HF7b5Yh3iVuR4h1ICKNL5Z
9fSugZ68xQE2cD/w1wN54nmXnYoZGVlQyL3XQZ/iFO+73bGKe+DDPDYOEMJrGEmn+B3A1/XuevvE
n58/rwPBQvjf+cN+vUZruYVbdZRn++q/5F/cH3SDbVKZ9UILDP6QXBgbrToqCOLxlgRrynXAKgwd
YNqBN1Yn7V8S/YyOnVjEVK1QzW6d1Xp9Xp/fzzjLFt/8hUUk8Lge1/ZGHpp9ck2uw5v/VfwCe0PV
W7uABWnnLPGI8mP61JAyKxl9rLNi438nh7Hcmfv8OF311X5p3xWidXwmeKI82E9LGtdhu8IJZnSb
Xm/p5eNeRQmCg8Q8x1MxLWUdv8R9vWkBouGWYlDZ1369A4Q4bMO0d7DiKxIxxWTsfV2esd1VZ7+P
33VVjNyo7pq5tfieUQgsKGcN0KCZt4tKYnyzQX+ramAA/WgQBYfk7tpr822Oyk2rh/wL36Qok6qI
GjPJv9BJXkqFBIEsoAZvueN8ESSSxnNKuZmWR4Hho+RJPH9Ra/cWyD5trh3A+411IAsLpNPz1XvE
V9nUmljTltye+5fGqZtDA+7z3x+9OKWPWOP6Se1UHTyobaTqEAd0//H+XdZyafRFcbIYpx2YfJ2M
+FTQud009lgdgtqtmJfz3acfFdOR3SwHQlRFeagKD5JHHDV8tZiXbcbcf7r/yxySiJNIRYfYKspD
mIqTx4Bwc//HsBrKQ/N/lJ3ZctvKlm2/COeiTyCioh4I9hQlSlb/gpAtG32XSLRfXwPyvrVtnRPe
974w1FAUCKJZudacY/ZRdVy2YBgIV//753UpaMLhwSkHwpk+HqI0LDi5efj7Zx9fgbVZLvvcs3Nc
y8byP9uS+3U4h80cfGy6kxANZTPTDSKjxobT1cewjardpHLZnvTa7HYVeLfZIRjq4zXbNil/fvXp
Z2kDwMmQuSTyMX+YyybeSmFiZGrjRK25oUGE0pryyMqnPLbYOvMyJRKiyEwuPWaMQ4hBtZnrvz58
/CwSMqelV520Za9/PDCPpXea+BmPozuCu9GQSFg6V/3eSaBsAfb/mUA1MN7/qR38P7/5a9r//i++
/1bVk6SDqz59+9/32PWr4r+Wv/nf5/z+F/8N515WbfVD/fFZT0mW1N/fk7fPz/rtpfn3f23egtP/
7ZtNSYt3uu2+y+nuO7tNfWzGX+D9/9df/gXov59qAP1v70XC9IMVZvJN/UrpNxZHyC/qkn9D+19V
HRjVt/LtP/zV/2X7e//yDBexjW15SE8we/zN9rf/paPQWzjfOKr5DTaLv9j+lvUv3SQJAGmyawqk
2ohY/mL7m7wg7hjkKyaSOZ3Ypv8vtr++iN1+EUAbSBbxcNgGAxDDFs5nRWsyyaGr0AwfSqenMRK3
LDPkdN/M2ZbCjX6D6WrYgTJ/N6H1dMZi2Jo5S6GmJxGzmc8xg+dJxITQurA2DGfalc15ZOpEbEzx
YEDigxpCf8z2tI2fw/KEZuntQoq2FVXSoTAyIrNhVndVd3RN+YIyoti20uyDpNYaymh6UvLJu2nj
hnhjSGhYocjgrp5zN5nxJFo9Ub0GKiLND0anY8UWCjgMQ7clBAkLO92ejFXR2uv0HUsrHzUyG9EU
b03O2tK15b1sWhwoEe+10pUf9DatSxpCu6hnJQvOi0pO674rBi6HDrw+ceHRRhA7kNfatE0LErCY
WL7VBS8g6+nI4rrYgnCpAHY148nwJL177szecEMC3V43KsoC5rUbzPP71B0BWLzEi2bbF6DP7NSF
oV2ZFvyKkTS8BAvPYCzIkj5e+TbU/8LoRVAm9Lkiqt5954YbLxIwG7HcTZlj7X85oi8/j4TfWPT/
foDYFKe2w1HCMYfE6HeBET5/2Vd9XR9qy7/XldEHHw85sMeARQbii6nDbknUkN6xUTal1ZyIv3bm
n7flk4iZY9W2fSwLsOgJtTA+O2Gw3tD9p8V4GLRlBVaXLxiNIHhVWneJzOIB5tF3Jvz/tAc+yWmX
fyuIX0Mv5tGx/ze709wBQWhjNz+0WnKlN9m04sBe0lXiVG6UMuVu0rjDpgxVaPqSP6u1Q7kLB3Ih
Ob8PRF08/nk/mJ8cJx9bZPtCNxCvci3QF4PWL6KvFKf5UJRtDvudHZECmg5aXxHwM+ANripEraia
Vq6duxvo4bDE8nmr5RkGFTQfo+Xiqhn878i0aQG6s7HzFybd8lLQeTajxYy6DdMvf97oz66xj412
oN8jvPVsl+Co3zc64gxIyiJlozGWbhMcXypF9KV65sYypcmEWjFZW0PzwmCqD5pokZSEukuFrVcb
ab6zAix3lq8Y8GnVrYsvAizIQx5am2ZEY0X+SEhsUpA36VeFE5WeWpsde+ob5oDTV79rr2GlsyNM
XO0kmiwtPEK8Y/PO9JYKk5nCP7zj5dT4/drKhwSTxhPIDRc59u/vGKESbu5MTw6lIoJAy+2VbBIw
vMMDHl3zCpXyBkoX1b0JyNmwmX5pmhESLELHrB4E4oNFLtvTbRSgL1gEOFtCttbJSM6SOfr3fUNe
VhpeQ8vs6cdyEfBrgKtlHr75tYGnp2uyo5MZOr3l7q3BQ7VncgMCg2jdBohlAlvf7sN/Ol8+KSz5
oNF3oyi3AS3x+NlrkButAFdqpQcl/fvK7wZ2OYkwYf5V68Ju1/woAa+WpqFtQJMw2qscuZEb0UYz
4DdM2qN7wg1AWJTh2P/gMrX+07axfaaJpPo/SOMlSz9LSTc9NGhwZSaOc149YyXjltAi+dKERciV
s/m4HeCMcRj94hqO8AezZoJbg2YRkdiq7szXVsTE8U20JCP3lsMSIlffoM5RjCWNWf5wFpJIad7P
qN7RKHuec2kiQ+41c8ApnQIF9PLi0qY98pGIDFqjLo5Jmrwmduie/3wkfnYEfHwkwiWqyEB/j4x+
ucT9csHIonRIUOylh5mkG9aL6YUgNz/Qia8JcEDflqg27RIctLLAAfHNTJ24Mpr4LiWYY18mXfqz
qvytqPzTfeUj0Mj2KX0oZRxY+582yYbIZ/Sxz0gwZAWdMyGlnLV3siDMOxc24AIv20e9fjJ9z6FZ
j3dBDFqAEfqftmQ5DX85TT+2BEE0h4MndED5n+9wBSp/qXGaqgSSL0SpeNQORY4iIUmHITC5DpE5
B2QLWFmEdIa0kXqvihp9Era/wFLigSkRjfNudreO6WwqXGR//gCtTz61n9touR7WuY+ryXKX/uUD
7NwFSFCNXEpalEDK8I9Sy9a2Xz1qUCVerWY9R3pxEqDt9nXM1Hsm/G4w9WsnKa4pKEHgkbvh1e/k
ZqZfRsMNdFxdfeoVFxPM3TpMTLirPng4/Ij9KTW1h27BLVWT2Z7BOBIVjhRRE4g+//zOjOVe9Wnv
ow3nnm4sJvR/M8/0YJmSxlHJQbfptCIkBnnWLzx4D0RGC6DdUqBZGXWvlNFQVizJdKHFjJvWKRwX
zBFDuV+W4f9wzny2TC27fPHro63GMGWSX/r7Lu8jRupY7xFLp/5OKAI2WqIOuddP944+pPTuoZ8m
2XxHfgBd3sSMkY0k5taWW3qyCCgg+a+APTjrdgw1kOYQomtLMPmZjP2ctxAkjMAVQ34DoK9hWgdZ
rU+QgngaA7k86e6tkcZnN6faW1XUaKV6mKaTeh8zxr8wmLsgtMldt03m586CYEZjNVVMnoEiayx3
GVz51SCvYk+9h30xn7KuuwbNbdyUPZ8jParGqdWbN6fn0TyyqzeVQlbrExXV+RHKs2ym0VMx1PtY
bIdsyO2fP3yxHLafPnxc1SyPGDlyG3c/OacoV2EGCk3b25Qfe1Qo3L2ZqWFaN1Z557gXq+hvQ98N
Axj5JZ1FL9/ORVNvXUNbVUaEXF+ifPIzMg6wv61x46WXySOJq69qov3K75VlQ6Kxo6cw99s957OH
dQ0pOzFsNiCRITl4CsBtmIX+ttHrm7qX9ktNPEcIkM82ryonz7dy9p/TKHbXqVw6lCRqHMggqY4z
4JUqhneTa1NA7bRcH8bTQEOy7oYfA1PatQMDBFC1IJcdVMZqaGhpci6/xS12lpxZhfRYL1iiQsTs
R3uVEbeQaLEKIlB5pJqpPZQAxHku/Msh91+dSDNvy2q6YYtRgEJyn7WK8cHMjLRmpPvnD+jf7AU+
5mCOf52VG7Wq+/kD0v1SVW3OXtISvLiqbG8yEOUYhRkmT8a0S7FNVANx1mixKGTG8t7NYQUKr7qN
HcPa5MIkDQlsqpXZCBraVv2D+/rj6vz7IUQoHacnutgFSfB5UZBoJgeR1iY/a+EG1R7pINGm0rm3
e7BGmMyi7KbRPYTVvM0JjMC3UL1OCWUyNDiSjmpQKbMA/jKzAPuH/Ue/4NMBviADyAjDUO/Tjv10
gE9e67TQwzjKwI/sAG37gE+H1zwVpCIzUAvqcZhOGI6mEx1Bi+QngKLkW/686QHvX/95g6yfK/pP
O8zC+aMv/h+LTftUleay1sy+McP9aDEYdaw2uyMaAVygdyj7UnvmV1sVJ+VVBAB5V9TfEa3Wb1b1
YqQ0PCvLkt86BlCaxvRhmD3IgNV3ypnuFIqBPkvo5ls8fpewmMfNEDfe1uGyCEiZs6InIwi5wGPU
hRWgD3BC2RhdpEhYUnFWH/gozylTyqqu0rObVvWeNI0Llk/O86gPj8hlk20cRV4w+721c2XyVaZx
fDU6DfrXSvagvqiCMSIfrVTQejX6IzNqorFonUKg+qbDNCfJ1qbJaVujv4fMeOpyXir1qxYJtGhW
i0kZcr13qGJu/sxolqzSIjnWaUhKN8aUXdy3P/i4idZKe2trTt67JQEs5bnkTZF8pzw0lmU893vd
0gOzYOZVRQk+QvLZ7k3vhZ0dn61yuAt1O9yKIZ7XEflagcsCmpucZ1yBr3E2IfO/x1Dk264l0tMH
qovbOjLXnlnLEzfUV00M8601OohlaUk48wRkaSBWOF86F9GE1Mmo8hdhaOMpgZO8GpKCerYIy+Pc
2y9IMxxqPcYsvljXON/PM+ymEzRPshC4++79DmPWh3jCj0OGFjJ0n2eifuyFaN5PB1WYP6Y5M++6
PH0TM1ktk5i0nYdyniblcg9xvZ07WPb6mYvgdWFo/tlInUM7qJCkLJL4MI0Ac8bjvXO9nklPau4J
W8O9zgAFvoU/bEbIRoE9a/GlNotmbdkL/cE2dqxuzJ0yl/FV2eGBsHEwMBPX13ElHiNAGeupLq/h
1mjbxLXSoNHHNoAA8AJDGrsdvXrsGT5p44P3LbbzeluKIbuiB1RQ9JLmXqSjRIeUF1u3IxRDd6YS
53LlbcOeYzkuK3Vw5fA+iL6DGQRZzXNqSQU9Reu2qm9oXgC2hPGViPYEab7Y+yTY2jM6ToqqiJDz
bt03hoJpZRib3hTOGgXHyfZb2kLDAopsxc605RmwbXxGLs7shhSwzgVrYRgK9w0wAxQWZIi4iX0L
Vh6eUDlSp3bjtJqrDhniCFooD2FKjUVzmbvlX5ACLnJmcHpjEHTHshGt28+iW0KrSv1uXpMVQH6K
S9McAtqOJY55qPKa/ABpbCJtpvMm0d94gug2QirGHQ1/b0vP5Sk0SrFpW+bkWe8nlzxXZAC13L4s
77Hqm+RWGgzLuiw3tmGl92cfge8jjMeJbviDqUXjo9matAJJ+SZVYoTdEYMkH/vI3KLi2GE6CK86
BmIuIqEt+bisa8cvfTm5Z2qgOsUsCf9u3rkjYkHNjaBMfut1bMazHeJbwxZwFstGJ61P0B+zpbgy
YH4KgxKMVfI2s+Y46BldrP3Yrrkq7xoIuPAev7mFsZ5QE58zBpMgKcg0R2aHYRBU6JWOw4zFoEFA
wNzf24W5j9FrX/UjES8opRpmb4vTyoNf5OpXvTGeQ3dQGxPmw602dmtjeeMVqtCd0XsYXNJufPQQ
fm6ILH3IDPOK+lHbx0UpbzAuNOssSsKnWM2P2qwjXdV84zx7TRfEOhE1ZuLsimG2HmuRAnas4v7U
L6Ea3A0Z+QICj3GEMfy+ci0J0j/J7KfSxFBgWYyaJjOy4OIRv96EWEvSzL20/gxHHHQP2hf6E4bd
7hOMcISqIxMxRu9bNVg9wVdIc7SUqRtNnzsZoWV0NZtWx5SaJyD1r3WOqoZKTVFKXk8i2VBosPRv
5mdbculpOnwQuUFrIvxe9HQNdNt/R9nQ4iS2OpQgWn+TzJJdWPi3fUbSqSfINmWZzQqnjPYd/pF1
OdkNp+XeEfF9MYzyRq8qtbYTq2Q9btWMl88ivOGjzA/GIL/i03Lo9hr1Ie+4DvVab13TJnmGSLcq
HNUehziJEfbnpxxa55w3t7iUkfBJBP0WWlSu9W0fyBQbbT6MXZB0O2Dfb2VlP6pBL8/oy811L3HV
1HaD0xaNJp3x649XHVuRBnpChmWGCBUqHHkktvFqj5Jr1bDE8uUL5Uu2q77U6/OMLMWCablWFoR+
/NnH2vSPuc0Brfdju/IMKMR1fJpJMbptJg+1Jzjw2QgNjG39FwkEaptHMJgKH6LdRLYDo1H3jjmQ
cRPTDhcohgKmFPlxmBehqSUJmfSJJYkiPMmaPmw0skgDyFxAuEh3mpIaYTNN17CCsodOewJrKh+I
naKGtvrnvHtTCyufFYu1kl52PcbkrKSSDzjB0zAUjgsxNJdAZQVC7zxNqCrTm0o6ULJdwunjgvAJ
wqi26H55mSzmrsZNsCF85kv8gzKSGGKA0L7eyAOA381QFh5u6X0JWmxvNxU8+Tk/5LH5PPvCuIoR
ieIpOuoCJINRUAJa/pJOSyIUy8hO7RGhnmrv3o9ZPfiTOoI3JtAi4Xar6wi70xRFFUtQAJtMUAOr
6OQJ9ic6TKmR4gRAtJxqa29AL1sNGQo8f/YeYG++iy4uz76N/a2gydWlSAzJT11FWTid5qFFrN6n
Gz2LO1bhjss6pgsqNxpvcrv0d/7QBkX/o1V6eslm7S63SbhpC2YoE2lezNSnoEbZfpTtYkIcQZaJ
dD6Q4IkwYjEEMU2Jt15RMYfVh/rgp/LRS4bXQXsaC5eBPrGQGjPQBt8vbHAaHFzHkapD7098KkNH
hg/kvktjrTE/3bcWzzUj27gyi43nJV+SjjYjp1zLTRek8ERuOWOdGbtBDYFLvelJdRy5E49TcYOl
fF6x8qPtJAEU50uQQwmyCzr31LqP0cCkvllMvsYc3oqGqPPCIStBaRqCNQbJ0wh8VNXXlugY01A7
baVhB6ntfKGkXpuJO0AcxC6awM2c+rmjDZN/nUiQ7L7WEQE5Pc2YqbVeAHayZg/JDrWze2RY+CG1
7rkbbNBD3AYOQ+5Fq141JSXxYpOeIAcAODTW5mJ5Qo5SzIJEy7kOdEDjXN5KfwUDPdwwFcDAaeqI
H4DvjuRk9Dp41aehr7Gh0N1Y1zm35iQy74f52STPZpNFXbK2rapnTG5jShOF2gzN9F4P1kj71n03
7PoxHSTRl2MbYq1KtxrWUaRkajtl1Sb39JcktraEdQwbBtc7OIJc38O8Xg1xFYCsv9L9EQHgoD3b
quLjnt5Y2xusfLxd3LLczseDV5pAdDM0sV0JiyS02oeYBRxlhdjwvG3fa9U6iuuvhmstOZOIZbnJ
0YCJzwRdkmlBapFlq6Bt4oJII/9Y+i4hRAzu5ohIhFG7ydBDzjVIrIG4WFEkREHDvtG7zAnGIrwM
oY8kkNDTVOXDOptha6Z0/lGNxDdWtBsZ3E+SOC8WTl0srnAg5DS4zTfsNOdmgpWosuoK/PQ3s5zI
Jb6aXMzd5YS92NCB6lC5XatIAra2SVeNw6+Zl9+5QGPRDaPOqR8U/YbVTFsDqjGLdLuE5I+grCz0
vR9x4QP2ThxBzukyNOm3TJnrYijpTXQPsaqSFb1EAyxtxtJE85GdRsb6ta2K8hZZzj7mUrB2s4pL
39IN1Huz38k6/lJLwmOm0JEgH9m9Dtnqi4/1leKIWzbk1rUb+w8u2ZCGY5S7blEQtMtDv+gQvBJj
FQ5DSpXl249ffDzl49ufD9NcHhNB83SFPokvUeRt8P+9fTzPLUAAk1HIH/uMD/96zsf3U0PUKVeh
08d3P58ItpDEmVG/+vntL/9qeekh8yJkFeSbk0bWc80ZUsjWGGA/vbKpavKufn3ZqTXXNOLLn1vy
sZ2/bNPPf/bLq0S+iYUgzbcVLNk5+NgM3Ul0Cvk0Cv7+80/b98tLfnrOpx33edf8fJ3lLUZd+eC3
NKMmLL0ktwS20ouDQ6LbDVPhfZ+iDhjE+Obn3Z5atduNWmQHNUE3Rw0DCXpDOvuzTsyUwxVtm7b4
jyOjHy4gmnZmiuy0iLttnCVvOJ3PuaQN2tagJAq1lTZSPanix0GBBVZZ5210lakVibVqY4z9UxSX
/lkUZAjpw0KjIT3QYkK8SoqmWJVZ3a5AaF2gtZDHHGrFQYbxERFzeVUxe3dFfeV6RXGx/MPoetmG
5BZCKH0s5h4R1CvX1H8g747uUh3NKhY4M0u8fSlRaIW+DWz2MJdLZNA4v8kkv81GKLNDjzisHqEF
VkFDt29twZRblDDnnEDrA5JyDFCDfkqldSunZQ4RVm3gjcR7LQkxaEWrfhZBM+UspTzV7Vwhd7Ht
3occK2d9GgNB/jMk6Z7AGO3SmR3pzijJSwtIwFALBuQWrGNNu4s2khVbEFV2GDQa7KMmZKe1Ifrx
sZuoVPNLrn9JaHVDShPfPLgfgbJI+mshOrvDweXQWQnzPadmMy32hsJOYTh1s0lFHjFyU2eEE1Yg
TI1w0bKTZxoT1D19CLFUuy6w3N9o3qEphjN9jTfdwHyid+RK4q0qWtZBAGGnlVAPqRV6V7FfEOLH
3rP86aU2/IvDNGknU4NObqFt+0F1a0pFuQmxL9GjzW5rK6wI6PPFfgynC+4Sh7cUnWKz2iIbJGTQ
yQ8lgs2NtJ7MHuiV21OINCLDl1vSTrfS9kqyor7xqmEbNddCD5Mr7KqExHLUr8bKa3ZhYY/HiJCW
cZ5S/tbHG0r3NanHkERE/SEzUdJ5CEL3c1ERULGYu1y7Q4Y0rQx6D6gpvR1qUkjMkzwgnzsjLEcZ
4ZMoV6aL74d74KSB9PN0DXXnUi+6GrBkbTLadW5W4dqZo2RfG8k7tP1yW+jWO5iGeDdOA2lxuL2v
iXeE8M4WozOZ1yahjNCj6wtvrT0XTBNK5srXWoqTIhHf2xyBixYOHMtJZwSp43T7Lk43OaE2tW+C
U+3YM02zhI2RlcCB5TVR+kWM77be6gf+CMPOiDKz6KrNVLmvWM0GnJpf0/mLnGd4FDMel8Rqzwie
6z6BmBQpbqfm/ObYVJJlMtyAsb3PIvudKZItBXgwMR0yB4tnrNjIIg/JRPHg+9nJgurwGOgCKkE8
78MYz6pnHCYc+lYCkqUkrgqH0Y2Vmt3SOcJAmmVIWKtNLJkI6I7gRix9rlyNPJEnaGzS+atHyAB4
ahj5iBikmZVbHRg/IY5FAKSeT1+379s2u13GA1MH9RfoZbK1kvY+a6Mrx/mqWzHW40m7yBldC/CT
OBBWWa/w59srXR/VJon6G5m3eMXNAoa7Xht7gO+vZSe4aJDYszIcJNUiQTNikrK1sWr1TPrNSQlj
3HXW/E6S2YqS+YtZD7vkRxdGsNJG99jDTN+ASf3BATgEw5hTQ6T2oyGGbUidvwuVXWw6jVwFn8hL
cjemfWiZHIBIUVD3gmygwc8ymTTniRiM0syLTf6VGmOEtHuqcvs4QzgJEnJZxmX4HJnyzi9Tchi7
6TF3LAJlkkdojqvaLOtjq4cp8RzGuRLjrp/No2n7dFHt/uBMyb2WaPjGNXqqAoc48xy72Ml3hzxd
F975IlOa12Vq4iMsLLHpiv4+pW1hNemPQvNuPaVzoGE9DebZ3hCZVDTNNodwS6Gd3xYAbifH1DcM
CyxhvCuUrZtWqasiap78CcccCZ49DqzinsTScJcWqbfWiB3lUFKAY+Yara6Wb8lKoJ4h5EnaNBMM
tcG50yD5aqsLirXorOnXpEI+1nXLdMIa3kJkEyQvGdgsuonR9RxBQ7K/m80EHn1pPc1kP6UlJQUE
L3FnqXgLuU3HPYLMnHDxljMgltrXNuX6MIhnTZYsWKRZnXulmpXjPAqjO+rN66TrTWCZYc/FbzpE
rXbRG7AknqEf54z4E8pwHHLkc1HSyW6nld5jjHnp1CCldin0GkWwrdlBpSQ4DArs6N7P87DH+YTV
iDMUniiqFzCzVVLZ8PkI+ekK5qRVOu51csJAz+Us6MO32I71VYYgfN/l1TnpnNeOBi5MkIzRh9jR
FH3uDaKvMt/87o48l3QvYE8sEgm0ArOUNtTf9IW9hCMz9p1p45llgxXKqveFuXWXxAcvmfTt0LXl
thdHFTYl9t2YpGi1bTxQ+FAHpqthMZIZQxVtwkbdQYMqubvm92231VzNWllcPVmqAprKe3kgk844
yXhZ4rWteVSVuq991vVel8HxqZ1+YyFMJwCaip9b1VFvQdakycR6UELBSnEba3qf7x0V/QjFfECo
InaUIlyWBybbcytZRCi7CwgBp0dIh2ogBWPrV9w49Xg6jWmxr6L+UJc91iEoJDosP5ACZYYQz8mS
h5BGZlCaoxeYyXghjP2+JIXv0AKy21Y63Twu34PbB1pDCKmIrCO2T0xUY7WXLmnaTkG2eNbH6345
SXWsphv+4xSmxY55a0K/rVgt7PssjQt2bFoGnaFR0+As2BBr42wKhw4IzQrJGGZFbM1w1UTfyyS3
17MkUw8LR7KhJ3SXdqW365Dbk3/6ZQbk8k5fnCQZQmkMA9gUA9qnKIueOlu5NAlwnpAYR94qY/Sy
PmDrpQZCx+uE/nyTw5hpcHufOInenSrymItk1pF4z3HVWOa1NgA0gKrCpaE3nyMj2XrHaAYoxGqH
Rl1bvxYtjlOzqq8T30mvG+EeZBr1K6p5EtKFXh7cBl5Muld1nx7XLNzgJhS6OPlmigq98PeTPt2N
4Q71nLZppdy5QMJZzsTcJF5N1girYpPUE7vH6GpiJBgJKb9fEy5fw/ezH8miv5uq9rGJGWc3sfvU
1aO51eabzg4t9EvqrMeUJHahzkj4TnpkXTSsNY0cBNka8Y3L6U/knnudOn3ByQ6hBFrRxm7bp7Bz
R65sJJONthFwJdHXDesxjhFjDDC0b5wW0Zowyv5oRFfVqO6ZE6RwU/1iTd//bjYueEcXySaKp0b5
hC5P4bpP2ZyuBo2rSVzzxIb3Y0/J5c9LKd5ch3oNZ6IY7jqjp/dZ0Y9k8m5oNyNpaUXrqmOZpN2R
1i1N6TJxCUSq6ab8/GHXM16XiINMUTFYWvIECk2rucXW1kNkMqPqliCBtk2JDcP1yd0IPkRnVySD
+SzmMSSITTX7+vHjQUQaBrqY0ilVWPKXBxeIAaAsa0bDpXdHsTy0ZnUUs27tW4yGq6rrnlH6Ed9d
CvNIgiHFInF8azW0yWlwH1QSMyfQ8vkFde4mszpSsjN/xKIvUaBZ1VX4YQNYHjTSb48f33K7clk6
kCP88TMsFQ7wlCPqc3lUi58gWb4K1cAQ1RhIyANlcrAX30FEWwoK/PIO//7e6gqxniKYTFEhrO7k
dGm46mtl0flBsO7OTAFLoGNoPAaFtF150ZOZ5cTBUWCldXj4+J8Amlt+97//PqH71hbgLtPCHY60
rImt8stZbrtZ+2J343BsXxg0y2O8/P7jSeOI4m0k4x1HVMgFWrUgfpBvQDYvncCtWX9EAup8bkjG
6CVpEdKmGwGIGqM8YdErC7l92aRQUhMOxlLvyaEBQUYpKcAI6ctD1hb5cb72ljdV2CFvZybsJ6nD
5OCHYtrRDtr//OWyfueDZFA4fp09q2YG5mRYK5QFoE0VvBOG3bfjsv78eCBN21uPtK1WptQaBldd
cyzSdI3a9zp1CzSotUrXVHEA2aJKHoEJSUDnLZIZxuVqL9N5XSh8UMlEtT1onvmSObM6eHi+0HI7
R5FFbw3Mho0FfidS5BqC5yJgZ3mgn702OkGpPDQimHIc4Wml/vrlx1f58q30SIJ1lQ9QqmPoGeNB
DKyltyb68bHNa0Y5zSoylg4Orj2Ky4fKtSZaaeqFe9wLV8BvJYmZroeIpgdXwrQfuUAmsF7qP6KK
H8/9cEtYXRbqj3YOro++Bl1evDWsa1dIVi/maD0ZpvEIfxQ2AOlLfkFEcdJvp3mMaZ13B2ri71VE
3fwaOd1zg78FVR8v7ZTljdCGWxSYjy1RU8h1HkaXCkT0b3pPfOlsNOQsNV+Fbb8hvrwdJYZgv9ah
CeERKrzypNHkD7yBlrlpWsXJUgjYKc3gUreM+gpKRq5K1bES01UGbnf78aO/H1r6UQwduvhQTor8
YJ6fi6bZaSlr9uV3n54KVo2D7+MlP36td0ps5Gg/fXpeTwImd8/l9T6eN7cO1tbGPldZwVSoLMp9
BI4kYNTwgwC5s52jdmn85DlkiAd1ZyJMByKCoAJYicJXx17qQCZPRRp6J1ysyE5z/TyGhRswF7zV
Wu8mlO4KkYWJwRWu0BDxgRRDsgKSf2dbyyTM0bZR5rOGhdrtWPwKezP4haRhbKxq8YVTztB/dH2l
IJEFSTkOG6eSZ4OLx5UrjsAu87UHZBM7X3pnFVi/GigbQVkBKwNUeRrbYrx2Yk4rufTuorxkjlGr
rw0yz12F5LMxiz2NBHOvVc09y35BTdfsHIekN0fpWxON8hrLyLxxO+OLkTYjtKaIojvkXuxRYxDL
Ee8s9xrSwR4ORnsZ53zXtLo6xqF5kE4s1o7ny11KOlDMkoVSEcV1jMh8RyeStb4yfggxco7a07rN
mCSlVvpcjxUtGnvGFEhYG8mD4LWIUsvejCRXW9N1v7W5dxZue6ua/OKq6B3yrY5TWFtH0RUe1v6B
TN+dnrXOAftUMOgUv1O7U47XH1jOPhTSA24Pxiwwium9ar3HZgm8a5ZBQFuJa86Oh8SP0RsYkVoR
qbP1VPw1bYdnrva8RWh6lslaIo7vbX+8CLAyHfP+eUlkLjLOMzXU275qBmYuc7dD8vVde2edNQCN
c+8NNxo2iFDFGu/EPY4TdXRssuQ0kg5BgYsfNfEhwFfPIdHIPpO2I3PMwoc+1oJlcbL5i81ipXBM
Y2cUT5ZrfxNlCduNviCkl4RYMbTQimnsKNgeK0wWLRUOr44hEoFtAJhkQULomiqXxbkVbwbN3Hdt
BwsRGg2wQS4Rdh/YenLRLOMVUNJliPpLihjAyVlQDnbsk8UZSURjDa3rbO1oOqTgZaW5aTL3NNWg
hS2GVxlKEtPBdynM8T4yGAKXMn7XLKDuVqOdyqZFmNSdx2J8sTPK1dgaLlklbkk8udaUc6cP/VOc
989lHJ+FM+5TevZOCkMjnYpXT6A/m/t6ZWmcFvYAEqgs3/j0wezb0a2bx9+otbBgl/HBnLIrLvQ6
c6V3tyWYyR2+j4b9vWMkzwX6bcwRtJF1zeyku8xlARdBEaWOPQCC6PS1aL0fNULzGiGBL6XO2Wlc
rPYdDczX3nBfzXvVEaWIorjHr1l9m3RMtmP8ffQymmfQyoKI2MS4sF6yeWkFmMws2v5x8s2RNVGK
WMAjYjYnza+xxAqB+wvHZbJJIZBymFrXU6Q/Ks8lZwqdMH14ffs/7J3HcuxKlmX/pefIghaDnoQW
DGo9gV3ykdDCATjg8K+vhXiV1tlZZmXW8x5kZOZ7vLwRAcD9+Dl7ry2W34NeBFCOhSl2VsXZCbsn
K8T10DNNpHVSrb0Y1CVanUUGGFDrmZDGapvZLX6B0tY3TuAwpOeNF71JMrw7PediaPe1rhn1i3Mq
h4+hNGtG/28ZuOKtZFutrIpmH0nW544k2AKL9GB4d6lyBL5nmzaooEeBhtyqp2gzWeoWFyddMFiU
syTzqyOwUzHY4HB9lyYkX8x37WIbcsVLR5PXT8h7neldBcuaZXs9LIf0aKYu7uUwobXmfk8mBnk7
F5s5hM1uJ5La15TPYZ8/TjhzBZ1XBZ2fWFYmIAatX5w8rFbcgLlFAcsHOwBUOvCULjrhYz71D9Ix
8LKHj3zDYMTIgJ7H+zlh6alaOBr+BkjpyZDDnSziU5N4h8am8zUR1FhNrzSYnMD8Rfxcy4gJQVA8
Ns38NA76rZ1ayjEyFMesuulKBiAGl2f00D9aNLAsPHgc4ErnwSmwqARD9IWboF9noyQJenJ2PV7y
xPDGdVtnAHzgzeLmRUryJ0FLt4rG+FNP5ri1eB8lT2Vq3HuxWJEEjqCGeaV0vmhNnLWHT8mN2+9h
UG8ufZ28haDZzD8tiZprot6ZXeErNYb+Nc38F6YWNNEkHeSsnH6GRizYjvDBzJK9FB+xGas1p6xb
szIuuaW/wyx6VeRKhkwKEcRt44EgDRXXr0bHbttE7XeS5rQC25iNpxO7MYwhs9DYXy/wX9ft3xkm
AagiBO+AVQGb1ziia7NNqgfoS7Y9/hUPnF8Kqe873xxWcVqZG2QzNMvrX5O2KJvr+JB0MGIUaoI5
FzuOyc+6/zYybEey6LhbhuFsjTE3EYL+XVk9LfAmilhEbQ25lFgZKIGr8c+cBNkli7q3pAZOSGZi
dAcWWK+YJX9BpoNXZRGRllVNdUxZS1yDQQTChAozPBgZbfB95rGlUYPSAtW2c9No+qxmQAr0mJq3
C9gvM8lmS0LvNlS++yTmJ7iuKPUa5BUWajwvHnLmFP6WT4nuZ2kvkZ3wHVPUnIXu+YonvCIynvZa
JuLgcBDbBgXBNSXYXPLCka83PudLgC0W4+f+t7CmQxkhe8qKivXVtkkPR8u40h3SqpoQu1M2EI6u
wlbAqoie47Bsn4a8oIXi9iP04jDbRlLSgB6K7AzI4kEwz7sBuRrc+JnAtR5SNUK6aQCSRO0msexL
ZJdfyRjomxgfxVExE5siYhDl8hI22bBVFpcX755/shffyazKc6NokYOYJ0fF4YBYFEtnCbXkqSvl
Erg3P89lZR3on935Oeq560soNcVstamgv+4LL5hPWU9KNzc6OOPJo7RmE7VcCdm76OmPsZXcXl8g
Rdt7I0Jp7ur7kME9hNxpcSUi+lxZQ0SsR4xWxFc4C3NSdUdUv7aAF6bYDNcwDGAhNWqGadCbsDkR
lwTHNjX1U+hBqylNzwbt0djQf5h+jdXUPQ+Wqna4IqgS89zehzm3XDJ4xoPTvCSyCe6v/8dPLCLB
lhk+gZSr0fUml8cASYFro+gu4NjepjplX/WpZlrTYacb+HoAarg36Vj/9OTP7x27829KjbPK6rKD
z4Ru7Qvy480U8U8QO7egGpHNydgA34QtoqQTvAZ35BLAbQ972+a4N+QaFN3YuZSWBsP1auC3jQyG
dcOUfzbpuQzRrQr3k9POT/yWjZ0Ph5lN/a7IIW66o9UgwwO/Bsqa37mPFyxLMrPF9XaBmNE2Wi6y
gr3nSo4MwOL0LM1DPDpHI8JilFJOlLmVnyWYiQYsF6yqx0E7RKZn1i5dfJaY6BhiaOOiOk9uwpTa
3Zco75DHDBseM5clNT4YKtfcpGJGMLpdcGibDIQGhvEF4jTW+9anEW+09BX7njzCaUR9gXgAE6WL
sR5BZe/01IrBKSnd+wbSk0XjjwrK6HEvvYYmZ4+roVe2sEdNUJKT5uQ3ORJ/Hhvo1g3zreUm8xH7
wSVRIrikuSr3eujuIPPd6L6qdyroPorR+CtyJxct6ZIRvMhbmpIDQcUXgV6Ho2tcnMsa8zFFIDR7
xQqj5Zc7z7eQcJ6aeiyYeSqCT/skBLXKQbBh26wxtWSBsfW6JNuGRMWtytH9LeKpOwx085A4KfAK
MfCwmJ2C3TcPJpLpIvGWIhJjrJl2U3kOY/sZVv58F04Gp0/Wf6cNV2pOP4yyeYQOslKAvhCygJQs
ZkA0GWWKy+xsA92ZhbJx7Q0CqLUx1zj0B8JCxjD5KnMAu5Ez0xqYG03E+3dZe9GRwz4NVL/vWaTm
FuooMswsxlJs+N6lqIFqBR2W7CSiCdYVJxqvPVot0iHpNVusoCYzMv8Nl0x+PyTTu4gpP1IpD3XC
gU1P+U2U99V2JHtnVnKxTEcKw/EEr2toDkBhEqoZoPCO4mQNphc7ZJXsbDHFJ8cveSrNcnh0LPuQ
u3/FRZRSg6O4VoxWz3Ge3ktvJASZmfSQWAI6V41PKbVg86lw0wCCWxflWG0reoTLPW5upUNrWEeF
OM+DtRM1G8aswD/JtgPwaRxzz2XYM+qH0irvU1H5h5rEXGoOK7upvdZYFSq4Yz98MVX7wSNkHlMD
rWeou+gYQHxG3Gnc2XbzajOF2vty+KrzfDpJL3tEVby4TdTNnLsXkt1DTsHUF309vZIku9L+hOqE
mYfyac76ScvvGsa1nzMh0fpTjJ2krejd9Cb2AbflREWSE7okHcRYKfMT9xf8lLS99zpNLKHE/BPA
WoLYfZQaKU3yULeji3/cO4cQujxEy0wlvLcSRYTjjSEOkxFDd+1+WdoydjUwUQYqQ7nNVLuJo+Hr
ao2/fmNVPYzbIruDINrHkPky/dLCdDPp2rVhcO75ajd1B46ucSkRS2uhd1FZoTDH/YlChD4wTYrQ
zW/6yHsY5UzFtHiAr2Y/cxogNXGDE86r5CrwPH3wUPTftu7j9ae6oUOhGeFpBVOA2LumBhnTHgVU
KiIuepxxmEaIYIf7YPKjPTYMqoI8vLWcvtlEwoVuV+cXIkFXUvgIR4rQWkeI4y5N1ENHYzVLB7G7
WjPNxPgCqf3MWZ+ZmU4PzF7OhVVQbOKmaYovUl7Ng+XTDO61tS287KuG+MjBAsD51Wtvje5umhjg
1hUSppgnoCV+fO1rsvrSLasD4OQFJYABHJMmMj3D9fAsfDrthM0b2ei2mYsVdeDAtcE8lwQfAOSh
5rTZMxDmcV067UguenwsHb5xdFGnCqPVqscBK300s1n57ArFX11gNaZnQlDaeC8dKq6y54/DG3YI
vmu3fRTL1fUng4ID7XVJLTxRrRM3/sjH+DkZZlY6ZkjI1zjtSrBxU2T8OuMI01HU1XrUTGgKDNQd
1hB0VmuNxMgQ9l+sp4uFrbi3IGKvCJV0CN7j7ygEiLkUKQSRnJssH28yz/kTWKxHBYFRTUpFbbbY
dG3W+ZT5MXJGngXvzphcLpLtPQLwimfeVdgbz6rEU97m8weI3orOKlMfI+Niu625TYEeL6211OxB
kPHNMIyE2xNS3PXKyNYKhQcNzn2AuNCpAEZKK/267idaBMcyqY9kVY+29522HB3aiD9ybd91Dpog
flRRS6p6fE81185qDFh5TY0dGhFKxuW7tfM713KWGHFVnfMotw4dBoJeDmpXpRxyQ3tJHS8n48VP
B3WaiHYQpnmre7+/dEIS88zMnbSM8hgUIFeXGtgvJ3FfOiya2ex+gOmGCkUZaSq7w/BHkpBjj/fF
sEx49IZZG7DQSeWHWvoffdIByFtejFF+pqmRnGaj9bZlk90YiTRJ55iRV1scQs61Dt7SyUA+S9Le
ZVZmBgQOJzjr6CPD9nGvbfOx9QZ/x1rinR0ZnxGjUA+pftNyxD+IUHxGpWWvRW89pJJbdJgJK/LZ
JJebylywDql0342AYWI+LN8f7bWTN+NMI2JFuzRB+ZQ3Kjoy7In2y5l/VkOwQuBkHofwEIgy2tPk
91doERjcCcipk9kd5wLH01V2a8kRhhVsNUNy9SgMIGlRJkzLSc3u7GTbM4AZGkZ/PIjJsTGz93xE
CVoEuBmoHyHStbeBSrCU6U2Hu6evAtSmXca9NEEMo5JB4kDRVPrFkzt4NTKcn2s4hu8gwLY4ra8C
tEO8t3ZeNwu8dPJfhxbEOzNyvUtQ99S9eO2ojNdCsQZdFyLaKw1wBSeCZMx2TOSix8P+pevlNCoD
zv5ZBgKbpz9gLsHsnuJWrITKONw69bEKmPrTWRu3QXVXmSBLIJUJyJv865rlfrRdFB3ZTL0XsRrL
fnwjIe9Qx5RlLlwYSn1GxkO7hk90wvWC2nZkU71+T77/bkxo01yYiMrGMXR9wy1BZKuEasuckhcQ
93pD6cpeDwPFqoAIMUTfpdwCCFOsn3lO1YZnkqTUJdxdIpYIp5iiVdHIxFVHR4FnNTM97Il1Ts+A
Bcu2WGoK5D7DMEqqHoYOKYG9YXBsCsZ4WZueuiD9Wsz/Q19+VTV3E0JaxN6WsbHnxXZOaFZiDa8z
txUeJUgq/3ULmh1D7xzPd+LKZxIcC1asYmZ9rHddLW6LaGZ/hPxppe+46AmhnzCiQYWgLOGHmiHY
z5XH0TcG30Vv7cfEwE63LNyYHUt+fFvpeUnvnS60rqG6goMBSjWsvASRCfqAfrW0vdchVhereuQc
f2skGAQDC8Hcsl6N/W5EFIFmn5W8nznwFfy421HyYRChVWnnX1E/X64tdWwkDsGd6DEKYMqNn88b
w/VvgqVPydKud3G7UC6K6r4N5CVjkVkZ1ddgyYU+z6dpzWqra5dZvyYKqAcYRft8ZSzX8e81EWCn
YRXTDnrkF4ypdC0czDKwFTN7dEiBRkDhTdG6VDzt4XzHmSS9FUyhVhV927dxTAVuEUhkZZDMbxWe
Q3MiP6lx5E9GQ+cglGfeh435o9RTEjX2J40KFM+11jeZ6+cHz9HdmnRUZ2PQoGpMszw1An64Z8uL
o8ZjNXL4iyzXvozUOFWp0Vk3c7wHacpzEkNIqZFvou3ndm5BHqxEAEsrmcoNBHTBfLf+8mpw7SNA
TGbQ8XNnye8hml9su77AFLidGnAgcUfuHKZ36KDEkxc9hxxpMdajzzwtd49nChYpqsRr+I2KSASK
WVQcwuV4pHji3CT81EQ8BSU+Z98t3pb1kOcE1UGwbdPsKw3i56YQD7V234c5/Qv+8yGdala1HOQ7
XY01opmRSxoAhyfacqJD6GRLZ7+k3HWXh0go/qIe2OSK2Do+TEWUYJuusfpye7eUHfhuB/iENN+g
9oJJ6jKiQQ7XDTvmbGsCumVAuiLOsdzkDDxkfh7Pdhd+tWZ4LNwId6B9TC2yEdqh/Y77kHuWm8uU
3rMKmZO71Ro/cx1V86oWLNEzImBds/mGI7e2yyCFzS//8jFTrxIdHZZn1857vat4O8oIn9XActeZ
OYlMxnArTWpFuZQTCo6uK3Arh81d3PIwmDVu6Z5Wt5e4tw06PMCB/By8Szg1/nwnQuNJjq7BOB77
G1VEq6Nbe/EGz5qNwAmwbw6EG5ICz1kquBUFt/8VRHV9XBIyhTBIXAy00/QWub4JJgQpycjwWpal
GHE8ho1XonIgejiJWo2dQ1Agu0qDv3ZTAf5oLKC4s3trCKjcGnAtC5gZ/2Yu/Nzln5szUitKV2C9
I1IhJENdLLiSAFLD+eJOsdxc/67lZ3sWOPBIqyZpYeYsx502MO013OQlyu6CI2rp0rPppHVPnLID
pN2mHVIbTEt8FttWclOEeJrIOOLiVexhsiq/7Mo5dUWIfWzhZOVZfSiB+G1i8gS3mc/H1lE+b+fq
7BEgDB+Ys31l6EvReN9ey0klrtifU1rQQdpGEGUJDqfyeR2jeGt0HO64+1fEvRLcu1hzQ/D93EBL
p1DVINRJ/+k5ilclJUIQRpsA+BHDHQwZxuQ8CdvLVsjbfHbxbmlXpAjcOAos2yY3R4MnnVASi0us
Be6zAtdGLT4brtw2L6KXHmONRYpW1i9ZxRVh3aErOTJC3oo7F46oyPigff/kTvJ1WE5ZZRech9GZ
cVCwTYcm4/J0us/xdkNTzr4mm4eeTLS9jDQnNujPqEAQUjUVUbtI/NFYaiQlOqJlvNyP05WP1Iwu
7/b3unbjpaPRYKFgVw3ZNPVM3cglU47zFJJddhvM7k9ZfYExU++MQc05uMFFhxC/RNOLk/noFNl8
ElZX4H52o40X5O0aWUNxl9N7WJd5SxPGD0AXEduZWE34xDhnXU+pTSaPSfrqIkrEfWfxBBEyVW6n
SEEYJesq6gpEOHPPiB++/5rm4bRB0rM1J4t8Qr3g1oOZJAQ0UTz8uDVGRisigkfb9/cW7/GcBwjZ
Zq87utkkdt1819Px0uiWwjx+jWqrO7bYctDh+PsxwTWoW3gaMCOsjMAbeDLdbnAke2xCAYS5oVmH
aa13Sgz3YI8wtcxF+Wg5KG8alm+MNCOiPlvml54TPGEh1aY2zPpecVp8BHO7lehJ/kb6/H88Id3d
/xlP6IP++hf3/3/DE55/yP76Lub/i0749x/6J53Q+gdjWMv2YAL9DSCcfvrhf/8vI4z+4QU2xCBy
lHzX9RwIZP9kE0b/YNNeuD2m4/u2ZUJp+y82oeP/wwVygAPSguayMA3/X9iEzr/DQZgIgk7kyO0Q
Z2zZ9r+xE0jGTTsUM8lpUqRdlAxliBJkxOPTIWra+BKTH+0FukMq4T5X2ExXmjLoYKqHzChPuTEp
wFvLMaPL450ZgMtgpqHwlEfs9JirVu7VV9liSyxZudMifyoYwG4nhakCNNKmjM2GcS+xMJOYfjp7
l1lSA4P8j38yKe//5i78KwfJds3//jn5pjwzNG3fdi3z34EMqvdm0gghxcWdttaNN+wUg4vDFcwa
L9qsLHQqdkVqmmjRa2Gx5aUJSRJglyPfpkR7aL7WMb5Pz2z3WLTprhV5htMiYhuItwDJ5UlG1os/
BP3aks0Tj+UX+Gj3/vpSVpBEWf3NbRyxoQOiQeVyzIyK4pAZyUCI+bbyR3T+GP6nM/1PGpaGPGSw
WLYzUgZaI/YEFJ/ANJW5fwqnFZuumKMt7/c5XPJHryGksNuQLjFuJIjzdH3p0RedsLQFxKw8/J9/
HAXsLrpK6m0+OJs+svXByWx9ur6k2UDHwYrIipOlOF1fyDYWJyeOH1TW4DCHJ4QpwK/yXRM7H82h
DeyfsUkRL7vJ4uNFsZTM4p1DJrtSaqPckHxndUSVlPgmIGUjSfa1H91mTVHTVZCopBwpPIz3pf62
3ApuXfNQFqo46SnFAV9hLSshVFzDRl3fabdIulAOLgGkejCjf3m5/jOjDTaAEoJDixpsj2ngXi0/
1XP79ckkDwSs4OEvaRM3JXT8AkPwNoAQRoFezMmxwNgYy4gQ2yVZ5/q/Zq2tU/9WGILawpIMIZir
7ZLFyliKQ5uQ14VyJR1PcTSPp57HYTMZzBnCLPPXrkN5Hg/iD/lftPCwGJ3oMfWn2bEeTAIGtxpR
9YLEuokw5QBeH4mHXl5aHwWDkzTZeTS87ExnQe2KVr5e/9H1JUkQZ0MfMnYASR40ehWGRVIap+tL
G/5aTYUDnAYvmJzPlk4xU4Mb3+OmgtrAeVJr74SaB08QvQJamMguOzKVHADYVK84DjusgbB4/cz+
DP0PU/a4fFKT7B1D9ogb+RgtgFNONsZrY+AoBZYMmw6uW4W7u0FAiVpC56duPE+L5i4BiLYmg85a
e330Gvk5YR91TowJRnjUef6xz4eUSLPEZ/aQkfSKEYhaCrDivays7MTGfyllle3FkgKGrvRgR4gs
eDYOMJ3xyqMXrSDM81dnvhFtCjXMTKLLm9LENoD3zMEgPU8YeD6lK62djkNqH28s9nIR9jmLBlCZ
mCgsYVPmqObBWEDBbUQ4eWr45JM0b/z5pWMmYZ8v2b3MitQ2FaU6wHPfD6nnnnJKy0014gk1G0HC
rdiFMndxgBH2SJgByOtsY7fDa5cNf3yCAU5ksikdWsc4RGslg/Esp7TcQ2B8Stp5PHvOhsZ2u8Nq
8CIqiua2Rd/VDy74U+BHbhVuPaCTSBraD2fCu4o95BQIr9/HSdohGMQPjJ6a+Q5JcrZjseJZon6t
B59efFHq45h8NzP6L7G8lNEjC8findHtOiqxkV0XSjZMcXCrEaW8J/ZaVQ99IINNZdLZdxFxbav6
mX6Z4HTnEd/YcIwpwhZkuIIHQCPK2DlteWf0znxq6AYeo+QlXSKLVVGf/aH4jRKQX3PNgJ05YmGP
P3mDfF8n+Y7j001vTSmYzeg9DQi8gOyxM5Py1Wmm5phOGCTmWKB6hjB4nfESJUv5lvt/hp6RpuQY
eEqFYZP9VTxPzB1C4bygnjrpOTT2gxS3jRSYwsP4Zw6e3KT+jAcW3zZZPFQ8qGV9Kjk47zH1fdY4
17eiTPQpidxx1eG03wRJzy3c0TLyNe/SHrGyuQP3A4PisQemL3GPnRiy2Lbf75Lefo1xsRxYJx4D
57W3MLNwEu9R+mOR5YZ4HIuQnw28s7bRevJmtm1tptuBeQjYgPoYdUS3pAWtp9gMNppRyK2VMhar
yOXLa+zgdK4VF2fyCu+QtQC6JUGRnEwQlUTaXnezfRBBNxyJ4R7PtfNYKhdztG9eqtT5cPdRno+o
RdolNuHWDQ1rk/Q55BQljpFVexffa9GykKbUD/STyS0Rq5Y/4cxDwAwCT4CDrm4TF1rTfuwYIZr9
1rGtdheqAOdxYYu9OUdfimSmzCjiB50w+jE5KW4ismraIDk7ZnEUdgHF3C/B7yDvRARdH3q7PnTg
poZ2RqKMIceK4rsyLotNk4k320qRPUbIl5yZdCbIFqd0hEjRcYh2Ek45hjLabQVQg5kB1TRgnkMO
dhiVGAYSkwRaQqCtA+mKjIBp7xSELGAjBlYGFthpe7XVkJBLD0kiyeC07SJEcGUkpnUk3d2o8a81
i6KTjjgtAMN48Pvl3+OTaypsTCiQQqPcGP43Wjf+u0VX0dvuxiMGc+lDYuQes5l2Lx0/XHlbQpB7
YgtZt4KQkDVRf2Qmldn0CKg3AXwMeCINsXr7tnjy2/LiBqSVlKRCd6EL9dMxdstStnOG5k4Bt3ip
OQvaxZsfEcZV+NMSMApvf+y6e92gKGlg2OrRRBmcXBgebKbAwvih5INpYrYwJHFZcvz0Bu81KxHf
Ji4KYozCKdPowtjQ5iYvItL7Bhlfn8kJMyWXv81yZ5sNPrB7JsguznkUpX1BvKRpv5XNnZc+xsMw
3U1J+CHqvtv0GuMa0VAkAOysKHgvo3ZYE//TIRZzXOAdoUYpGrzndoRpBwoVTjnfup9xRt1X6bR3
CXJL4RXs23Z6FhNSbof5dLnkYs9Zf1OEJjAeKjJqGklsNSk1JfgQJom1f8zbCsbQr1EM7lkigMyH
eI+92zom0tnWNY51nbnNn6Ynm2galuaYnyNTbWjcekVMlE9JdFZlUALLuD3BhhlugkiwhTy7Nvga
JjZkAIhLaPPFZPnS/+iP4eK3VNG07s1kwqBFEyScX0MUQaHCWcGoZ9OhOjzkHiosvw3OAZB9Kyr/
wm68rnpdv7veiFCnoDHnNpehtJjRG3291VnYENTlgPMIUv8PuEQBikIniM3cU2339JwKseSPzzct
hIo95Z+i+bXoQHlBW1VdkD+JAStEVxHHGaZrIuwRNWK2M58aZ3wgWAGlNpxVF/F/WaI76O0cEFlE
S6y1XqB2UOcl+QECzUbN9cCjMH/pUS8BBum+JgFPiJjjr/sQaPtOE7F1IODXInAIVAyYjzuivg6N
duidq5wDQxjTVkbmQhzCjyK3RST+A1wt5HS1fTHC6RL6BRiMAZ7NkEY7O5afhCRQSxXvM/QGI8j/
+EM/oRZ2jiMBFgNveVP4DJiSiiN9Q5aKPSWwnEI5rczWlHvQkrVEAtdkNg2YLkV7WcpiY3fN2zD/
RSgLfcMa8I6Iuv1YA6nMpaCHql6VCt7rNn5qGJIjqRm/BixKu0DTN4nUK7aSfaDc8ODQs81Sg5xv
FHpFw53dHUmPoXO+GD9tq9o4vQKPWwiNSNYLMUxY6MWGYcesivmOpUwclcPtCGYv4Srv6rCsd8WS
6UnwooyhLXlef3Z0+SoEEx7HxQpleyvcWpqROr7kGpepqu36bJE2n0bhTyP/TL39wn6z9FT8je/J
39YejyT6cr9mKAF6rbsjNedvIEsczhVRGlM1rQw/ukRNcibrVVNmP+KkoSwkZBZbx6NlZ4/5ohL1
zQQIqfet649WDhVNHcqg0UZHTGEKBeAxzWuqOPOligvQj2HNTKxMuBr5m8AUxAgLXQXhmMc6H+GX
4FlMhwp7iklbVIgVKFmuraXP7PvtQ1zc4qERSZFDfXO+Jqt47HzH3JNkyknOyy7xHM7on/17e3BR
UIMJoTBCMA8U6mRq5PMiOaq8FgftR3LxdnJwIlp5T6adIlcEAWZs0R4NJgxCKYqugi7+XAoGHiHU
WAce/QbPLmqLiKHw0gJSJoVkEuYvomweHG+ajp11PxXU4x2f2eucAHlKcBt1LojxxjuTJPmXFoxX
cI6cEm+UJ9VCCfCBBwYMzphFbZVy9MbROWHMaf8eNMkdcZ52DKsHE4bYdikfWlXuzgSetRlMXdID
jz5dp7UvPalYSLRWVRNpOFF3tRKvdoV8afQMxsWJx0pOa4Ad80caiLGiYtPWcbSX44i9b0BTYLrw
YyPjMY1NyKwgkhDBdcRkB+SodZ37XIjlK2Ut9Jnv9XE7ryI14FHvia8vlkTM2r9rDIf5NKPZjew7
smCYVCgJIdnO7D8Jiq8t2pi7WrN6EQB2Fob3UvogC7rwO06mB/qBwdovWSXc0i63ZKPnFjy2MfM+
PBdukIl3m8JqySQhYgVpFIN3BlO6xnmKQQMlr2hNGMmu32DeQJyQuCOt55VOqBwTi8l7NtyWtUMp
OLdrQ/3KOfsg0QllN34YtNuL9Pgk0+m7HcqWfLBD5LgZkCFypIs6WW+HPGvO8bQUJRbormIqv2Wf
3tCv/G4Wd43kiNiUDTpLeZRE664jQzD+ZPmzLdgwEoFY8zvh+n42DGoO02YI1R+dZKDirvxujw74
21vyq9Hw3Ru+yezF9LYwk9C8EQG+s7S/95VeRvAKAaMNMmcxvXYygyMWhymyhOzo2Fm+gM4UBAqL
oAHPUeuwoIQPKtGsHMyl20IX+2FI0RsrJA5+1D2AgnupF8M8gMdtXxSPbd3+OL78sTmLuFUHAI/U
w/lzVKjG+zzgoYfOKcOnDKPraCyigZH3QPQi0jIQWIb/GVDBmxP02FoFiMtj4x0JxwGyx51RBjXj
QPHEL6ZsylnA+rB4N4H0tMtoinAdtTFDijwIvekOyaZ/bjBAlROD4mQ+WbNhb3mMa4661NDJjV/A
roD5ElAUJaQt+2qdT61c1WWzaVNkwHnuMzNCntmIAT0jq7sxLq62ElqxkUw1IyDMKFE7rmw/zDeN
YoCsdftsMs3d+RXBv0yx1pKconUZ69vlP9WxjDIi7RQY17Rui93gfdBB5HZVGCxmBrRLbN4s8Qab
6TtAJ/ZXg6DZUIQrVLFlW6JYUk1BxcDjQFmAGR+Y8aatwCO1yxdZtKRO3pDRy5cR+IJhHCdwOwbQ
WIBo8nrFEoCQwIjsT1cjqI4LNIFT056iyRT8iui3TIunNgN7Vv4QGn1mVAmOCM/4JnW9e4DDzaoe
SS72PQSddmUiJuhf8yYgwi5+iRx/JpwwxHdcJGunixeJV/xgCDYyeFNrj2PRmif8DpzDX7EBZUY/
RoyWZG6d4rmh3JjAV6FkSqhC+xhY7yLvA8i2Gg6mPSIWoPHI5vidWRk4EBtvA1hRyfnf5izPPpEo
pYhg5HuLJ5OHrQlRuMfxmozLmb6b4EQO4gC/nO/tEHlkOzd3ApQfabKP+2jbOpVJ2Er7Fdl8YCPN
HuPliYTWVm2jNj8TfO/s5zilfWKzIWHhT9zXcrSKvYoEPiHje5oYAsTDZwZ4NMMii8Dt0pFLWswX
1pBRGk+IouE0ZdXznNy1vrtVFTM8ZuP82HSwZXzbqZiGHeiFInQ+i4L6daeLefqltEgN8ejlEm+7
hxGH4CUSuRVwi4JJUm84nEPO3aR3s8MXSJX/oixARi7UrHAx96OlYU7ItesSp9wMLKKaYdCKUHbM
1wWzqma2NlP8S1013tbR/CgIqz+URVycqijaCKM7ya4/9BGheC7VfIlc4hBZ+sUR6inuszuE31BC
/fSndd293zCVm2bv0SvFq5u6DzlDC0++Np5715v+ijyqlaKmCBBru0HxNDg8LSNVf1rZj1W3KeKg
2dZ4URnNYbZm8ovqr6rzhZQQf8ScbgyZ0apSZ6+GLZEOP1Y3cWoxa1ba6igbCbVyuDOXZ81pfkRX
vzUBZwmtOHGNw7duDJIPLXtYcyq/x27TbsdoeO5q+yW2ngyw1kiyDTBx8yUEXsq9KN01d4/alOiU
CAxT34VuD4EOwCRhR7E6448ymDUHvYFMonK+KNjW5DYiJOuTd6QJx1lmAYdoaYLmyu4xL/q5/2uP
xS1WNHplVvIndaL7mBNnBujUr91fw6hQ4vKZjWl48ZscPgoL+cLAtQILGyBXCjrdgtEtMbnW4cWO
VpYCqDO6A6AzdSz5Fm9b86KSzD46eXssKFPXNQHgqD4iaxeQ+rLmHLwrWyABCmYE1deJEwjIEmBa
ekThgrGlzEN9mqkkBYgXz5q3djaMdPUH45gY0VPGWcERJrt0/mpgWDiUlBzIYSwOHZhF/f9k78yW
Ike6Lf1EOia55tsYFCMEBCTTjQxIUq55Hp++P4+s0/Xb6Yu2vm+zMhkJSSVESO7b917rW/ncH6Zm
8VRieRDpqX6JioqRW65i4GEVQWdYI9QhFBdjTUbJ7KURT2mO3REsWxtki/FezjpIrSqtd2lFHJqL
ip6gHrrpensKHTg1lNi0MJfxO+8Y3g19uvVKu6Ajydncycm7Kwn8AZrAme5+tIhRDEgpazh4GyLQ
Y+vFs6losMTCz6tI9k2RUpja8pVVE9JpbqNVPBQWEB+Ith5KjxjpHUDC9LVFNrPR2msdZviNcpk9
TfqRhYjBcwseSHWf9nVZfpRd/stvSng+c/nbotZda4+ZI++MKuGVLtAlyG6Yzp5sfncyQmQTW8au
nCcGmGbq3oUU+dRay+eU+9MBD7R1j6eWEtWbH/LFWk7+GG20HChBVYH/bZgPipk9hBU077yLlBDU
GRjLlWvq7q6snHiLx2Nch4sx75t9lk/dfbx09NIMcyUxiWy8Tt/ro3UnepLHjeyPKct843foZrKZ
RmVHacnvbdK07ZjvVlNCPU27GbKpWI/ls9BxeSzk5ASGFqOMGaDHa0zJmbQ/jzjONyWxwsyJFkbq
zrBljfNWdcH3VeO4iYoQXgfu3M2UIKeG8/zki5xUema5MkmI0WMAS5XM8jX3FjDd5ivOp98VbZkj
sQBHtwJDVRjJaliGKqhC3d65jjPCfnW/Grvetq4XvhD2ee9G/ddE7+cESnHGn2e2wYQm3VdyjVCA
IJ5DEwVH0xINTY3kCLyldOI/k3TGby8AlHJwXM6tl/8ks53BvaQrJTxOBFaIfkWrssdWM5BD4+Wx
aF8HaWJkO36VfYee8zo2PNyTYx5igEf3uiZfAKvE4Oanzy6pic8umAR7UVWBcLDzDQaElanp+kWO
M7HFqlnJhB+dGqbodqsLiRi5oYozkfet5tm8xLWLGEgg7bANd9r3LtLyXBJKTyjxOkmsGfTERRsA
GyZ61T/Ghb7VG3Fgm6g3NtJvQNaHovnTRNp45s37Da2v2iXlwjDDh6lqaGdXH+KTS8IkM5Fdm1Li
uxrZZX1r/xqFWV5QehWm2FgcnAM/3+k644RcYXRGEqEZebfVcRoanlD0K1l3VEYZCk6HgHQ6oqaH
mK7V699uP1/BbsNWlXfd4rzp7B6p1b+l2mTv6pF31OUM6ndTt3Pin5pE88dK9HhM4vAYen8G6MoZ
TKOVXcU1BXC9mtByHyNN4aZisMja0l+tMnqgdTTuWApXttZ5TwXyqsBePChpaMBEWY6P7Rj/xGmx
7zgjkaDJFj+m5csYkzgK6Oie9PbPIjW9nZoWbuJxsrdw6d9ip3w2uqK7hFOFLBmsSW/O0VsUcuLQ
U+txGUGqcapD54yymEyI+LViShCgHouW9ARqMVwtlfveG+a1TeRGQjiktpvD7djDdaeC6Am8oRnh
Ip0o6sfE1EfOQLnaJ4Y98SzzYRjPbkcfE16cBkUPI5AMW/AEqdw2YoaaYMg7ePl724ah4lXIxOJy
SVGEhkrcuOzL1A6qDsB2k42Q28AeePW9fdQsH7QNWW7cgooP67rnCqq2a11bi0RKlxa4o06TMgWO
G1XExtkQonPZ/lgaP6ckmhUTTEiCg3XXGHRDB2/5zkluBsqHZyIswYXVb9YIPhWSStLnDqDT1GZN
bOXe6p0HeyQemPoORpmROAzyDByJKVW5JJUVr/ZCBhIGDyj4CJHC0si3LjM7o7dm+nXpfbjk3xyu
JJjPKHAd/3OqhMl0Biy+VfabJIqTg9v8ZONARAvCDQ5gfsczaGHqDh+a3LSILSuuKTFAyClhhvDo
XTy//8Cgux6Qh65nzXutMQPCvJfnlGn3xk+YdqKtRwDsnoe8bph7YH/ROnRl9JYuKcdmxW3dedKB
9AdrYiCTGTVJiVtkoPobrenZtT+gHdzHuQW70dT6o2Fb+YqtBPQYPjR/Riqn284ePAiFV9sG2hSN
h26pCnjo5RO87xcIPXvfmq0VjUUS0isWgZz2TNKrvr2CyGettII0ZFzvTEW6eSeftXyVg8V3t/22
0QcybTGz3Od6NZ66zkJBCpBYjg47PXAqFGPn3EBLusRle5DoOGHKjtcxjZxD+txl6bJNaoleAKpD
yE0SdDrIXtsghWNG0oSU7leKa3A/xdBo8Rvo8OvKnRDIIdn5vikblk3nQUQUrvmY1iFqWtrNq9ig
AqkIgl0lbn5NIaTuQtuvMVL1DWN9gItNmf6OLDBXRaddu6xzeV3c6MFN4dV5g0GzMbE5mD4uuYXx
PEZ/hkr8aufsBn683FscCFm0+/VguUATXAFfg0J9mrySmDQRvabdpen/hNTmj4so/PtWW4BAhh0/
drlCtg05SfTcbo8gzjBsIlruQtpyI4rYS68bX/k840pJtUvbD8S0J/1ZM9ieB2BH5NGSf4zsHnc1
gmrs6EaUid1YkDyTpbtGAHNF8wQD7ieVn6ObHnKdpwlWtrmNMAq4pbWPRmrA3hit3SyKZsVKS/FP
2uLOkPZWWqmPBjpBI221OLV0I+hfk6X6UzQ9JTIAr6wx3327LH6bELNtyHBzU94l0k1IMe53LkCP
XYPJDCdBdlogvFfaJIPFdjkUYfscYPbwSsGoYrnIUdCs0Yg5m6FUKshYW2XjeC1Dlp8O71kEoxeg
DTqJ2Iy+3Bm+VTcYAuE9ijwoSBww/DRA4n22nUgGyZSf+z7tVx4HB8YbEwShSDtkVT+cjHTZ9b2d
nvvprYFhc9CpjdadFm8nR+rnNC+jdZ7T16vKPkI163WncdBQ/qqwOLB8H7SMrSNeg0dnTOfNMC5f
VBsaPI5PIFwAZ0Y1FSqcY4SrQJ27x42YLCIdEja/2cgfTVXfOB16jraJt9WYuPcO7fIQwBa6bDO7
TOGCJn3odrW1FamzZ7b2nTRduXUbA5BvSCJTzPHjFo/oe+KI4v4wWkyC+efboCqyK8K/h2VIhwsS
7ISjMW9nUi9fjCuhHWTJz+LqB854bGbRljjxeUOB014Rqp+VC6WybYCLLSIAIF0HqNLRvY1WHMoW
SXmRCYIpNQOdVtEduwai/6W7oFTk7TN4pNP6rkGXbwnWilb3NjQJ7FUu+vJBSFonbqwRWFN78R5e
xJ6pO0NjQVe7gG9Cnwcni1G8+0lxsRHCbVoIakmXnLPJSJ9c4HTxlJ1vF01L8rPtQlGla7yRFfcC
eDNSiI2WqSS8ZcunQ3BDSTUlh/k4B07Wt155wkW2Fpk7BG7lfMSly+xWLuYDrHNWTeaKqAaYRLS1
fuom+w265MnPJOHLMroUdpK/5hnvdcfwvXDiAU6bjY5ETToN5lVicMQvgD7mfGkYER4xX9AI9r2U
lRlLIk2T4tSTKuHH9TO8b8IccNhs6NTlvQ+EjaaXZ4tdbTugRWCzrGPC2FCfuLjy0ukhFUA3pg64
VjldHC8rd2mrBYtvjtgs5gNF3A/SceaW9DHHvgdD5zM9cKoI+atjl9sK+jcGIQqUhg6RZYwndCnL
zi+AVYkhuQcpfAWWQdd6GTTKZJ/GXQfaY3bwL1bTMJKMSJMMLHNbpfO2d8TBb8P6/nbR3WQbx/Z2
sM34YFXkk5Sm1HfVxDJLTw7TLYD0V0lF5cy4Y/WQLk4tVdq5R7ii3poPU9aLswQtlZq0XM1Bcj4F
g7XyQOQttumfzZyjQFE0DxFZF6y7x9Khdpo6JiBztPeKQgQGeoI5Wk6Qrl6i2rbPgiTZHZP2bCX1
7NOzrRrNLcxwoA/zJoSTsRFj8loy2JyzVN/WgzhPEwtTWdUH7SWx0G5UWj4E9J3HfdyyuQsz5CFD
T7rLgKflbRU+RBOVd4TZnzH0sFzNrPMgrZvniFyTJz8HZoCNRVgvlUlZiyNRL2B+zA75ZUnnHXtc
CZ6J/zZ28vxoxe4D1jIYFV699c28htKXaXt7quDyx78x/XhBjYmV7JbG2trx7NJBwQUrl7ICz4cf
S9hfxDggtMkTupjIz3QNMW2DFKWI3IOXOu9FHNNd6vy7Pl+iJzxaRoKpjbKYlTH7VRvteI/4S8AB
FnZ0YRLCia7wIN5QDxgs/Ixhtw0x62s2EpqF5RyUYDDWbZ7sK8Gb3nJaUHZgth+grWtMx4GYkDcv
0UPPgIz23dxqu7ZGHkhY6Ypd7B4eISklfXuKFlIJaBauetzjm0bSQ6k67OK0uzPTw1w/E1Qg+omf
FHujAF/JGJBhNeWBxmQ3aMor+R2kXMaxtdeJLd7gDX53vGfTYDSkD+m5zPAUhAXdDfrqfnIAMJF/
5BnmPeQBFHXzlSM/XDTiaXg/ETg0ocCa3zRX14PDkLQHui1EOSUjr5mwj2Pp04pnHMEZmZSQVCd0
TGagZLLHsi04KU3yKJHz7XwL75s5tgNTUA69Dno/WMWLYwBsSvR5Y2Tdu5N62h4rEBj6WLuAiwJM
YbPuLjltM91ztqVVyefBGd21Vy2P1tTGW9MMUWGWA5mtdkvptvinvI/DvWp5TxWY4LizfvszZ/vM
L/bDWBq7wmoA5GQzNFHjJYXsC9sCQQ6u0Jl1iIul49foHNmgctSHFvIGA1MDq1saIWG5XW5qDKQJ
5AtleISp5dEYNWaCsUOgUjpy4mDgE5cUrJLzFOqwAqoSFq6auRBfun39dmmnOgo6zfvFj87IF7IS
6PSpoPVptA9S/en2qYh2dD34JDoraVtsIRzK3DKwsODx74IpxhXXBVSdsO0gzGoSCJC6oClEAJLY
OucwSEEThLYjHe7+7+Ul6/h9PaU+K7Tk2W0AgyaDs/z9FOGa49+8sv8vpp7/L2Jq09QFyZT/W7n7
f4ipn38KUBLtz89/qqn/+a5/1dSO7bq6KwzLtG3LQRn9j57a1//LREvtImc2XJYC7z/01M5/OR6J
VJ4ldNS/hgrY/m89tfVfJGOidXGJOPVM37P+X/TUglPe/0ijI2oeJbVv6YZJ2qD/PyOYXZjlGujx
Aq+QSzrERAwa+x/kOcvsDp3+crsbS1NUDD10b2R5J7mvVbfo7Su3i5bP4NY7Y/znk7d7+d8v375w
+1zRQ3Cd+gyuEbAjO0YT0sInPOpRBNH19ue/H3pmcxAZyHOY1tg3rXCF1SI/Iu0pjrePbpc+1hHI
YPWZAySSl9tTZ7Ttfz+TpPv5HNXUA1mrf4WaNmdHYIS8Km2N3k0d90c8tIcaefMavki6tbz0xc5A
8tZkua5sBwLIchpN1KN5w1FVdzPAVgxXVpOAmY2980S3GFhPC/cmZlqeWL4IUhl9cu5BbTpVvxrD
ZMqeut/axbT093zGcocI4mhLgshwMoV78AesRr3FNo3SkMP0w2hJOhjzSByKgfd71sh5A7WS9aqL
iDNpi112pwtI6KTuHGOlpu06kHUjnUu9kG9VY8J0QIJoeSZeUJgSbpTFJ83sH6eshfTbAYffEbe0
BGL8lcpBBjnRSf04QeyG2CZy61V3smd8WhDviOSI4wxsKcPNtZHnj3Mbp8CPGPlZuJMDz3/yImMI
koXe3GJ4bwU7V1U109YOEwbQun+eBzz9Blk1e51xGYlbbbUuEZ8HY5Mzu66TbdfRntOXX5q8Yg57
z9CRIcCAlZjhlQt1Y0OQkArS6ZEt+mS9yKVejSj8Vr07nkVkPzFKZAOlMS68mEBKmueuQekbxWj2
jazdCM8HFCa9O6utoPdZxh+t0JTKg+ikGs6JmTb1oyAbm4ym7Zxp0Dwdgux11wo8wDWE59HkQcHZ
ryttARnRNoFErqQpKWac+aeoc8PV1JAWhwP7XcQEQ6Qg7YLJ8KhkQucLsQm615kgqOmtANu8r2L0
CKa3fMShiAMDgdjtQVme2oyG9SymBwqvAplvZG0oRM0106jvqKPwGKivcQNy24SMRoq4EJhcm13b
hwSgCOeIsm3X5OhxyGq6+nozMTmkChwBSBNcPW/z1gwmCdac7TslUNncep3THOmIBnYzEgg9rqvG
mc6x5hHz9uiL9AAxcFN4A0ORxn4S8fCV9djC56V87JDoUz5OmLgFzw/J4hWNuYNE3mFQouJgAvsJ
KZx0sfZaNCPyNabG5YT+VmOEnNAudXg1CgcmY9JnxnYq8U9W5NFpUfrc6GaxjTXjpC/72rJ+xyQ8
gBbM7b1T6meji4pVawFHn+Jhpiwtv7g7kKr0I2xnYv4I6SADnkQqZt8+tTD6Su5i+i3N22D30clC
IaiU0ga04DAtrBPZSKu+I7jQ6HpjVZYTR5wFvCuebO6sdIs6jFw3f68U+FoJAcfRM1Jis+qxpFdX
zfNbOwL0auAibmf1gzEasNY9uofNIqP2kGNLAZQHf6gKjCBmkx/r/MNp6ScUBm1wP6QsN4PxzjTd
n952u73j0SypmhAFgGDo1KTtK2bQfO+aQ7smKokVSslr4T6GPt3cluZpRaqipfP2gF0bOtgydrFL
dApu6fscWcWU7HxwNit3NH7XANXz5o34IYA/lZlQhHJUsHg0pMxXwJ0vUBoXvFyIKodR20mXtlqo
3+l40jneNfZDr1u/0XxieOyDHoD3NCA9mTNrXqPRjA6t/xROfvTSukhLgOdM+8UoDg33GDWbw/h7
ZtouNERQcTTvhsQFdwMAzKedMw76t0j5U65Hn5G2biii1hPpSWGDXzjPhk0or3MUajshWTnVDKyy
3XgDGyVqK+5Gia6ixs5IBsqLOUFvmRjNr6YoytYTWUcbUAtMKfocQY/qlhSMbpexPjid8NZziMQg
BndDhga5ayOq0XFGdzp6PxYSR1I15mw/+yqv9YAcOf3InOJQhexUXpO/2QxB87pbG4pbh9jhEJYx
adrVH68sxDENB+B7Rk9LK3sm9wjXrAaBu0gHlIqZpDss83UCHaVNNabqButm/7uqowXGg/nizy41
eWrAvGmJVy0LTr7c1UNA+4FWNVb1bD647jVB+9hoIVluhgGPSSG5hKfhIpixZMIvHM5L8rVUtORT
E7RLiPPaESrC4sNs6EdaRo9hloY/Igyst3Q5vhB8fk5zUOVxjithuuRD1aMX848JzNOT6V90F+/+
XKTwMET43pT6ePBIsxGjxCUAItVmTAD4qKCfj7pvrzEKQAkk96NtoZsBcP6gVZpHVAXDBJ389NxV
HVjOngwZG4rsU2vwSJoT1I1GJo/zlOCifmnyIQo0apBNtTDTG80ZYcM0HRlJIzyx/T1VPq6Zep0u
ZnMppMqsTeUzgKxkuwgYo5met+u0YNEY0z92NHDUGcFozS0ym0TvxaF95Yiw94f5ruoZFXkzGK0l
eyWGGOQpitzMwupox8UfAq80qOYksxSypunCphK182VOl+fGabsgxfR/Vu53yga6g4ZpXSO0kYm2
2Cf64ifW6fuYHkiABuql8StnB0OTvJIAQf60I4vxEidQarqhXrZmyTPRFi0ZsJZz1TR779s1QPJS
ACojih5r/caJ4JoY+j3DxSeenDddnaLqijDLhgQ8n3rm7yWlkEjbxANYADWEwbCVMkmT6JStAXxC
DR5zk6ghXI11gXPPP5xyU4qPnC0dCZN3RxSJi8eJRR2JzqOsiLfzpP8xyBwjQFrup8g2sXboE2ud
hTSI7NlnfcBLJcP5HQAEylCsspon6cGAOhDbyINjqpjrvUX1NaQauNcuz696imofS/Y6SpzoEIM4
qj2cfm5ZE/xBIExLwIQRMmP1DSR6o+cxRCv2uJW/WPPxK2j1JWIQRswNSz/JlCZ0NmBlaGrZs3zC
KJraK9fWnHCbzvS8YxVq3T4W+F/DXMsOwJ10m3OkrtbvBBkSwSmo9EQx1EHdNlc8QBTQINJRJQ/Q
4sIYJMJoUlWn5tVJbAbeDs2zxqrqIwCs6FDwb7bKAJd3JVotjSdv59jjJdbbjWtmxh5NDdLOong2
E1BDrP93eBCnowtLBs5pcowcaQfjJC9k6I1HqH6AW+cOoX2SiX1Zwwphcn208MYRNe5di7ZbDmb8
NMuXiEnuRgetjGGaH8fxO7XCyoPr53GAfQ3USD3hWUJNQ9L5unCEOBazjBGMw47JYRwGWlc9J37K
bztTSQf9pN0B8rIPeY9jkExIyC7U7uAN5Eqf83RrJMZPzaBym+aOPNQwUmoX4JBTG+BYQx8cFVPl
jR637gblEmRwZeSTpsAnGH5YbfgrWSiWWwvVOw+JbnokE5jNfpT6iylwqnQoQZVzZbx5WJSbJVW+
lsTot8tACEmH5cW7eV+UC0be/DDKGQOwgkEcZplcuWYW7DMYGpk1UkcpX42NwaYenghP+SE2GfCR
Xt4XiaHtUEsffaw5ExYdvBfPsfLsDMq9g/af1iCGHl85exbFcfSV20dXvp8YA5ClnEBMQl4WH1tX
R1BYlPtv1IEywNQNyJesnRRDEViKn0E5jDCjhTfHkS7/MIk/Ydw0j5X+DHbMPESqNWCpQwQSoEA6
LVwaDy8TYnlcTSXs28IvYQ8XzzTII5Cd1GB6he2wmFLUbvijbIxStnJMabcAAOWiougj/LZo50Pu
XxvltKrUZYy+ycydD4Tl5YHAlmWayqClK6+WxLRF4xwwl/JxecrRRTMUTDceLyS271QUDPaxf7nY
wJi/oUtTzrBGecSiqfhVK9eYY9Inx+aDYOVpUL6yUjnMNBQcs/KczT0aJjxoYAI+qR5eMuVO07Cp
2djVfOVbQ0Crj3I+CgflWurTUOwlLrceu1usfG+tcsAVKFWBLGTiqCnHqVu+xsovl7GW/32orTF/
FMpVh7QVeK+6C0WD3Q7XAvK5jIz4MMJe6g4fblJzu1e5uc6Vay/qse/R/t4lytFnKG9flCubn6cc
fx0vEVnLFHwzIWoNtsBc+QM5Wd3F4RgfEcco/+DY8b9zzeiZQE06ksplSBPUYe6nSj56QKHyIvrS
fYlck/gb5VO8BQTY9clRDkaoB8XN0thjbux6cFtRqEwl2Bhr1eOKlKXzdpvPyh/JwgOG1Xl3MU7K
lMnqMFdnlR/jmCbBTAgrM+YsZHcbq1j5LxPlxGyUJxMsdcP09Fwrt6a0PnLl3hTKx1l7fwj20o63
i34ze5Jg9chIintUnV0t5RW9XZh4vQzKLzoq5+jtU/XNTSrxlZIVVm1D5TUtlOtUx36qivTtgiGV
jbQ94qxglqHcqhq2VWA0PpMLZMqT8rTqC/y4vKiHY+wQSZYtEvNr6pT7kZaEk1t04jJ8JdnNK/sa
sxgdw0W3jnGd46ZVH6UjkLcUaX3BPoRk1YbBEBUq1x05BjUJ7lw4i/2+ZQ5GHAbHSqt+8HEq7HSn
JnWkdjZu7fvHQX3t38vtc1kCP5PMj2rrq79SK48wgKsrYDk3mOYyxeb8KJTHGIXR/G3RXEFviwM5
uZmRS2zJtfKtMHhnZ1ae5Y5m86pQrmar8bytRVQYRoKOvcFn3KJ8z0as/1T7CjN01dMryFM4Dshw
JDez5z1yFKuPtKCqv5dQ7ZKGpNpN6m453i5EIy1wy6AUtk7OsgGFZnLD5Xi7aMsj/A9EVmpb+/fT
6BYrm2cIKJN+1NVl6avnorP8beoR3jdjFQ+VZ9wIcY8vykeeKEf5wj2KJqA8QKoYT4WjjOcABott
NWU1R/Us8IsBUR8JscIPWAN0dhf8UqZkonC75Jr+pWNzt5XfvcP4XisHfIQVnkw0ptt440kcxvlI
NuWuIShpoijdkU21uwmDJHfeGqxWsTFTA/FEApUmS17QTkTvU3HFYlH0naOqLxy+rhF/WgOCyTbD
xxKSYiuLxn2qKkoDnSQ4WfGoF6H9EPox66rMfneNtgv9wTvGeDQU4KlEuwDQxUnTknnbMDz30jzZ
boQ83+JgMAk8K434WMie9FK/J94EulPJf1VivpI0JRhUKha0iYw/1WterCgFL01bvPf06WBb9g+W
nWepkwREoMwcTJg45MjxjHHGdF3i+MDw6jPMc+O7qEtMw+PrjDz02mSwAOykYMYRCXkcPUwVbjTd
o1D6rfse+uGFo2XZWYS81glzndI/2J1w7wa9K5FSzeQdeqN/jkFfjpl5qi5TlltXTiCwUSGJB03s
byxyJjElLtUhEZx8o8oAWhgxI4wi6onZYXZGjlC/43S7aWqcLsSANcRiTeE5IgDIHj8RIKYfwppW
YFKcbTKZz47vfHqvGaiEe3ZFBEGdbTxLW1uRaySYPJAPW8liPnfZ0gaMQ5Heza1/lmWK/rhFZIlq
ZuOjS9kNcjpWlQ2NjMHizjX/NBBQDg6JljvCeFD8mLByshZI1DJTxeoYbhPXmu7qtp23ZucgQfXG
LyBW7cUu2lepuA1SERxuiTu9ojrQtaQOVJuwRkVJwAv0h0hvScAmpxCzA5pptfynt86/mgGUDANu
n6IWmo8PsPd6+lpcZjU/SNQkAdS9vkE/0RwH1b/t1EUDVOa3Ng+fj2wNlMO6VKCAzNDLIGFkkaqV
u1FTjIhQcq0cGHWoyyyaB071499PYcuj6VoJMobUbESoecntoquPPEYopZqlwD5mq5cPrZqy3L6O
ybE6trchDNkGDTsnkxnnNqS5RQFlanxzuwiGObOa6ug68x38Box6bDX1uRU9wE7/+ShT06GUMdHt
pFNyrEFya+wmNOX7iRuFqK7fRu1J1HI5QDLH32tO5Z8UybJUM6nIp60SGoJ2y1wwIMRXQ9QYalCt
83vEj5wo637HA1OsHNJTI0d7YNpvrocQtupCvwBGlfMzzJNxmi3v5HkJyNVwwSE9YmUurzJK4CiM
A1FfzDuTMH12FpSaC45LlB+MF83QwK9U1hd0lKxGtYXppLbhMEfhdsCHv7bnMbzjbq02sCBYIkum
qVsNqwtkFHnxOjQaBeGiZn0iZgk6D0122kfItyq11EQgRt0HHCzEGCBDzmohDm7iXhGC/aGpBVFA
O6bTFIDxbrbAlPB1VMOvlEQ1zmzIL0iNWzHWQFTAW7BqtDndxnMhtl4LsrtJfmWx+dPPBTaTGHH4
GMlPzvGXPpp2qZ/S6WkhUDQgngTNRZbHAfsVW7TboprhXUoNE/k7ggC6iwgC7HBaWSq+CWANa7k3
F5sq5sV2F6wZbgsbvTPjPjDR447eObUQ5PSL+wUd+tD52Tmv55GRBr++v7zao3tM0m0tpvQCpJYe
HaibTdXKGtzBpqLJq1AqFDepw3f3ag1bllM/45Jw++VpMsBEULwm2ySme92aEKRrszqLNKe1qSXG
RdkQcsG4XPfiM5yalYOSfV07YgwYZwBg9es7h15ppiU/k05Pl9SQ88Q8AMdJ/hGPPtKMPJxXoLQ3
S7fcG612whKh2FXYL6zmicha5i+V8Ta0tH1VGVuMnxjFEIIIvb3mS/wWURVd24pfu60TuufkJd6l
nBniLHriIJCguZwRnEaxfGoXRvtWyI4HH5SAuvzZEehtqIkHgoPvJvVG1wS6n7HTTmXkrCxHfLu1
twRu91L4mbPKcvcXo58X24LxCyrU2rlddje6tEJ8hzQU2s33deQxGx+1nC0DgZoM3UMrgUYXoXGX
JexmBUb6da+Dtp9eybJ1D5oBvopUWQMd3aZizWJXa871YDOGRviXIimhmY8pH77rWmoJg2PbuQrB
QCBWNDP8yNvFcO4cWnFtqzM2yavmmMM7LghTfUzDOyJq+tUiGqgmTE30cBw2MznhWOVqGgFE5Gp2
CinPwMAdMerJfdPfCPNH87vfppD3oiirdaSVGYXxe8SsuI/CwxzBVhT4V3TKgxWNExpYtkvz2CEv
qR0JBTDFGqWC0vsS19IsMG0JFtK68OhpzYfdWH+m74Ip4Qqo7Z026zbpnfK1SL45qcJRJ3Zg26Xc
3Z3iEAmObNXDHJsm2De6VhaeeaQdz63FDeIuTzVoIc5L5gadNRKe+KPsO5600QkRp7+RIsxwfDaD
rp1ByaVRs+kz51ilDrh41BHDSEsAKUnB1mUaG6izSVPzq+RE5Yi3EsjCBknVL6sTX8rwi5oH2jOC
jhdIyujKe9Sm4DjJgmrKAIwGpTLdxGI2nnH01GAQiDIBvNBbzyEZE/vQHc55mT4ji7bWfrIUG2eg
+Ml9L5AJAl8RF5+RAbWvsh06UrhpTCYna6O+ujRGRqqetjNHsjNhksdsWBbjobjaLygMNp6rXXU9
7J6kJV7L2X8nAxsjliH9XceS3krnXoTxnyixSMxAxrjyqkId0FBSGgW7Ef5QslOJmkMnT/RXRu2B
5vYIxnFToHXTcD7SN/ZnXKyOWeK1LvGejgaBg2xsuDNjwk21dmeH4aYy2ihI4qraupNhbb3GwpU9
7Kg/vnnYN7LReRuLyaGtQHZfhLvaFRcEpnh04GDivOV8tnKaqiQ2mmFFGxkvbtbFO87Mh8WrzlFB
7F48qQZeWm4sCDipv3S7MSMsBsSb8LY4FjGpmZJEj+Zu4XTHC5E+1ZX5B3jOnskaP787vo8uDN9Q
+v0hr7M7+YxmjtXw5NgFE6Da4WXw+V8MsqrvQg2GjZZ96Jhigd52rwwR7DVO5EtCh/CQlNqpBrtE
WgL2d9OiAsm6yyQl2nioE2u0i26wbHE0K6Gn0DY89U0jSTZ3C3M7Qe3T6roMhsz/JvqEV2apnDuA
f4dBPVAtPaJQI3fHb1awJzgO2CoRmX2idWj1FuyXK1uQBtJOnEGJwOAMpLtbzyHcoAj7Lcdy7kIk
rZn7QXfzuy4LqHc4PqYRYLyvPyO2YxyUoWZTRWKEe2/uTulckvu81JtlytEaMiPy3Wjr/UaEWiho
WAEoREtUywgEZD4m6Lj0SyaSTyZsdYAFfiYolrXM0pIn5LzOynbT6wAGYqVPDOwKHukN8VFQNCp0
4GmR4rZqp2fLJUEwb4DK1EgpJ8kEUpKKCRwS5AQa1gPGECKrgAKh5VqYGx2jxg0QwaNXnKkrdcr1
esr3VL9vNVJ6akGHkLTBuIsZcI5Z8Wl9J3Zm3otqeIfGDM7RLq2DXYP/G11niyTBQZnellsbcgFC
y/YPawzB7Dqq+GIaTl3EdGFizdgRMIOFd+lJWfC/SlpU4NiAtY0N3R7vnlmuMtbQOiwHq8y8XYfu
aveXa6YK3dtHrkKaJSL554//fu7fv6fyiVHqRViV4W8YWKOJSyxucYm3D2OwKLRI7LhGCRsq7Ese
oUcHCnUEEM6G+O/fRy/F/DvPflW3b7/9nf/48O//Tv31UjUTHMHj8b/YO48lx5Et2/5Ljxtl0HCY
db8BtQgyVEaqCSwzIhNaa3z9W+6Rt1g3rVqNetITGAAGGRQQ7ufsvbYhX0JY/b2xGAtdPB5UC/Xc
2+b7m7j9v7+89G9//v7/5hGlc2gsXKqDZJQk8+L0zp+S/2HEAcHYS+403AjoBHFPqzw0X/TFivde
qBc7O8QgmGHm7rsq3delKA8Fo+ttlbiv7pwehuFTXAOMyrGuR3NUXj0PVB6ElgQnx9cIIGsRoe0X
Zu+Q6rFQsZKzEp9IWaoTv60Wdd6ecHGZ267vvyrWkkLRqUUiXBQhahXVAZxNtRqZfk2bR/66LQLM
U47sLhjsY5mff39cvZ5XULF+f5VM/jf1R2rhEnz165Xed9oLY0u3ZOQsPaTyP6jF7W29v9Zt++/+
5u/22Rhqjl67r2UB3ZG5piOlxpVnz9ZGbUbyOG3/fFStqX3qUbWpFuoFbpt/99y/e6kcwgTjNn6L
RjZHaLRRV6JQH/JpOcDl9t/utKqGOcftcYR4ZLXenqS21cNuzeynF8dRtg6ankOafjWrAcmUv1bV
Q2rhgCHWamCL8uVur67Wbvuw8VgrJa36PxnafyVDMx3XtP4zGdrDD1p82fCtmOFMwveM8dS8/fu/
/HreLyGaZ/+BANqFxWkbli4c3/5TiCb0PxzDB9wKa9IFuGcAo/wF9rTNP9jlCmYNFvBEy/kL2NP/
wzMc0/UMdKe+a//PhGiGqXu/C9E820bUYOimjdkJ7RuPv357iouw/fd/Mf41yy0YSpU+H/AXPo/J
KP2VyTO5PuU6IGuqdf1dqEm3iI5qSXcRWpt0gXI0rm2R0foENvuEsitvIbEsHSYRhj/N1o1tgBNu
SF7JRKnWzbCqll77OPoYD3Otw6gZYbcQERWYO8oBuMwpea0oxq9yKwy3oTU9TeNE4cr4VAQhHOJ4
ARBjz/K1ADYQmnU1s4gq65X7avBQfk+aIT42KaU4p7VXC43FQxyF0JYxzdJjtpNNW6f4IjGK7WfP
JrgY9K5Pk29FjgCtTh/ZAfJiEp/a7iWJnuj3Vvh3GCp2yXAITe8LTbFmb3TSYRL+HMH0tpYhlfI1
3crKv7NL/KMpKn8s0ZksdM+IWEdGikOmMx3FKdpO8bLSESExESxM1Ly2jmHZILotShkialNK+775
bs3xzyhAvoRP68X1BqqwiY5ldoYFMWSC6klkb2LXvHi4H9EHiOQY2+0ltS7jxE0ytSmVRwOJHAWc
KLzO06a3PXGcUmw8nt/Xx8XUR0CkaXydI2ypCZVvSDmXOLTJqXO/txHELQbSF0uzvIvrZVL0LQ1c
OIVRDYwoaN3a3AyThyWtRe5BBMWakDmkW1UGEAHU1XrQbbGyC0fbW0n8yTYd6KfT3K2BTzNfBD2z
KZecIoHXUoepzgMcAiLWxSEaSCEh5VnXutfAKL81E4jraXHve5/UBsc2K75Uog00WqdkR3eXJctw
7ICxwe3mHbw4Mq++aaHMt7+gWsRBGVZ3U+VXZ23AjewDjQJDSVDLIvZWqc0fgp4M5BbzXZKO/nnG
d7Qa0wZgo/DAegYvSC8ITymBf7TwWVGoWatd0SEl11JkQ6a7kFQTwn6liT0ccqApgGJKqj/eiNE0
egO3Qs4pYIs8JxvE8PId+IEfoNTRPUyLiVGGh8LQeuqYdo2ad0zw0DcmFq6ixZARjFO1QxJo0N+x
67XfcZwEGV+cp3WMUG2qSgNoE0D3/XGpBhpDg/e1w7x9oKA3QwAhdKytMc4CPv080R5fDyYaG3uq
L7pXvzEg5ylT++y71CPDNviaY9zN9eJ5iSSEu4gvtgjt1Zh7EDZSF8uwTgb1YH32m4xKBm1yM5yX
Td82MqOCj5pVLSZ091J+ixepmJPT0Nl8nmOdOmoxPvoaocdGfejpZ8MKyMN9FpOkM2o/RIxQMJ1G
ICTOfDQIqfPq9JkyDVaMjljKyih+5g2Y+NbrmJIEFKzwaa90byfI4bpzBMJPgepzXbRct+aiPfNm
8flNy/eYwKmyiJE/cEHaZqb3vfaYz+V+fW/5/ofGaDA+EHDneg7tcD/vzl364qeysK3v7QqbFYiA
/DH9akzDWzoSPwTnrqN4IdZRrGurEaPrFiHxhJCO6s+yLMnnoDYkolasS4DzC1WTAhH/YOJhc+1z
IOQspZuMFbiJcUP7/jvZXgudtGjHqL7ejx7W2yDosp1j+h8gLTLm9mKHECqDyolNkMlUrnp8nyil
DIrLcYgElKKeXjqPjRUO12qK8oPpcDEybG8/LjHtMcBlCHRWpl+8ZJDaGf7Ve0qwaV/vI7SKms71
gSBDW5jmocGxGwcJSWGi/uwITJn0DOp9iViw1q1PZVaREAOgYtcPMzIiC0qbYzjNAVbNx4GA6c3Y
kqLqFslIWes41yiPps5pPy4YhQi0+tDJAk0yivDAsJvkWrz6AzqEtWvl9yg+H73B3I3lOK+rsPJW
ZTK/VBmCXrKyxNPnBYvHCq3psmUSPg9dijHQAZaVbkgWjNczNMi10E9Wkul3BR1v2wKknibXZcYP
34NuxXEcu5vOeaUqicKKgo2PQGLj58iFZTkQO+CeYEeO30Y3t22HDrpOsf8RYq8hgVo85w145pPu
eDXsvgSbi2dsXHdB9VbG35cOA0cfF5+6bReTSpN42C9DqnCW0Wy6wBXH4OD1dMWGuN52VrTX0FVs
qso4hHQkkCL2Ry1iBukwOyA7dAOL8idqjY8QVs3V3BAyZzUxit8u2RnEmWLn0Jn5+dklWNIns5w5
FDpTMvytZ+m+c2zy+ua67g9awXnMQGSPYs9eMQKgDGslGzI3mMKu9dnKN8CLKvrytCPK2YL4fO2G
4LEm9tnOTfSkPgcR2iisLF/qKGu2E2WZXRjRywdjimx9nE+RSeqBw7R1zMSzXlLNyz2TCMQOi86k
DxRNhAnb1eNWnGGECTaCdVzofMehW+5rZvprNwgfGwNqmxkhJqxQTy/HMuGQg6GXkdAVfx10x7mE
xD4nPW2i2OkL8ospgDLZppVgXXMsLFqbUrQy4FMsvsfP3Ana/uP4Cn80AXq5N5OAKFvvxcd6Rx40
XWUnnwC5YSav59dUE+GGmWnMzzPuUfLTZU5fR9879i4Z67XzKZ7FK4JBMOjNxxY5MiknD4Y9fgqH
hXCcur3XUJL0U7A2PP/cucl9wBsE4E35t79oNvILDagOvDn3GMNDXHtDty24Fqx7QF/c2wBbB3Cb
GG3sCV0B+XB0GohxsBXI15vb72hkc6JUtdSN0EaIO6OqGY7Y4a43k/COftR9OQx0SimhUaC6hPB2
qNtbFzhi4T6ZAHPoiXkMSxjFPdqEhqvb2iu9fWy0L74PQsCa0zdzqsVu0qz7qhhelqQhRMdIQbnR
1R8nz0R/Pe85uLciCjXkJBW/O3KfpEYTmGVPRRy9FHX9pg3uLkXIDoHW3Ye+FNULosspiHDO7QOd
hmtE0caKOPpsqIwxdi7GVpXVACJykKrhWQWwkQwnXRQvoWCec+DOHm6VxEktSMlDA57lJVC3jhvu
qFEvCersCPZtOjVV8deF2udOARMv+QAHAENOF0Sgar9nsgevFqoR3+AYOWohyjeqGIkqOngOVQ61
zcmZHQeKbbmcKatG4jIAoe2l7CqQDbekes5TaqwDoZ2rwpw60L7Vr0Xaur/W1ANONbob9UE0itop
uEDkO6rvFyVBfpq74tjaBpxmuV/IhVpTC/UXbV+/OglD7NsutaZe4/01by9nVAS8n6s5pdtbf18S
1zqVpEEBoDi6VDP3Fcy1iPomwpogtk/qD7xl1vexCI6eY5NcoxqTYilYff8XskcZ9AkEbu5ZEJ2R
zzXSA9LkQEMx4Uo7iNx5W/y2T73ib/sCgsXQzjeH3/bfNsk4LPDcLbKZyIU8ipB9VXKqrMR1Ycps
vcIMR6a33Gl7zsesAok/yl/09rMmquupKljqZ86mhrK3etydxo95mgUIfuU+3QtLOHP+5vZktfbb
C6L1ZL7iRfHWKorqdFuo/ux7J1Y+ELfAWhoPNaJ6C+qlUnWMqRd8Xw0D9xM1ZnerhEbAyQvSy+kx
pdCsYS9IqVxn9W8DmZ8nvMh0RceRs9WVkI/ZcfIThYtjaLSwCrwEGf37zxaSlAj4Qv2E6rtPXK7m
JB9IS8vEUd7J36ySOku15krzkFqM3SWtILqZiw0ZTpfmpfdVJe/EObt3ai3lY3WfbnoWj54nsnp5
RhVON4NLZFJjVL6zpnLd8A1xEs0zxS+1qdZAPzcne5CFJ7VNRFLKTJRoncJzD0RQf9F80Z/LGNTF
xJ45bZsHdkN/q5oPjnEqGi4lZjd/betgT4bZ9GS0d5Rn0ycRO3unCT43QZOdPI2OTs1Qepd2dbOD
cotjpjuNhY1QprScXSryx8JCioMiMdlHJeHY9HpSeb1kMufG87Zc5MjDpFxoOwiLop4BGpia5NAu
7qtpGMlh6F2ELJTtjcWzTk6iX2u8Fxs/tsSaXLPkaEyMIkJaHKKFBEgUWXoee2KHKe/mV3JUuUO6
C2MXQESrynLTU4AUbnLC6l53JvCruikji78MZgGtjiCOTRQ27RY5qrWpwzk9uWPxkzOcCMyuOjY+
8zI4kdGB4NZsh1JsJiuQ9N6ufehaXBSBi9AXlKV98cHp+twVVlE4xFfTYkRoNNSrR0pb+SE1O2jH
CVPNSh5+uRSejvKYm7H1wHWTq7edv/2NepRoj19PUX9Xtu6XphFgQS3/oh7LaheZj1qlrdHvysl8
oDuBQkag+jXkQm2+L5iWAKNPuc/3KB0SpjPYT5GCHfEduxV0Lm5CMOogRp20wX+YdIq/6oXakeNY
rTWpjnC4WaajOz3cHguKgjh1DaKn2lfLKb4+u8SC8cReLm4vcdssWpoEJuygTRtLfXIaRLgYwnab
yroyoEaq5Gr1tshE0u5HdzwmsvBpOwABJ3kqcLBzjkizHFNQiUpm3+2B26bbyPJxU4TVHoH4+5+o
R8N0/ma2ic6F5B9PBbRm09rjnk9/sDqp7wVSarxPAvtcKbuf7dp3mWaInSd/KfU7uCLmx1W/FxIx
n46r/N1NeV/SLeeTYYEFbXTNRKnIYpaSWTOK4N81i1gPUi3XS15o44TmaUwq8yAYOCk3IuPy8qTW
kOL/WrvtIy4RHsho+tmmtIkJkRVyVRZ/r5g3aXOuPTdOtsHyWOYoqrTFXVUxg8hxvpjygqucx2pt
yPOZWC6ps0EeZ7vVvHcG88DENdw2nBowUHHhvXskF3VBLOV7U2+mGW3sN6D2adBx3Zrc2dmVlXVV
uRAJiP6jGL7Oydifxn6GMK6TQy5vkKYb0/JC7Gf96cRsaAd3Z7U9ERO4QL/1kTzA4ctQntB49MIF
jTGgPGRnP8huKU5qQQy6nR96eR/Qc63BGJ/AvCEG+KQaGGrRdoRuNh5ft2piqOepB3rV2cjU/SNR
yz5t5g0443r1l7+SL377j+p/qaf/h/tEG3FPub2CWlPPu+27bd5e5vb2bvuSmpM1gHy1ar3kI+GL
/3hl9cd09Rl6vL/323OiDBbUYtAhuX1P6uNppkfVxOm695AHIt+xeA8ofKsmvTczzvdy9gCAcOtl
is+prExqFK+i8gC4iguD3Fku08vYIWi3k8Q9LMQSezJxoEROu7EbnJ+6OmTUkauOk9tiohXXBDEq
uiWh5zRC3qKLIaQdJMYhshqRFW2WIi9kXg3axk7eh6sEyKGkY1Qn9Sb0ZngeTbfYCYEuNbbyA7Rw
9PIFinIhAEgKmX3CR1DhOrAhYoTBDaYKbQySYy5HoPFsPMARICWQW/aqkwJV9RrcxVE4j4vT7Rsj
47oUDWAB8p9Nh3Tgf7GxsP9RXr/lP9p/k32N17KamziMuv/3z5vt+3b4o5SW8n/a2Kry/WP/o5mf
frTEhP8jNkr+5X/3wV9NgP/C3m7ajovl/D+2t983P8Ky+KeWwvtTfrUUKNL/YbuI5y0siI5p2beW
gmHafziu47iebrjuu4H9Hy0Fl5YCj9FNMIkCsXzewy9vu238wZ0b9pQlXNuzsaP/T7ztBk2If24p
4BKDuOc5JoMNC9fC72lhadsv6dj78QO5OZgaWi7OS3uiwAX8Y5wPcxbugrL/GFk1iUy+QO/TpC9i
it9CPcL4EFOc99XM58+FUPOKxLqbXOSf2WQ93Lq9jQXxDnf8PlEjZsWbmLrK2xkYYlTwjlqU0nEA
H8OEVtVs/aHBb2gY5baLqCslmauw14JibOTt2nSAE93m6aG3hnNg0aTPtOCBoRoxAJYPCZJb+ILk
wg28B9ffNOE4PzDYix8ZIx6Dzr4aIKvuzDa/OFxSj8VgfY+ZpYPS1gjUZf5eE86zqw3B/RMZWH7C
2oDtRa71cgDlEgpQjeBD6tK9t4ai2juZc00HPT1rIO/XQ9u+Ibp91SPLPZFawNCzKpH/5FSobEFd
cRzomTdBvyuM0TlXcuEPk0UT/tuYh9wf8YNtGhs/Z8in0fDFy1vR7X6kNhUjwMC2MqVdyk/GratA
eHnoPEqZdRieiQ7AX9vjJC0G5Jby7q8+g++6jMPllSUVIZMu+eFIhaXgQXMUK2cXb8My+zBayV0S
6dl5nk2ZriHMldmk3klgGNn0unkf2yRUajDljGY6GdoMmSU0M+aCETrCQUeQagwupUmNIpgMZCI5
BJ+FaPeFU2AxNbqy2jiUmtGWeA16cMCSHk4hfmRQM3no7ZmHGUf4R3/56n/7JW6/Thmn9lYD1GbZ
gImqOTgw7iDNWuAeaLqiP6nFNBGmIkrnh+6VMzjXsUWrmjR7nAPNyZUng1q7LRSgAR5vsLcZPqih
g1qoD/TbZizHKM0S2OvGNOiocHtaoLRSrXhfXRgTj1mK4tcwv9xuWGrttqnuJIvX2Ae8vGv1S6sx
jVq7LdTBoDaXeao3htOS3yfPSHUyemrGqKgraqc6OsbE+WzlsbVt5UGsvrrb4rbPigCLpcn7ECWU
BZX3MYgSXqj7uhpfZMsoq4PUheI/aTIKKUOGBWNCec/FMcbgrJXTbEdOs9W4rlG6ZoWM+ct2lu7c
uXu025YWp5Bj2AiJ64I86xsgpZ7ZbUlXDZ/TKk9xWljCWE6OXKhNtTB9ALJ2WCFdd74kRn4wjGBf
DQVefoQkGzEBXPRNwR10mrmjCioFVCQLspGLqQO1HXwShB72palvvBi9r7CsDwTU5LtRVXvUm8LD
wnjzpMuTTe0w5FeuFtafa2rTbyH0+I1OV4mCyqwGlkFr7vMkpmlHImtdGMe0C8uzm+MO1nQt3GIO
W/jcLHRNA+RTj/FusafPcY43Jtai6GQvL3yzVPhCm0FJYLEYEKUxkUNgHkTO56rtcEAQ8ygSK9+p
t1jLXztCQw5ty8w3k7yMqQeGOMnrz57u18d5rF3jaozJh3nuFs5oekfp8tj6iK3L0SbDaGivTCC/
48iwARcgANWHuzikACjvdFC3gzd8pdmRZAcDny1i1KB5zoQeH8K0/6jb9cEXwBrgJ37LKxTGCwYy
f9fTqDrFuX435nG2K2r+oo67Q7iUdK1GsGtkh18qAfVWTNOXacSIOqVfQhvzhDVB0WhzsaymirwL
Ux4K03RvNSnchV7/EgAJ2ZZGbkJW6a/E14W7MhEpdtSevKAhbgGKIS7vsIZv8e+Fm8Ic7tOouMuq
JecSofJUUAF7HE1hfunBL+iEPp1jSLFTasP/7swLJtBnoLcGStSAIgsAxNWYAHyYe+5vjpgOsJ/O
i5xiVAIfUDNF7dlP548T1oj1nEAwwV30llo2LVHRv5JkQCGvMrytJTKxmtp2WdfDYyBA05n+8BKT
V7KvkpnSteiO4TwOlGIL4GZQUdbkRt5bVmKdPcpVxyLF+4vANKTTvS7y3AU7ku5bhyjrxLQxPCGS
10i7ZIJEIglgxhpQRgq7ACU6QDLsS+F4TzvYJJWZ1rFlQ6ihU7oW00L7GB/gprd6jSa5MLiGlxal
O8vaYYez1iJPf8zGolNJnj/02XyPwnL8kEn2wwLovSstj/5YB31wXjCt6ECmDbM/UO+vdmSxaJT0
sodugfbNDz+dzSLVrtMc8eTwLZoz9yoygrfqoOr3RZC/TFU3bVMvMXZGaX+lDxESNKedCgvpc+R2
4QOM77PVERW1NCFRxo127eE3g3oT7brPQSsPTjqhrWjanWNTYglzf+2J3riIyqk2OQpV7iJ6/T3D
gI5BnfcVWz34smg010JYn0b6jBS4fB3aNuniJZxBXY/fUhovtGaDZRV52qUfEDrPNfQH7ucYJjiB
hiL60sIK2OiICTHN1MZRK8YZ2qQviZHahTfzhqIK7LVpaFt6p9D/34zCevDy4JHpxCXN+E5BO37t
/PaLwGQBUuIyljklVM5bgtkkMSu8jlYkDtASDwwucUOmnJ1RFNFrCvq7NjecF2iK2m4G1wYpTju6
RfWSYonsHY2IgMnYubaGl18niCZJ6s0YjVBq7Ogj9rpXNJzcTugwbITuaNdFpnKXCRYhl3MS0PAa
qgCRb9EksRb9g7+YBJr7jsvIYHwNC1j3VG2Tw5I5sECPkWt8GlsdIqhmf5lcZH6eb67c6aWjOgAL
zP6ZNp7zWDQfmjm6q3wCc7ywS9GVuICGbBASyJt5u6jfW0uCJJ0Ujz1GUuAeD2bqP/NGH2LZjSV6
or4kxIHEZIS2uQvu2/q8VKG5dmv9ztIDvIH6gF3Vgvsc2dee6RhsCxNrRd7j8sDLesmDEeYfBCHd
qn9WJQ2BZtCjXZm5Gl0YiBoWhcGFxty2abzvkxPcJ5pfE+NWY2Zdki3R7bgwU+Ou66erBT5o3Rfp
o4nytdEzUEJD98GGI9FG9yiam3PkYs7waBGGTjkdx3SAj2+0C4dK7NAvG50Nl/5whTLF2NYVPiCS
Wj6N6UKgyD3hrDNB5MQ8EJ1hHNw22+MI1S7Csb45zlckLcGZ7HYAI6gmMJowN68xfuVp+jB6DGV0
JJT0yXZgFb7D4s8Iv9K+LUW7i/ricxTGjMQXGw1chBvS8z9FgrpRH7fMHygAVRH2z77SzyhovI1v
+96W7NW3YvG7I19EttaS+8rpiHDXCK8TOYqfNfxZ50LRdo38hNuRFqMfTusJiybUPSsLsYpOZEdY
gJahkprn2UAyEwf9lXsp6JH+oRE1onuSGTcmWp6+mJf16OKzyvW4RIeSMM3Rh22KhCmQYsFotJjU
OwPVNbWt1lRjQm2OUBXaWWNIJoc1aqF6BLdNbonFbmyLj5MNImsg2mLLgnCuMSk2ql2hFqph8Nsm
TUjnGE7EuDHes7ibkME+P1tWo6+GBNRRQ7P+7PUeSaF1TFlRDiUoixD9NKAuJjam2dNWfJmK7MUq
sSxqPn46IkAY3BgVaVpZ9Kr8zMoNrEzNapGAyITzwjAID1OwyWWNzLORWJjUQMHKk/WrKMeZRB0b
DqmqcRTfqQ5NMQ/f0lDDtWfmRxJHhr3a3cCVCD0ToQ2JIJYMS3VlWYw5xnyKdVqSjoXLRtn36DK/
zTgKt0KJWQ1oFcdBPykb3m2hvHgm3kI5rbvcehuq35FXhVj7SPdWqqOh6BKd7cxohSXAws+Cmaam
d6+6G3nKjAazBsZdSxaSbj5eQ7buaKAzsQBO0ZFio4zsXLvI4NQZGPbjXpb8rnMLS4gUh2fHKj8S
UjkcuIvgQpv08ALL9LLYUIzsMFgnlnjQ8pKDuzS0+8SL3zCpojseUc7PbV/uRIWnPABNeRVyEZB2
smR4dTPHA9w45uChGuZHS9T744ZAGvBCgf41Lhg+Ge4rPKBqa8/gB/IYXYUjD5EoLuv9PObuvTHM
B0IHIkAr7re+tB08QsEpA6BKCAy6/gHHzSrVcGq77ojmrTG/TUy5vLEtn+64NVTPoOygWDSfEDCE
H1yhIa+pYmfDbFyTZW7nBbsdjQoTGr09/JyzgJxCoyO+JKPhm8r5IlRhe0uQIae0ZzT3OIGa+9GF
lzLpZb9vEufMkSe4rnLJdGMsJWSW0TSJXRAgpA9O5J7MEsl2obh85YfwD9A+kwfb+GG1TQqw+5gU
i0Vvo6JbUySSG00iYL0QgJu3sCRbf6axU8UzhgvSUwz8PUNq9Ju2nKbHvLf0FW3zC/FPzP85YDDu
wzWrahQUvTdtdX3JgWzlDSEnYhMA2bxCI2ivfTnBoosH7udTnFxalzRrfWx+ODNFAz8M9uTk1kt3
6VprOUyzjZ8TULGVwTZINGYyectbd4gos30uwaFPn47xPRJOnYC7rjy2g9A/zN6SrJwM9yGJO2+1
uWS7hK7igdrgjmAHe1vWUbwhxIWz3Jgf0Dt89oSN2WqC/SBpY3RrHhPMJDuRTt8AKHzVitl66Oaa
ECDIaIVXaBdHt4I9IadvMcCEfWmTrTQzx3q0dFxAM32qnFHLnuHDdTCK7Fw4A+M5DA04lbczdD+c
vAiZjZQrVcIZhS7aqO/zdeh68T063DuHEI9rYmpnUJ7zwZ7yV3QN7nb2M4wf2IiupsjCNVqRCc57
CMyUm/TIglnzfOdN5klnRLEdaHOtl8Ywjk32ecYwejUINl1lDvGR2OqQ9owBHs82aZEK6ZiUktbj
4KqQhEbCp+HPu4nxLRVcZvbtMlsAmwI+aUO+WYp/1qTocOhruMEuE9kl7e7oQsj8WjvUn2qqNAde
ttjWYY/LK8P4qjXevihT4tLqcWukGCbNuN1GcRDciWCytnNunzyjfUz1aSTqAwKfWmOKYhLKk+hI
kJpiDylC2uET2sp5uM5Anh+Y9V20iBDZOXsakgQqbaAn58GnBqSVCQ3NwTYofQ87u4z7C3kD9Btd
b9xhhMcQMZBCTogBiuWTndfuc5r20ZMRTqtPders/a58zUSm01lljqOFCVLN+6kbJapseAFgoz/p
xZe+4/wqywgya65fB7dE3FGIlGih74ZO2952m25X+LqH8SynT9PmYOOGnjHZaGT3bRbm96KK0mvW
fh+JckZMZjXHiC7oh2oJTxqo8GPd8BJZUr6NBkx7ATQCU8U6b3DgZWFTXnXb2SfDTAJsU3eEvXXf
MLJZdzBLFsAlsIMTg24oXkWyQp22Pzil9tZX3rxDPZsBY3Y/pk05gH5MnvvOb4hQdspjbxsf1IW2
Xdqn0KGuoYXOeDWSnOn9DKlEghk6PG16mdO/0Ul3XnrCvjphPCDjCy+9gxqqbPOHyKIX7DRf2sCg
myWmR0/42ISky7gDRtlXFPSdLh/B21GFoKuqkR2JOtTz/BcuNNnRmAFtC4IFnSa7zCExOJ3rTbuA
vIL9cfGLept4ldiUI9nCEg6WiRbtqS48ftnY4Ij5nNpMdpuhu8StadzHqW/sk3RAF2l77qoEPLTT
3BQVbTQ2m8ps7qdl7J9kNXU6ZH3ivXbuuO9auLqN0R5AedBJKGN5DJf7sPhuj7rO6TCgcouM02R8
Z4iBr7SYywNirlWeRAUIRBFvir6tUTrWAETiaQ8E4eBn3o+EYfsLbrVtXzOLjDTNvRgyjT6vDzMS
fXokDmJnTiUXE/jabmF/d5UZvKSX3HeOSexm1yFFHsnweliPTUpzf+xIEdQn1Lqm/7NdEgKT3K5j
qAtmyYMvi9s0EKugZIDdG8WHGu/xvMwadC000M5kil2HmnM7xXG7JhWQsDCX0bwrxwD12EATbMyr
Gorhd4Vdr/pOZfuxywihjZrSOOEKeKm5TttdX2zIB/UoNYQjRveQeAi9vBvCOLxzxumckllwChis
dx11aycgOcJdnMtiIm8wA22Txgt09j57nRrcu2Bhn7zO/Ji5Jj1FzQZf3XenKDMhpi649rBTH4WT
BB96vYcxNX6zxyU646/h+jQbWHDTOL8flmpjhD6df3SQkK0EY86o2egEI5zQsxEb3lyM9kpwBol4
KMB3oCrn5xCaBTyz8UCIoI3U1Bu2ZQsJMIqz6Jo5jL09ggR3PtPXOtbRnGG47CsaTHoCNF3AuXOa
6ilGWLJ16hThmht0KzEFH5YZ/zkBQkjs7SS6+B7uOMfX7/oYWr3uadFxYfgD6sBn1mo+M5P6OSz6
dOe1UptVgsUuS/On3wGvoadyHJdiq89avAnTnOwJURpbq6PQ0ZuOta0wdJ4BMOx8QIrkcCI5a3R9
uu+t4N61SVpK+k822cf7csmaVSfaV5EiuFlxlbxqdMoOfuE4Z9BNOwsGBfJJfV5rTiG4wtjB3kkb
bWNXDeXP1ngquNGFde7fhUP0aSYd/DTWSN4liGflBWV9zpFhtINNJ5r7jH5hcsT9kPzTLTkJ4ars
M+0udLAHJKBRD8SnHCqDiBeI5kDLyEFJbWBLKB4utg9MPS2qz3otmrtyTKKzx7ufNK9co2hEz0/Z
7JAtwbec/KiXmRMxHgQXWaAuT1oNYqPSoMCTsTy2DsdYQf8DohgTUOIS9o5AiuyjSR/z0QbLx9QH
eKSz7rjRbBGzTrQsiMhLx8E6jCBjzlGDCIbbvLYJOsu8xPK/tFRuVwVIfK6WDOYFFMk0h0fQSGKI
RccPNgskCkGzhulD3Z/i5Kl0C5/cv5GkoKE1D1HMCDWty6sIr1PWOGfEAMEKCAb0OOB4hkZsnT/y
A3h+52xGFKSrofe5ATDFXgsM6scYUmIEFvlCYWI/2r52GGoTyOJYdDu7xV0HhSShFeQZx84tX02J
XTcG0ZH+7ARX1OMITWojPDAq2lljyDeyAF+PF0Hp2Byqo1MK5mtl02yoQQ4bb9QAbhVagSWZr8AA
EIRkdb5qNfJpK9AJ8GYczPRs4E60SFFPUotD5+Z30O2aR2w967GquNyOJHi5X8lXwoMryg96liwH
J7S0UxJiG5nN7gLk5ctANh5X2ZDSxWRTUcx7QPqMlSmQtulnu56WvZOTSYAZx9/Xc/69y1NgZbPv
QWHUM+qRBZ0Tq7gjhQD4P+XVjT01yRme2s6AIUnpm47lMfUq/ejoNJ3K5J57cngWXZBd4D3hSEzL
K3AY0oyg8VRTzMTQCZ8CapsXqE5clT/HRTzeiRQtqBtYNXDbzj1lns8krdQItEy8s1qIBnShrzUJ
7mobcwj2lB3YMC7nIUPImgy/fQwV4WLGbnHhY4seVr6duF8cp/ePgdzqvOQLDo/mzKQe2/rEtWC0
3E+5pxUIswDNAR57qsKpOSckGK5n5qxbMja2lTmPT4Vc/H/2zmPJbaRd07cyMXucADJhF7OhL5LF
8pTZIChT8N7j6udJqOdvtbqPOmbWsxCDZKkKLs1nXjN6zTbNO3xJyVTzMa4fKhwcHK87mVaBAnFc
i7OGPsN6rjCWStK4Os2REd8VHsD/PDUeBd4FLzpsoRXQtHgTjbPcG6YhUDnC1Q+/M6QZuthdR7q5
Q/um2PZzjVa/S+zqsXatKwDoxySbH8aG+Yty7hcT34uD4KFe8gBfiGyK7j2IhugYG5Cd4u4rNmP4
azIMcXHVX3BYWYWpftHQU7uQ897NukNSZydrs58JztM7s7CaB89QNPHSwUSh6R4oEFanIYgm6ttm
guYZYaNF4TadvO7erTeVJtkMSE3hoCSbPLHqu1J5E2CL0t57gLRjKk6Pbssgkn2dEGaeuzqv7h1K
h5E1CEyn5OtgiVNZV+5ew1frDkWLbCWqluZJ5SUP2A0/4MLUH1PKgUiSIADjFdFdluXUaRAlHswC
g3X6q42BZRUNTMSmWDzXY0aLBzOQaGsU0N2xqOpZPzzmdW+/R3H9XY/tau/l7pdwQm6v6bNL0aao
XkOBWld+1W2ter7UsoCijafKOqQ4vSrpD++ncWz3ZspWH5M27QbF9u3yqtxFWrl3KygCIYTPa2bV
5w7k9510Znc1Tw40MwAb6I8M4clK22fd7eDpFC3nOhKml273WvqesumtXgODvST14agj6uNt7Q7t
PHhxTVXegT6Sd+TcDI6O7G2yun1mUds15qpmX8s0skf3qR0pTw1WAm5c00zwqxZRT0dFCT+P7zIY
MVCrHAQorOIQIfMldTaZpms+5HbxCRHxFgOi4dZ1RLbuGG+X6+jcytrL2fkwhDkDOArSw2B0b6Hb
d1ucAjXabg+zf7VHoOk9Zn8sgWgZhx6dW4fG0xHNqtcyOSGdPH7EBDXaDLWZ7RQp70cvX3X7fun7
LR3A5bvA717DKsepGwNU1jNVS8LtEUIfpHmEuatjAcdwdvtwTfMp32hel7ISYD2k9cBWjVzP1ggq
gkFYPsdNs6ZpBYMOACq48IEiqw0GB2VIwnfTHI8grjDbMjH1cfXgKUA1CjN3hDuWvv0COCKGGg5G
HSLvGQFN0LNbhjEhZVnt4NUPQOjT/QJZG5TKJTLWyD4EpQfW08BiEO7JpkKLCD/pdjguL2EaX/wW
zQmNUs2xmcx+a44M7owu1slPajJlSzwxWepVb1dXax4EOUsEr41cpjjFqRGsafpnG2TCKGPYRlme
JmaIg6XTXSqRnQrgOa8X4r+zULhndl4xezOiKN6bEWsIsscZLuOS7W/RAoBZaa5JQeBsKPDd8rKw
uBe++J/faVLEOxgdbwtw6s8+tC+JkhKyEUth8JcrX94VCo3/58flnVNOCKBIOkmkh0TBNU6Myzv3
P++Wj6G6YYUQr3NbXcJK6UGWI2pCQZ9uJyUBOiw6oMA3V6nUMNFexG3Vi6XUQGeoDQsQa3aVqDC0
R7Bh/7H/WD7OgmA0jgtlVz6eezeZTk0w68QB3Ax1brOqaVLPVzCMZAEpJKzOVNVpGtOtIOCNZU3e
hwxWU+of0YLRsP1GQhFOYqPkn6iXEoPAuAeh3nlxuIMf2B4XyNbyDnopgTy8213Txg/LVzQSx7vQ
ubbqSvCs/eOlLfHFGXroin+KIwS2e8wKrCMzrfRwlKm+9C5FM1hxWDq3kzj++dLL4twJAxueMAE1
YvXg2JeKMM1BVAVknBzgdFBGpKgZjeYjBg7G7v8DxBaY2b8BxBR+6ncAsftb09y+hl3zvW2bv+DE
fvzmHzgx2/svqOWu4TJeQX4JPFX+sEBx5H9Zum1Lx0KoWIFl3Z+Z567rogjyB7ZM8qM/YWJCuh5z
yZW2x2ps/9/AxP5GO3cN+v6OtPCZdA3dg/z+M+3ck5OtJaVWHvR6uFAhRFveZEUq5U5z6RNGUHx+
AA4B/IHoeyxSLAXy/5F32WMRUbj7X//zn44IPdWUONlLYchfjpjmZm7Oo1EeEOv3JX4ibvkm7PNg
9gNeoWH3w7/nvz0cXjHlj5NQKgBcFBfIgTxSPEeYpsvt//kCg1bz57pMyoOR4j1U5Ij8TNdyTm52
NV9/evz/cGX/cCgXJxsTvqHN1YlfKPw9dSyvqHEXn5rkPUmTd1+L3kHhuEnw5fdHUif9y0VxJAsx
A4cx8LenhtPT3ISYjB2QIPK2ngu/ATEniD4jnm+/P5TBmP/bsZRDjut4luOCevzlBpZ6RgjHVWER
gq6z1K9uRd3JtU8jZV9qpCS9hXtn1PA/qdvuyJAuMoAsL/L735/K37x6mETwkeGNe9KwzV8lEpwe
B5XWGxCix8SYGu+93WGEHIxXIGnXsSRxNZ3vPj4Dvz/scoW/3m0bhR/bcSmu0rT+6x3QDAskg1Ew
hLTkLtbbOxhDq7gYnqt2fK6xZMVV5Eyn4hq7ZIuFFt3A2O1QoWP+AEQG8WG/xnby+v9yWkA8JUUW
BUT9ZSLZddEhvZCXh5YqG/gPPEEcjoYaGLx9t/3W6fddXfFFjC+KbrfrtkifpiRT4mP9i0s/ZJq7
3WAH6Gr8Byb7D9PgHx+T5QiWJ0fXWV7+ertmaGdTVGTlQeuq+lD2Aj56h8bcBBRiMJkREMcd0X4q
RfEHmPm/newG6Nm/D9afjq1+/pOKhut6Zq91aXkYLfkw6DFKikFCZQd6sajH66h73Ip4PAy2/SWK
3vLab/9ltPzTIkBN8j9X/8tTGZDdpW/LGRCEJCvhjATc8W0utHQdsyT8/lYL3fj73UbTxHUXSywT
SPEvg7PwM6p5RZkdCp0idOWcUAF6H3SI4JOOZZCJcQm2s30avXWtT20ipAWWusOzVctDS2MZ577p
5PI7UzqdPJ+xI7HCHAdvR8PqWga4hyT9JdAx2pbdcxHvRqv4MLLAeVF8s41GUhUbr7SvvLw4l8Ge
GhZatQV/R/3/Dtkl/HpgiUD0n+TLNPlrTJrhVbhItuH3YDNAk4T/ZLXoBcvuks91tXIsg7FirQsf
bKmaUGM/PJumfdcLdNCM8EAQl61C2cM29/J7IId4mJhGgdDZbWjGxwj2rhZImEgjGT7nmOONMif5
I5BZAG3UeZRprFzZYYLMW3DALX7XxPO1rfSD2XxLuviWOvopgVUKQWYXmUm7onMFNit+R5j8vRAx
qnHjVSg9eSPnGqL8SVoUINVSrO4MPuViHQoaicjc0+r6qjm9D5QufLfDaC8ohzRN468GrssY7cMw
9q9pS05rNZua+7ksHq09Up+D0QVcV1uPU3YDf3s1a26QYMUbFDd4mKZnI3J52N1t0Lg4FxyIiGFW
IPW/8h3GwdBialCAp4Oez2Mp8JaasuLY+Sxg6vb7VvyOE+xWFNqr1QbcyYJCcIZRRI3IvhPcC+mE
K3MicwUlfPL78qsXtui8cqnawNJjzboSG7jE3vfRLeUKnYIrcKCrK2a8vzzWxRJN79B4KIsO6JKp
mCTu/DRKSExswp7bP3vefMgy6xTS51hZXuNtn5IGJDVIrBscZ0T7cQzIKVb344nuzU0dIp+H53BQ
Aw0NVHW8aKo+N3QPPC29yVk/WepOEfxcxtK+OIl+1YZ0o5nae1IkN1pDtx573ZUcrxVCqdQTV24R
PMkCVfqpNrCPoaZGJxS+nkW6HXRPymyY5KvJ1hMKxCusGDIkbc89NfiV54Yn007R5CO8ACKDZ1LY
gnKLsCip4lucUGBnd8RNqEdig8MJycOqbW+Can8pvmfG1njE78hft7l9ZF6dl7N3Eq5vNPpnte/C
ZUfj8SbAwsxVBYCcOTKZZ6+lLzYaab42hVyloX5VQ3lQm7NU5ikdaJjZzzCA4NlE7LF7lGzXwu+v
ki7qrqnxmEni6c2I8vpsjpwbSBI6XQqylbzbfg1aT/dHxgeIgkDGD8twpFj4HquJizx5hRBu+lGK
4MlpAeH4DodelhI3St8He7x6KXMFMTYGbNAMVxmqZFljLaaQg9nKjChmgQuQ7YW3VulIINfO5PSS
/TQhb0JMuCxbvdrqw45K68gQQpqYwgzqkHE7XQ31oFC10b8Cw+sj50mfyTk7p3ted0n47mAQu0oR
s1m3dbB1yuTNqZObVpkHUKifrejYT8wBuAhI6iU3VyvbFY2Gvd2xZVGcw+8OlvdqoJq2X/6D1+2D
CrPPzumvrlozW9y/4Fpz6lJyKIOj+OxDm1qTl8at6FVNYCHac4mcK4UpcLsmKMXxpNcAlxLPv9c7
7o0HXmc/6AfL67dj7YhNLiPMAFLWbc0LlDvZCJKrK7AQE1d4HMwuuyj5Q3Tb2g6n4VLZl9SYJ9UG
EhtlS2kqompSVH668e9nK7DOicaNKV2337aUTgpzOJaiQa44HI5SVndOyyqKzzHbZIEmMUDVaGfr
2itzCxaiDXpQ0yD9tc19NWmg4kKsaEHWvoS9jSMYCj8oN8ZYgfTIU+dmtvUAB66Q08bih3mV0rFb
2cN0pcim2jAMyCV4gev8rrYDPUvxH7LRBuLWsMS1LVWCqdW/oZv4QmMSPSPjafARCOriXYrp8gYZ
j3b94xFN7YfOy/ZjFhyXwd9lQ7Fxj6BXXdQ5GVDo5d8MAy9kIwUj1EzJbqqGfG0xrMOxL7ZIdnzv
/N7bUhh7qXJvulNELYTB8l2E2uAKeSl7NXZYycmgfqs67kjQRGhSZufW05xNXRlf7K6xNgiA4Pfn
JS1IPcAmdoxMEwgSuZKBtgezBLBjpPtp0UV1nYxJWYIcKEfsFhGNOToD08fSmIem327I9rFdjhHE
L2FRiGk+xDNysLreTBuIK/j+5N5dlKMWGrY41WR07pnIYl3bxX1eornl9oTt7vS9ctuLAHKFLaPu
rfz+u61To81AK216vNfRdcFdHhIFctIcrGcxr2IJIiLqt1ZStT+eXUHdeN3P7XtuXpu6exhHhkub
1c5GeuKWhJO7SXTs1fu52qCFgUhIymN3HOPGL15QLIv24CXwH0SlYomJTDF+9WKafa4XQ+NHLMJL
JCCdFHhMYVH0tELyC1B7GzNr6VGqWBatqHjdISKdjWswuQXcGpwni+e8ta/5yBRAIexlRuVIqLXc
si+zbkVrsAQCwzj50ckhHi5LkIXnCAjObBuWCNI4Yh2xt5WNdYUf+D0dmbbS1d+cART/nMPXlzM2
oEXk9cA5eMdTSTetO54r0oOdWUIfKnnm0gRdmqAN33bdOXCFhWJJ/traZbR1fCUXFWf11mRf3MwT
BhxzcG7wT2WGExh0zGVYrKN1RvQJv+UX0br9C7qzrO1Fcy9m9ysC1k+Gg4B+HIBHTnCuD2g4BdsO
Caam1YbXuDDPfS/LA8l3tImH6KPb9Pop8+LhrLn4bEWpj+hWfBJVvwddHd0H1ahvPGB361YEJoIw
aKbJsPgaKXzVXMXJHgtpPTKuHs1hG/2ztRjTt4itFJuinTPO8Aoq6nbwXfd6NVdbBjRt/zGP9gD3
C1SPNUAxESahk4AihdBKHcp7vREv+WDrK+fzkpObDPshR+e5c/Yu8IsdfjE1RmnnPLJZMi3xaI11
vjGK4iGxKcNamnvASgLNIAzLwhRVMJRgrkY0FfQYy00FfQQ7oe4R/Av/GYmgTDRYHmbVqcJAZNfZ
BuXFdqLtgOzICkuPbyi6XHDVQDVDtLtIRt5+LDMcdcyKSZE8I00HB/jqDkG2KlXIUI8sYIneaBhO
03ILEYXIMDBEmSt8t8BhKPC33g04Gw1Jt06LB1ipZ1+J3kVaXdC2xTeMeKsfzY+mhlTGFLCSY/tI
oBWQmFSyZerbzP/JMwFPJTAFihDDBQ7oVYBk5tLq1ujMl7teoHo1RC7qGw7jcqInXzeML88Foo2o
rx51uP0lSFS1xUDOh0ZLHevWIRzr3YBm3Dk0GpBHQceONO66CZE0lyI5fWIQFvA8N1iUbAx8XLeN
MwF27ftPDX3m9TwP1Cx7QIwQGXDIREDfE/nBAfm4cZwQVyp6gw1qDFUzlDjc0TIbEFctNN+Hkl6A
jcH8bGOXINM02GMRVI2toflf+gb1fI+bujbV0YGD7FurimgThe+ydo7MwXS/7HS5LEgyzWjd2tAz
/DEwKSHPyT6gTsBy5u0RCngWlSn2iFvB7g3kofNo9bIr7EctwHBJAGOwO4wHgrfUr7Ld1Ddf0krz
d1OQhZtMJJ8LKLpbmX5E/Ulb6aKHNtMQFLWY1ZtasKIv+gqDMNqRvdk7P+rv7al589wYA9ush5wQ
hcXG8ccNvBLmU+ce3BFoep4TphvwKHKDQTCrkNI1MDSjEX6ySB+AYRjXXCQ+KkOE6RphshVBkkTd
76Y2zB/VpXZeBcU6iYh/6GazXgNSAMb9obeg+hciIITmOSXO3NOB0k4FqM9NI4izbJ3MzM0BLics
ghGa4EvYmoRyG5QTZ4bRZjuxw5LNxH1b7upswPMCBwbd8faaMXKmkgc04J9IjLde7sks3dciLx5Z
kz4U9P6XUBfhRqRNBE6cTRRfhUvwBsv+2VjVhfje0qVZ1Xp188q9ipQLX1xz5AuRGAzWdq5DfNax
wIy0TxZrB4sgNrN+kEMSsQ7qnye46KSO3+e68wniaZYFqf+gpaG78nK+Kgc09bIKF0ZCuzon0Mis
ZIMHRnTQNhJU9DmEA0BiCuYTiwBzDNe9iXaSJLpwO/K7DN8xP6TR7zQ53nTVNtV4jEA9CZRVraVT
dyF0wZB2kfPmN/GXudCvVlxrNHSSmzC5/4APyDjJ0zTbw5WKJ9bGgCQRPEj3IufmFumj04+X2bFe
Mte+eFQOSxMaStxue7e6FCijrNiYrxb79BqvmQ3AQhQwu+rFUmnIMCavgI0xLgNigRxZM2/sBlBq
n9P1posXgHPcIs7zaTIvliC/dCxwnT65HulK4JKaAn4j3Et4+RFStfmTQ8ukxAUe1TIdc9cG5ZGZ
DVWlpXbrfRbtQUPFvQEq/WOEBrhnrfCaOGEqD2EQ84o641mr0+5c3IQLGmC9QbYAguEgpP5gDxIA
Fd2eNaotgHVt5wUvYRpS7NRG1j/LzMN/AK3nQA7PcphOUU1w3DnceCJ7ErQdqhLvmuchsN31z0lF
3JOlwREVjHu7AIMGV/I0C3FdnkEXZT4CQPMhVHowiEMRERYqt1D5sR5OH0x7unUIDq/KGhEZF5uZ
lSMnLFtUlixTwL6OdtERAFnBZUJ3hHlo9OCbl5MQTQHlgcvN7exeBVPcJwJxlayW8XzqrDcnRrZF
Kybw/+JsV8wJxEieKi0/O850SpP2QVCGgFB11CZ+M8n5H+pPq/oHppxfhuINeCachwmXVMZILsNH
j5Iepn+HonM/l7C1VqUxno2ZYBcBhZtUKfoQEJL5H5by23LyhtpzSmyxNvit3PSYTcqIxHtr55uh
4De1BC5djwA+lWeV7xZAixjwSWRffOSfUEA4oWzwNBoRmuhyvJfgsMBVPShlT+78m1owOgBOyK0m
OqsNgv8Q8WTNIOX2aErdxE0bjIo2BMHkevh4Ifv2slSTq4BbXVufNdemeCZILxNzOql9WWBr2M75
97pnTqukvi8I2TuDboVToPqKE2lrt1iD+gXyfwF6/6H0ti2ZMCOY3whktEXm0gD6vMzaWVXHKj39
VrbYgS9j3sUzpvwx0XYuNI2u+ZzgmbNSC235IY/6b3XVP6ulRD1VNN4PdmHdxjS8xcbXOE/WQQNa
I0VNvs61hwk4le4VqMpGXLYqQQCMwntkHJ8t5xXs7tfKAElEVaXGeYRdHSgMS8as7glif+M8flSX
aSsEkloUy9a+WC7FTEfj2avCZdcge0LUykbyJpgdFZIa68HE2mbM2LmW3oBsK/ra7chVgOFZa8Z8
rbTmfSzTZxCPu3lACy5k+iMxRXIP9HOsCkXMS95jYwpWdSOOsU7Rq88/TjYIXQzJ0Yah4GMF4ftk
UtWwgXGBj9HuaPXsDYJERw3t5SVC5gFERZQVHXKVUQOAKTzYEPtQdcmoi9BgomGxtYfx0bHTCVY3
da7wNbVgsvsC1l41MPBQQlNlJCwnsUpYYbOD4SQUHiKBrjMMIjPq7NARrlmKLKmqeEgvu+V1d+lT
seupndhoSy1FOTFm+0az91FDcW5cymfxPvIwqQxd/35o0clvWNU9bk4suEwucayHLxQPt1U9bNMO
5EtnEPjhHvyx7Y37ZT60Pjxwuyazj0ioJs3dIEz4zZpbcqEKXV/ywF0wbgLL/SBtxHVaKA00CJh+
jfMq/Z7cUKXaPpSfUaZHgxpjX5CzTWOargUDWqX37Pcwf9/tgIXbSudtN5AW2S6UOLC/6TDup1JI
jP9UfGBgEx32SPepiNqiCrtkWoEqlSHZgHgjyuhtm7kbV+2PNFxWS40UhzhKaRTdcus8aGSrcchq
YAdEbzmmIn0J5aUNeSBWypCsZlB+LLpeBmQqxHGE9BT3OQOtM7bQfaV4kLXXepjoRC+NXXn7GIn1
MN/VSaopa3SsYoqnELTMKm8xnsL4F1H7lVWxvPbxG3xpXDYalpjUSr/ldW9cltwzn+1thLPzJoXR
glNG9la30xm9bHYpv4On2mbGmobrzTEyIoZLIM0LxIT3pUqjaVx0nUabqrSJ/XXX3VvwgCxcmWAp
DD82O0JFbJKALYN/Ykm3hLeNY8LTyfnmhKAHAYyxLvsmgwYrVMAH/MlMY6cM5XqpZJdYa60BJpEa
eACWUmLkVe49FjH0JrWUTKoXUALJXeEX8cEc7fduRG7U9fBopooQyfA9Lh+ziS0knqkozcXHZm4f
So3U24ffB3vAYkFle5PBhLCsjKAakzPnklG97G2JTRjdOvb3CvrjShWrZ1WaEnC7VrlMYBYWD1QZ
VjSrs5XddAhneDutISARVsye1WU3VLwpGuxCze3ul7ncaIIctZwflmhuuVBCr2lTWiZrM0keldkM
9B1X3vJHTW3fByJ6CozquXHLLwifuPu0ujcmGNsW4XZJE8AP0s9OBPxEhtKn5GD8qAnYJtH1UN0V
OQwDNerH5LlKoMBpaPNsGCH7Jp8+aT6xCtpYl9l7woYGcnToA7NOyUNbW+TH7r5hL2UprcUBesgx
5tKO5ninuyVJQT1986XzQTPzckd6vreCjsXNQ7S18rKPZdVi2JvtAOb2I5DaycqRZcv7dVh9LVPN
3oXWg98Xd5pefpqVRPXkkOv6bXMGXVvCyXZgBdgYBVlTehpEJO5Hve9eJj17y0BTa5k1HpCHsErN
283W+Fx6obZ1KN8BLwTlg5KHhWutVl+beTeP1rHwGxgDs6zOhkwRMC3MU0btoRtFt9N76DtJCt8u
7ctdInp3Z3cu6OmgQxmlSptdahA2xN340ERSPyO3tQr7cN7pLp05HNthAsTDa91J+y4DQT8QbpMe
3UBEmxvffbPMZGdlzcppSu1zW3iqRhrA5C1db1vqyYcMSez90FnJ2fAHsYc59pgjKGysXUt/tiu8
+RZNzUxJbC46m9ZsQezq41UgRoxa1Itv8NJ9KpAvOTIW7D9erMI5tvFE+K97GoWOXDo7HFmf0gq/
puXFTjv7aDFzBpwR7xZBTyvNH9IIwe2p1/D1k1yMMVA/UFApO2SlWXxSB53Vzk88sbELfAWbNP3a
KHW0LtM/5SUNhTSOjG0WwqT9U9s0SvxPHsj+rZCVdRxx6v7pZfkuLok8wir5EhUIbqfIjnI3zSN8
ERPlFd798lGGndwHSJLA68tPpon9mO2BNF7Mbf98KQd06QwP97W+8inhVGPUwI2rCQzKraX13UEC
52X2VwN8cIdVQEbnJJAv2QB5bfBAvckRxhu8zkwBjJaXTkGK6kbNKwr+qHv/nx/Az4+3KdxBavTS
OC4vlPvFj3ddkuDNOKufOIhR0z8UWOhAWH0EeUZzr9SfG2QlnosqDnAipDSId+hdmOfOORHRm7Tr
6mzCnyBxjLKDluqBUiF9LlBHz0a9fNHt+syPx4ttdHjDAdW989K+oxCZwxJ2vXzt5rV8sgxNPEWh
Xm7tGMURz8vzTQthaGcSEbDoTF5D89dtGVDqI4X26nHgGMuncbBwP9NHbQMI3t13HacTDFP5PMus
fJ5M06E0Tp1i+c4hDcP80H40tYcx0YunubpQFJvgRkefTL1IH6LNSGpoY88e9lT3EeI02Yi4nQ3A
TMrf6q2Vh9+MMYDG7zSSFMCQx+XdAuz66TsdB+8+MD+6cEHWyeADXBfOJ0132t3oJdXJxG30hHMM
KvLjsVcvy7uxD18onM2rRgkQOY0+oneTvsc02reJku1Zvlpe9MT742NZt/EKFkq6ZdFL7wR9BkFN
Es2yz5zgU9IzykUB/ttKzcv05LV+T7eJF3eavrIdmcDzZv9lEvtiqF8sDav3upgOrim3Qs1iR83O
dvL0fWfGZ3jHSg7Z37oaGH4q7vAHDb7BR5X439K37Xhxujo5YV0s1rL2aogmAXayEFtXY72dWiM4
Lli7Rkn42i1aiUOkG/h+PWUKcNcnWHmsF5Reqlabwi/2UdJ5e2lWMUoqiD3Clwpt9DtCA66vuEBS
3NJKFHhRIzSauPiLNif+L5pNdu8pFwkE2WBF7eLMfeiU/XSSomAZzZCV+llDDt7Ov1YVx572Jiye
4wJmXNB/AcoOoB7VeemuiUubG8RbShHjOlcqvo6yVF7eLS++Wf/xMbJKscP9jZ2zuwOUjCqicm0O
lWvzNIR/vFu+s4K3IfDnO6rHUAv8kfJ4GM0wxUscxYSPFabQLCzbjOYzNo4nK3LYoqf+sQyjj2lY
NWs51piM19PBCNo3kTg8+XEVTjCrEwYzhYchgN7gHkWHgiTw2xIpBosiHWKkJilPnsbJJir1L75r
7mEDoGV5CIvxs1eVV6TrPiQjESPgygO0W9JK4hB8Uwnhg0m+YRZLfy5CuGlGzgQzjmzbaBp1D/Oz
LpDv6HtYsQTlbZ12UClFuX2XCP5EBqosw+Bad+EkwD06wMjwC3VtdMwLTHAhIjcfYyv70tjuFxIT
1PAxKra64MtY+bfJrNej0zzngVLlmy36ISOuKuGdugBdwP9elzC1SYbkfk6I9TDgm1hE0FIBefHa
hsOGIssawtwOdDUVVFhbfuWtDelc0pDVrrY/R6n8VM/8kXoO392RbW5AQDYKKTUaVvYBseyCnob7
Krzgi3TaLzI3qHs9RYk9AvMlgkO1RyDEX38ctOQ8y+NcCZpxgn6vndU7a85JZqdWYBoYfWQVuk/0
sMY1kvaUU5V70XWPoioz9Fu6CbmNdpUh5LOVypVsiNjgZnz66MX1q/ppzK1hSzRbn+H7UcZ0svdY
9NjHqyqPkgLJC/2kLgPLOhrL8WvvoDYBIJGIOl36db7XinVcHDK/hgLT30GrJlVTFb3YC95VKWhc
EiqdCoub5etW+Oi8whuMreFae7DjLcRUcGu46a1PAinXFomO0Mhb4NdQIHHqxwQSLgK7t8jTX9DC
wnEgIGd2s3YdOSjH9NQFrKWEBJSgoyyURulNVK62OpiVd/w93kZp+v0VX+TpZAXAmqAECmmYv+CL
mnkOzK6hfCULC2oRuUpp6OHWgM430iNxyuwLkR7OexXE5yyjPqFKTR4NNZD/Ky+MrW1D1E2BAqpn
pjKD5VYGlBlNd4O1wl0gSGcJeVRZuLmMsU2XGaYDGurk26UFYmR6tyWDoIuJCXXnEBUWKutUe4rY
NnZN9cl2ofojKbpG+oTSQbqbWa4J+eMNiiZnGxjL72+KoQBdf8HHqZsChtRANULhH3/BPTp4804u
JZFDnRnXDjgRZC/qTpyS0rs3nNOMrCsMpXHs3M3vjy3+4diGDijQNA3PARQLTvZnwFdj9lZGqT+F
bkfHG/9YKpCb0QivFmUGTViXQkzPNmgRHImvrgM1d8DaiyyMtuiz7wUTqbi+Io6gpdze16l3N5qU
fH5/lvbfQGGebuiO5bmujvAjTcO/nmVej3li2gnDBv4VjVoSRBcBtBXLMMnkpMpruZGsS7vDV8AD
VwVkrBqSdwXmiCKeYpbTHelSd1eQEYM1uAEFp6aegv50ivwW19ktpVTImNiZgqAsiMPPRRMR3D4u
EMRAV3m7Kge2FVZNH+MJo8YRSZ0fOA3ShHcawfbGSUP43iTyIknLfcyGG8zQXtVZujIUaNXQihvr
9H6MzcMwWek6s/rnKQu/Y8b78MmzIbaTsFHnudn18JzWTb82xw9CFRkjG8psTnwb3oqZ1mMNNSkd
w8Pv77Uh/waO5WZbhlDal46OWsUviDiobIXmUvqA+pxYMArNLRhVsl+FN6nVSmY2ChWVwQGcwUDA
fM42CE+Ki9GbOxu+L9sBFWXXiYiMMdI5gSYfDk2v7VO1c0+Ih+zmLHVQrguon9Re/2z6NIBLozjP
jZften1+z2YNByxl+W5XWMqqYnMQUrGQQYiv6i1oNIBwBvXqiEenGop5RJEsHlj7a3IUHYzKSmZE
XULVnmNxKB2qb5QZYCxSc2MLxRXkcQhpTCUGlrpZkX50ZjJietq3TJQAhTCjLSdWntp3PkM+JypU
Pw8xZl8t/dZO+57GQ7mj5qAZbbmN8/YrdH9Vrs8yQaQgtyksplDPbx2Mi3Um9b0bQq3S9GybB72O
AIqjWiMRQly5/kagR72Kio9JaS4R9VmjyAWGgau2vPZ5qbWXWnExneQuLLXvhWD45DmSUoVvfTIQ
YYp8c6YxkpBg6eDKcF4CyIKYX94Mey0TyggWGhftEnxOsIAub0LGE3wSAKVJal0txfGq9WNQDF/M
QTlQ5zvI2ve4nNyVCiRgR7Qaag+1+lr7HCh5ZXWqFd4b4XdtGJ87bMseJhtFNoTlAAN041X6FmAN
7D+Soa3huDVv/zJc/2FHgRZkGzpMAMuzFAfg5wUsQNwiNrFIOUh1yWo3cPiOGM77prWnHPdpOwyp
LilfNHjINO/U9looJJ2pYFRVm/4LfvfviG9PYnqHnLLOLGJt/eWU2ske7DIyIpylg0/QBR8Jn+9U
6RsRC7CIE8qq3Mdi6K8KepW56c3Xqw/Stf7l3vzD4o7vExU2KBImkMhfZ3IHgc638yI6tOGIMW3H
rOpWeoz/OMiWdg1S/GtNqtbP1le7pv8Ca+u+UfUNW+HHwFOg5YShcua7r3DAXoUZTlsqYf46Ksd/
QeJ6f4PJe6bOmgNCHi9Baf6KwyXANmmDD+Hhf7N3Ht1ta1na/iu9vjnuQg6DnhBgUKasYJsTLEuW
kXPGr+/nHN1rqlS3ur6a98A0QIAgCAEn7L3f552zNAwUsuhUVgQqXuW+G+oimc20HvqPAyStNdDt
X8U6mitHhVOq80EC1NdLhqPUkLhgUtbE8XURjUoKcEYGzC3irMZG7SjMqwbveYO7VrFVETdecoWU
TT16Hayw+alY0grQHFWxeoFqPszMwFMs79ljLqSrX/T2QclwDJIx8UhJ6H1wP9YzIyDS58GEJbCW
f4XSlR0AVw7bekjiHY8FJm9p9IQ+fYc19a0dL+uNByEnWchbKMYURGZtX6Ytj43RQB/SNWEM6ylf
27rLEdOOBFc99Ru4/BtHMeCSDYEsFS2Jqbme8hiTwFXpIxDTH0ebBnktywcvpjYqMoolKAzlwlOt
YzlEv6xKHfY2vjNp3h6qziWgXc3prrHbGIhYc914df0lX0ompxmtVbH086FNkrd+Sqr30cf/mXL+
W1NOg2TOh4ZO4Ln/xG4L/vd//7/bt+m/bt7m5LX6B2HU+8f+Amirxh/ogGwEDGRlbCFk+ksZhRDp
D9XiqWdAR7BFFwOqPwHahiM+hJiHTzkMqETr9KcyytD+MHQP70zMOh1V10z3P1FGIan6x3GtynDS
1CzXMi1LAy9mfhq1NalJiSUeI9dATPwIyHS1MeoBYFI+X39w+H239bVFmXnsaIAnC3rZpGu2TWy9
mgWRXcMC9EAMBo0OKkvxwgM9X5LigmRcLKdCgyfM9La5BA+DF7ZcLF1vhIYh3h3Csn3fLlczJyST
R9UopfeYwkhocG00x6YYYAUJWx/5onUdDihykWxDeZEUPxEpYkrzG+dNjuTj6oDl53bRFGGYBCtN
IoMlTLqSgGy52K8mlOnCWQKpsZX2AWfJ7dlNwNOQZIdUK0pAOCgkqNbCYuP8YoGWJC5EPZqgCksl
sXyRkGG4G8puTbpr+VYdWrO/RG4CJHUh9wdQk1dbKoXHqvqSa127C0dB9jMl2U8uOoM+XWRkW2to
1xtDeBdL62D5IldTIa3WEuVXS+M3XeEGSjll56BVsZR0vsJTHNIh6BlhYL/W48++WI4K2WOgL3Qy
DPVu+ni4o5BKmFJRMYWlBdlZAqrtkPQEmMbHME73WkjVguYWjwPKBbIU7S0hCwvz02ar1ml0pNlq
+vZqLfHLAMHaXg1FVO1HTfsRUpXvGEqybVHH7fCrwdM0A1pbTWsOgxpcelddRIJrJ/82COafclS3
4XpT6iYhGPi/0bomu6wz3bY/mhW2Vprdu4x+KaSkEn8x/Uq133r8BLd2mAwIYFGvyiXv99L5PaOe
0Haf1+U+59Xz5+R7qge2eNPkgEOWATXQ7wP+m8N83iwPG+kxtfpy8X17RmQCz4bzd1ry5M7r5+/7
z99rhRNSVq6wP8RVkS9FS3zvvHp+bwTxsaeL3VXOTr57vizvl+C8/mmzXJ3LVFQJQnCXq/Gk1fsW
omYuHpdEmH7Il/L3KormkDze73W5mcImXPbkZ+SW953OnzSTdb/0FAcjjQYR8zeH/fTe+etraqPg
HPzNR877nM+GaoseF8IZfoT4hNzwd/udj6dEg0dW2Ls+v3X+6Pm98287v5d1+l1r2/Af5TWhgOip
wmlnFwu3GkW4EtVd1aqEYfCKaYkrrf7nRV04FilLdJeKYgLdbjp1q2qkr2wlgiIsjnE+2qdVeazM
yXAhkFs8HjZyAOLLF0b1B1gr79/3d5+T771/WB5Hnsj7Ec7rcknu+em9qpj1i4wSyotJBIXr8GRu
pwJLnd7GSylBcIGtiVhPcnsGifpp0VrAm+a5aEY/b6qHA8QMAGLAxJHq0Vgs5URiEmvITSccBKSz
WSu7hA87RXJXuU0VDc95V7k62Ka2WzLr9uzsJyGd8qUDCyqSTe2wW5fuXr53Bnda3Uy5/nldOgKe
V8+HmciJX8rVWKU61it17MzE1WGmBxRALMkXq6KCu8Frzf+woaduPwGRQIEHzHha6I8vf/deT/kc
6YjNIK6JdICTS7p4LuXSuyGc3BJpMzWqo7afe2oCiISIYD4C8J1WJrefd37/nHxXkbd1v7rAIfP4
kAqggXxhYsTZ1xHj8thpLm3RuckXXK1oFMWq3KAB4EXuUX2lrHe8UJUY0oV40R2V+HuZ6i6VwtG3
WVwqA6WNX3egiiKVmOvsdsnG1EBQwAwF6SrSG5NJ93B+ke/FlfWCRZ22NRN9vZSgvVHQ9qBJavsS
11mZlT07LKZEwEaqei8WCr9wZOJFm3GvtMkVxWoxqT4lMe0uMtcvLYnuDfMZyjqEuYL8+y7ij5yH
FN9t5JuDvHegqBWX+dWaUyzkh4be0nrbtR/2E3WT8krICxOa7sHUSqwuRfoF6zHzUi7FFukXubTY
A9TIoSKiUgiWsKTN6mT08nf67Lu/XlypSFnVNKAytzvocwdAw1ynBy4UjghQLTYQehxC+a2xbnGn
iLZJASeaKqV+OytUGHZr4l3mxGO3iatM/uxSMKCXK4g1Bb6xGNVhkMDoTfozynXp+vf+5tlvUW4G
kcKetZ4TXRKFRO/rctP55f1NeRD5Jnbd9k6HRvV+yJWRIaagEA1J7D642lRgNtqvwmGR5uRsmDgn
jR/WuH7iumBrkSWk0Nh4yZ3EyEsuddL4wRDr8pPnfXpCR/nm0+7nfVq7AVa3qvgPCxsU+bJKEye5
+G6EWAvfr7/dDvhSJTLipmT5/mEfuff/x3tyl/dvkR8Jk+knxFdmy79PRy7JnyZ/xUgmeYM0EkWE
uAbyap1/7qdV+UMzZW+t973okM4v0jbvvBqJHkQa6BHUxotktrlhRddSyd7svKNcmkmzonT4/Znz
5vfDkpEqD5/edDrhpvbpa+U+//I9mzG8b+TGzlZJYektd7p86Snq528q1j8synWC1n/u9HlzZwnn
1n+9/cORPu/6Yf198cOxZ4pJfEsZ7PdD/9N2ueuaVJSKaD8/fMffL/79N51POlu0x4WijN2HM5CL
510+HEJu+bwu3/zw8fftH07HyPdmh59PqmRUYv5+yX8vwVTcmo2yHOTG8/vnfR1ThfK65qfzW6HZ
65eEX4HzyEW5hfSC9v4VWGpiHpnsF0aul/JFWhQiJ2kvs9REGSoX5Ztyc97XIInOe8olJDkatWpE
WdPzZjIcwkBUHPjD4aAt0SdNNaIquSi3v3+TXE/b9XElBLrrhsHTAAz/9XG59OGY51OSR5eb+XN/
UTRKDrRixpSg1Z/ls3J+IuSqGdkawhX5XNjg2KGLiydK7qUWWLphIowiVnT2CEWJpsdyBCRNM88v
bkkJMrID1XfmxqQr8rT+Mq36P1+UcdUZyoj1Ys0sIuhi0XtrBzSoM2p8OjXxzJhieDaLMdt5tZh3
Kf5QrlvuJZuoc+MTgx0iCAJf5HbDGzTmnyEdeQ4jfM6qKLC0BwqyIXsN4zck3MVVQvB412vmKV5M
byvn1hmHqbwrrzfgMotfdzbrO8/w16TFATyim1HQR4F71oM2ixjgihIi26Azt3vHzxoQ3QrRucm0
n7A/2ljWfNWZ/U5VGXpx72htkW9dG2N0uE8pXn/nuasMRchZbDGTlW5sKJXeRDmYjEL9X8Tu30bs
VAAu/1vE7uZHu+Q/yp//EK97/9Cf8TrH+oOwGyk1m/ibangf4nWO9wehOgJ5lgWWSNNJyf0VrvP+
cEiUI0gURAxwRWTM/wrXOX+4rsga25ZjwuVSjf8kXKd95gqRhKa8RyXDSuBOtz9noUt1IAsaZ+uh
XocpGEZy64OJQ6uDDGFRCh+j2izAhEQURTK7p+dmjp057gYfjYhqzZ+Em6/NkkoVw0m3Hy7l8T0X
/pF59E9cEk7OMRxXtRhYG65pf06p5BATcD9dDko3MEgyzY0Bct23+umOWg7CVkX7vJjO3izGvYaG
d1PbRvdvstDir/APefr3ND3cT9NitqXLdMsHOEpvderYYNFyWHqky+qI5KapmQYsxNd8J3ysibAU
kXEbtvbbS1qVlBaOkGCVr2rGKeYhGSdPe6goqAEwgWu9Sxq7VnOSiydTqVEHdZyzEqP6/d+vnm5Z
/3zqmq3qHokO6gv+GXiEITI65MXpDwSNg9AbvgJbqinDNA55iJQgxY+QkhDwrDH49UhtrUAVEp/1
e6LyK3slP07zBDhUXOsV/z6ySC16I3igfN8hAwYbGFPxNGrqI3pAyjE9HN3G8DsXyWDa1V85JV/T
x8l9742wfYXUBjuFPVwUBGKDvviUnCQHBJioZQ6aA0SrmPGHUklQkp9IqRPJsxVDiC869kh0uho2
aCv1tXEKSdyhstsDC2+oa+OvIHTL7GZO2i0w1olROeXi2rjsOlfHR3kJR6QE5YU51A9RpByVOaq3
ssA/L2z+MkTy8sxyfSfRD1nLj89DF91oXp8cksL9bDUBIKV9WqhMjFaUcJY3XdpD3AQG9ld+KvZu
KVq002PtYULTMwDfp0rUb7K6tXAmChdfy6Kr2jFQaqoeYH7bFeLIqHSSQwwDEi4mFoOjHv3yKDq5
mApYAMzy4r0eDqdoMr9V7qojquJmIQLOjZWUKupnYC5eWp/I0nDtsivHrl9z1cwCI3UzhOHQcym6
5uOoDUyL+bveTIFTLP684jlvG7jHIC40h6gJEkc5hN7CU1UZ1w62Cky36mNjx5hsdxQ4uKm9Lz08
4UIGb3530joK0N0701Q2TdMt+x5xN52PS302EmGs2wrSsfqb7QASACfGcV3NX8JJfX9KlVH9paR8
icuX8DhErvXYmIrAGE5fOzs9Ufp5C2Uf5mV2atWRDJnh+GHhPQ6G1m3IEvi1Y8KSNysUwOoBtR3P
ZBtdTaO9S7oUOw0j/Tpb2UluKYRadJwmQDzmw9LwN/eGwh/WvPa7bNUpeR6QQY7tBovIdlNO3ZOp
dlOwpOYz0mJ61jDfjeV4yMwSgSMman3DtXNqHuuGWi+qXa/nNH/STZcIu0XAcGDcQ90ts4+WUDJV
36uuUw7e3+WTQvmMQ+MBxSJmdtvchho3K+Xfm0mzm6A34efkpXphpKWw9NFolqn2l78gShyw2eXy
YE7z6OMgBpSxtXgwx+SYib/7Opq/Jns8mO10bVCgPlFzgX5JCNr40yEi99eu3Gs1zVJL/vzL1JBw
mDGPip2LcpoG0BDtrjSgCrlGfeyaWd/C20PQEd6MCUegZAmvhwymfCVujNGJtt5qzjg8F6OPxUAe
WNP6HaeCyddVvfTnGNBt4rmbbmZ/9PbL2ux1ivZ3MExQUSkLrPb8OYW0x1DWeNE1nFOaBcqEEMW1
re3TcrxFQ1tvkRAYF5TEPJeLhapJsTDrWhHBqRVVGKHDrzO4exOvBE2cFE9Uj2MlmfNBQhKHVukx
RetwjFlcYjuyGa9Uq9t0SJV3KjRpv5+qazL83SZBaYnIMXDiCF2QaPwa1PK+Eup3kfJsqu7rYBHR
z033mvy+H7doZ/p8Z3nD86DRsuEtSNxD/G3qgfuj8vLTwvScXPG+MtJ90+k1W3hIpgQPP8o0iX6C
7NlotYbthPnSFnQRWb7o1Py6QtaADmHmcU7vRmfq/bSn+zUzAcYWf5Ghp2EmnLldZ+XNmuMv7Uwb
sZQ07djg+HOONiU5uFqNlj7i15Xh6mPm19O6cXRqlPb4mQDx5m8kNC8VYBNuU5v7WARi6wqqtENx
GBTUKf5pUim2TtlJI1+9lV/EKIXfOV9aA2ZrDTf7PleTZ+gtd0ZK9yJvE/oGfRtN0ZcV8yS/XHk0
xg4prfcjneLLqom+yVtknWjNqGz/1VUuitSYCrM12rka1aBOArSIM3Tq8uShWNsRavylq3RAdUfn
MeDWtNF0SiRHDDcsq6TQOKFoMMq0zSz+gIZdcL5BVnl3YTZSXUWoA/uIwBN9BclEiuD118hQ1c2a
oCIV974RFjQEwA/5DVxQV53Z2FNAMplfuxyYSD+HF/LGDBc67yTKfilhjCdJjJzNmLNdtXYvfQKf
GsVP0CBkkXeR4dGsmNH6w4izu7Z1oVvQS6g6f85G3OBdRn2PuRbXi46ZwdDEoF/QZroDKBWi9FNA
XAwBsl2d9JzKoTnKdu1ofy/503mUovuFaKLhKeJSY2vUvJJMaCxE3WJbXdSwiJtXrEU8vxFSak24
kE3N1i1oikmP+WgvaXJhnvlo8MlZJs+2+OalorJqyO6Ap59qulUKp5dNOoaPI1jejQWSdYN3/Ejf
QJOsMt2iked598Zm1yPl2kSAf4K0STHEXe805ENwitOfZsg+gKGfOq5t6BqtDwOp3jYWqzA1riu6
PhtWRWtin6DOHdVFnhPIHltDsBkMXvyWxuhQLP6KOVXjgCaMnRliwsSvD0a3OMlxgEJUdoNK4jTx
NxGec7T35S1IzgHqEkgdY/7aQ5DepJkQAgoMZT18r03nWFgKIIf+Gn9SH2Uno6A0+1XOj3pVYfDR
hCdl5uai3lwMna/Haq62dLV0g/a+iAgqDjUNmb7CVgd8HTNqCcQ1M9Tox5i0B/lDlHqbEYjwc4Ve
aFUZSDet+1r5c+Ix4xMt5zpxTRNd3zu0NgjKubjvQxCNOpSxKYLSox2rO26LHvoWuB3KG9O7Ghcj
Wzd2MWo03Bybh7GHGobhMg80s9BbIyshjlAMbFKDycTbYnTvNZggxkHXocKU/q8DKv4qb/3Qym5a
43ZplJ9MSkaeTh6VIeyzfe6COQdezrRh/hrlCDRr0axqMV1sRngVXEF98iJau8bgg/otCnuK9OKV
9oxr0Q1qFtTUGqFzD1OE9Wh9BWnAsDiFdL6MZ2f05SMrKnyj1Gr8HhuurRJxMNNZfkauiiTPpCHt
mYr4DMSQNFvKm2di0ZANKMZWYFlURNEe+upKAbqu5fM2MpXnaqJszKVrtTzunypRCgYbiP6WHZqy
OGjpgpdS/9a3B2dZC6oLo/su7hAsq+2yX8U4fja7XdHnj1gHrDtj4UeWVYTAc7nodFplBeQpMvJq
1y/mAW8FhkUxDei4JCAKsuiusqnl1gtumLIrXonSgNxYGaRRFRoYDtc1tb4qDDdGY6Xo/nsnGvY0
1a5wznIoEB2W/TA9Z0jQNs34C881hrRAyjbGPFzxCIJX0Pu7noHeJsypqhffX4yQ5JEy2pQNbXO7
OA4tEa60PNbKSy7C1Hro3VWp7EerYx/FKlQSbhE7O5E3cKltpx9SWgIxKSLmtFL1bTGYVwt1V6o5
q7tI417tjELddBVDxKw6ydvPI3URdEpQgKun2uhHseLmS5WzIxpVOZ6r5uIoh0GJ/j2ftBAIBHdY
qrmPcgwiG3EY9sjoUvU+NHo+llG9r2btSY9wsuVPOQzgQyDwURTMI2KU7mNdJMe57E5pzaxG34/O
fDvHT0atBdHKMMOL6J0LFSfHsMte5djXsXsdBhl9uKFcFSNj8NrEwof2oEZKlf9Sa85KDLjzLvtO
eQid9sgQ0lbDy2QA0qllJ/xCaC/t4r5B4Qx336/MS23BLmANdxWMTwwumGmn1ONtcCY3N2KIuorm
f82wYgaWIkwPGG24FMc72nfIWkwt2vEQd9YpK+hIzcV+yL3svky51mOCGLQzqdJsfQNZGWFPX53c
xyHxHmdUq6Br7Kt+sU6yd1whZzCBwwdySi4bhuBMKJI+SK2jaeanpGNUA2jtJwOUwBGj+LwIH/WI
nyx++zzF1140HkcxbvAKk/Fnx0NVpb8YJTINod9D9YiHJj+IAiH2yaprIh8MAprrFmclaOn4yibW
D718GxIaibWycWjQj7j2KtmbvPcdaQEQJh4yF/ZAdWwyVvbHgVEMaIGHomlvnFL0L9nKoAVJDuMF
y/Qec5dJ95gISLmdBYW4NojBbhBvzJRwjy9Vf8oaOkz5Z17j+2xYoGal0bprrfgYaS5Yjvx6iml7
mqE86R3n2uoI3amD3UPtqSB7vqohSvpEo7FOf4kpUkBMhQbtYVpp7eR9LPrhxjQP6sJpFVTuF1lx
HCf3etLuFxVTTjdliLTowxtDzROA2mHXjcZO4DF75CabcVy2cBSZ505xFyQRfEWmfLhbz1+mODMv
Jmh4apHcYBdyhWMJA8HKpYpvVQ6K0nw3EuupV90fsefdOnl1JIvNqEGjZh4DxZ+l5Yx7ql+y3V2m
0sQ042OyQhihUH3cmxeKmPypYpaCbxdB2Ik0cKBb5N5WDzNRh0y2R47J87B3EoNKEQPQwINtK2se
fFOL3iedOEnbRewxzGNAqNXJc2aF37CTvx6MGpcShaGFbocUReLB5jnKzPyLTnINy02FOGffmIZf
Nfqyp5b2eqi9IVBDM8bgQfEOcWTclbn3awQXSWkxQI/Mwo7pBSQuDjYjT80Qhbt5VBNcrctrOmtI
YozEuhWZXjSVJBUhbCGkps67nBeuzPKD+hokJNznjjNeNGPqbFTYPxuUMg88jOQlPSodeqcm549v
EVTAChcntSyomppXB3wQ6mp+B7z9zCCJPB3LnDzndixcbYf89vZTEuxDsmzSV+TXEVy7d8fUCe/D
wgHzlJQxBNrxSWZR5UmEOoOVQyvyc/LNIdSRYjlastXnlnD3mNw1Y2Tv1GXA8ZyB2KUj/Lrwsxrw
KReFKDIxLl8oX94muRsfzm+97+IWk0fB/+9M/HsaXdUTZsAhJJMGIMf5M3LpvPN5wygKWM6Zfbkq
t57f82SC/vzmeZ9/+d6no8KMIFJFpObPn1fIHzmi3wEaIk5AHkieXuc4YdD3GQK132cWqjnWz0tF
1FBpuyt58Kz3zOLjRfF+VghFL6RTqwasNDaAvsNxKsx0q7UgcdAckHI2xinsrmR6WK5Hjn0/1G6z
C2WdoDC1n/J53whbDzU+DT2aVK4lepohqv25C2efihL7cnBM1M+AGe1LztvClFTItcULOpM4MKIU
XV5EnQFRMFxPwmzddp2QgmMyfimXaE5hfIls0NxrB0vrjn0dmjsAZfolkBD9Ej8e/TJcxnt98TBZ
sZlhdm3zCoNqU4dMOC6iEScP9EZ+4RRbWysaoI8FMnE13fPclpdUziybAg9WcEflgYKQQxgb694u
s8xPTJxWHc98Ikfu/RyWLZ7Rl227NEGUAiWJwtHXdOGMBudja6bJzVgxlb/AeEf1XRX39QZ53RJS
pIknXL3DMcPs41s4TQRTSgXgLlAVnlWDhz5hANEx6xytRyz+7oWLG+Ct8hbSQYcpo3cbqtXWSZ4i
VNJTDgDRCIeUBs0tgk5bQ/REgsgZ32T2dJ10SRbkjv3ahdmxNky8t11t8PtxZUoDyUDPotIfLGF2
E0Z3s5rcG0N0XJW6w31yOKyD/jC4WYYBHQj1oXHLHUqmN30xX93SgafcKA5xp+Kn1w3IWZv+FbT0
OI/zdm5y+BhWva+S/milw21Xa4yC8eaI4oXpik3D21hoJwfTvSBNcFP2UzCSygZGMc3BNPzMNazy
ACIbW8MMoekVDsWznLLNDeHiZ16FWn5BXshAHUJ1ZW5Ud3PhNDTVjACXyDkULXq6vtayQ5F6+95G
jo0oMCO245SAKOMvc2HbDFoy80q1UKUsOeRHpHzDBl/REorkAxXvOmOB5Zsej3TQo1GTJ4jg5aI2
wGAo9acI2NVcLLdjoWgHJ126YILg0wxp6ps9Jutu9L1poIfiTnblYcfpV6OxXIx5G3Q1FX5Ebzeh
MZ40s8XukCju5D3oGB0hlNOvdFJdxG2n67o33G1fu/BDoXnVBk59BT7tAAb7n5wB8xUt9PaZUYOI
i4ISYdGmwVubqVUMXAwVshpfZlRVB1Hc9pxGui2S7GKNkv4x9fTqNlud67EPypD6mTKrfhCPIwtp
uttR7a0LrwHkOSKQGLr6lanhIar1k0nXuM8YiZXNRCldiPFdiDP4mLZ8FUw+wqnxLo60qxjp5O1I
7JobCOfSVm24hMlOV3HrxCbemSpzZ3WUHw6WRuoyBy8UmXcqjrdlh3ZcI8+9AWDzDMbpSBjhyQ6R
5hs0FnbcHCvbuyk05zEMCYm0bsh4NbkDb7I8Kp36wsSVkIqdXg1K9RVGMElYZzjW3Uwsi0rk3KxH
wJ2je1F6zUs+pQdt8mKy2MYA3Aw4dO+liO1HnpYWf/VovmCm8kJo6CVe05tRM66U3OZmKG/Rvsbp
gB8MeRJ0V3TGeEp14bWSV7QzCS4us3LfFfClh5qAbBdx2wJXs7XbEiguZBLCVZENj6IEauQyLj+0
jfN1oYbjTrfcnYjOlfbaXTRV81Z4xXYUc95VX64zPAaqYoXi5gEKSjHyCdbQPrZG3R6aAW6YHj/2
dYFr7JxulkHEHj3tbhrHmyWdhsuVhttIshaUz8qDmiMUS90Lt4u2a1jrm2Fak+1Qxwj8cGkitoDf
YLcPM1W9RuUd34CXukjxAb3Ahw6MQoZjqaIN28qO26t7ymGsB4UCwU1qj7swDo9q7xFsivJ8i5jo
mQJ7TMuRwTB7qbpxq+Cr1etIMhfvyEgu8EYbno1lLRtYDBR9/6CA2SrSx6Yy9zR1j8k0obYn9leF
Xx2Se/B99K/9SLy3sQ69bVx6YyXMebAwUzzE1UxOK5w7I6N5qGFk16SCwuXQJxW4OACZIXPEglxf
nOi+Xo+PJjagq+4cVcqf/IxOzLXm+7yLXw0cnpKwukXeSNRqQXyzyZu58BstDzIs0Bs3308NYxVz
eE3jmdhEA4OjL7zrobFeTBHLUIgwElonU6IEfbYlS3a7dvpNXdUAYbVTWeh35LbsTddfhGPx4pEh
tMQtrUXpDmcjJb7uK7BOXYhHIsTMEdJwXdFbftfCfAuO7pjU7Z1rGjcwRx5BTzGlq6obwDPmqL/E
OsNgHQ+GUtWep0i/d+xmF1F+hzk1PD/bQm8GqhTrkOR27pqrDGCHQ/mnOfaX4poXLeZjq/5Nm+uj
lkfXejLd6TbxA0vALNdKv6xMynzz4t5R8+s2YqzW08WmfpRmcC61EpNQjEqQcq9BlztfDOZcm5Hn
Ml9nJLdA+9r2WVGNq4J4RGmaz+JPIw6VgAhuaNlcImN6e5O638xM9Zmx15ukHb+Hrv06N85jF5je
QJs8O0/4AfjDXH9feIamdd262pMVxi9WZx+AuwZhjudwEUMPy52LaLUva6VABzHAoQJ7ZpvTDTH4
DRrjnUsIfJj7C2U+zQsESIPQae42+J1jWT5HP4infFm+LFHOnFFNzYCIpxlSq5CP0T5evS9KQYaC
Zony/7xhqnq1KuUaTFz4JadlS5z7zoVOhllyXx1dgjpwrC6stDkp6bASTFJ+dLRkfUpkyXQLM1g1
DZTAkt9QVLhvb/pZh80lFAYpwnmtyb7M1vJGTOwrQxWwVvVrm1wBHgUKR3eFhNy9WCot25rFFUy4
w5zPxEW7q3Vtwp2tgSLyMvd+IcDh4MrFDHs64MBsbMssbfxcc47mUsI5ZipJUFQQMBtMHpFs2ITX
hOGYwsM8mVd96jrbMr9lXB0Fiw180krCUzM3b/XcAY7oPHSckR2o2rYpFOEKrx5ws6c1KHuRZaoF
Rfmly5oXu6PXx798OKgZKVaLoHJ9XWjzlno5YONLEFcOmpDpVzzWxb7UUCRbOkqGsmYahVpxUrjX
plUjscrwAEvJ7aSMUVC41hqoA5SXwYkBIaBEVpz0yViYHzWFvi9mPH0zvFQCZWZKVbT5szkZeGlo
RI5T5QsR7ntbAU+Q5nT09kyMVscSwlymS7xXvywMkkTkBawoLExIHGgPHR+c+ERVlnqVzhCSaP1e
NS2Em6dQXF2P34fSiHbEl6BkzgOI2W+REDlqCfbc63d1LgEplPTp9TJe46YJ7Zge2zT3SlV9HXXu
kSktvg4egdPMsK0dVp1YgxFuo3O90ReDe34avi/4ww9qTlILO3msL2FVlInyFOUm1yRvnpRxubGT
+KlQ+8DRnRlHmBYn3Wm4SnVrP9ngNBf9LguJmzhqBGagSrZky6gLXsdfnkdcJbDIdeH/Ez8CJD5O
hfuEINM2shdzZXzNWM+GjLXBMR04WpHgWN/sp9A8QHf9Pg53Wu9brvbSrGRe+Qd4B48KkplgMLJ2
2tnW+KCSfd+49bTTemtDjpeoWFMS7AJs0hiQbqcMJ24TDsSAY/n7tmTWwQaTmswJo6fknVxgg9wg
Kl9hc3hxtATjvqbW9mMM6kyBhPn+UT2uaY0oFhG7eOSu5kJ+XWV5B3GIAR5UBrt4cYbtwuEYyYtV
HcqUkTyt61EcN2qw7eN/sXPIdwyxC4NRy2gJOavZKJ9XcNBJ9oi+qK0IzBE788psB4XTr2M7qFk2
lHQrl8U2/tWwQ4HC7hGgISFiHwapGiaYLexNU32ZDi0iUMOI5f816V1mFZTj7FuFmxFGscfnxS61
5uzEsngcPY6Tlt5NO3bwLHZmd6Wbd7RDvkbEbuzVX+LEyn4BTMAR0mS6r1NqjI1x1/MJLb3yWB0L
jxAOho7zvjYtHDh1X3wfYO7LuCoDca5W1+TbtQhPRuIdxJfXLcJS8QNIXBvZfEEuecakRhxOnJf4
WkX8nBJkhvjtHANry4jZlvh07KpY7mVbrSBiwuZ2Qkr/588Tl/Cvn+pxVvrMaI64WbMymcA3PCGx
Vs3mlvZ7h75vg+INPg73vVMgMo3kPhX5ftV+UZm2mFWFM+S467L33ZNI3atJ6GMpthH6O6DGvkYc
iwhFEzs78VbEZlSpB7FL3SfYzDNDUVt62vxVHEoFq1VonA1B96VtobqWR3FIsY9X3ebrndhDnFNZ
vcW3f51UxJvihKPKuhBfxVfcCLZ2yeQ57TT5deJw9jQcOIwBCpMpyhdsVaa4YPSSbpEJX0OVUSuS
WCjVjrNOYLGN1kt8n9ugxCqpxC4qGHUyHcBSfzkMtg2eqnQCPbEqdr2PI1Whu1+OMoFf9+kvuttH
BbYFUb9mt8bFY5TqHi4OGMyTMddhWMd2irVzTyxaLbkV4QfcpGEIrjI1f9Ved8CrNWcoAUa+BHRt
T1ZzsFpcdxt4UZGwTZnobHQkIflLMYLvRCZ+J8sg0KQP3Hy3dJIEy0RSxGwezaqbSUM4mOh0S8VE
vitxED3EehFfGFH5gPzxMQSHAqYAm3DGOIQb8suuGu/Fv8Jr9G0tysREKVhH0ZCeAuAbdzCEyGDR
ifhTHP9SIf/tEudV8frGb63lK4ROdBgWIWo1IfINfXdrGZQbGK3zZKzpd6N0XDR+sOyZMEwYlI/1
abH6hyxiPLRaBNltvBICY6HPMEemceqFA5sHgQQdViu8vaOGKCXu4bRdkfoow92uSTRdqRLgDfAn
i2tF5Cs1kYEhYAflwCQfkxiHBUQzdqe45BJj5fYmKLygYuwHyjPTvLqJcga2tkiZqT0VFF2ZvZpt
0m2riNmjPnH+5VvlViRrjfw79RNbTFQYMZHcv5ha7aAWJJD05H+IO6/dSJYkTT9RNEILYLEXqRVZ
SS1uAlVFMrTW/vTzufPsHjGDntmrBbrrkMxkZjKEu5n9CotQOMZNj0suphZk+WXpRurdW4uYEwOg
pcdJG19J/aHOmWkDpr2HRKaTLVD62Os2pIOGyaGx6HUUOEntfCg9ZgdlLD0l4PWt+hBPphB3iQAD
7DRgqLJMy95yK4Kw5/Gs17l9rFv8igKGEcuUWOtJgpmOWV3UCD8/FhUfUzGvKqhiK72e4P+Nu2Tu
mJSGzLINCUNPBry3vHrAWGvmRgWK9L143gylu22NwCHyNRx2BZ3M4hErUOJtvymLuqPCAnce5CVf
a55LP+6kO6e5uAtpwIvGWR1Gfz1l1I2a7x9KZ5luPKolYBXnh+6dgkp7FuH8O/GFsU2CdKfeusEQ
Fhk7CtDZLKUveVQedeprp2zW0BkgkcxWdftBKyj7Sg8eIzcrNDfpMFqWN6lIpk0X+eci4bqYdPc5
n30cpCcGpwPhpWNA3SIS/CSrZZ8s/KaXOmtHp6KCEfZoSWbGxBqdJrt+1gzFZNiXTvNYlIya40mK
VpYQMbOZk3F6xO0NP7AXJ6z8VcN0w51bsSuNuNxP828qzmq7pHjFwWk4950g+dx81Q3AiXjKL/SB
Do63ItsNU3mV4RPg3XjRQArcxghJhrC5Dl18Mdz0y89vgoDSqMlbe71oTJ3lvRBiQQkBYn6C64Lz
CanGgA8ubjY0EYbeXwLjaETMCecY9lZROriDcHK/4VQJKCqWVFHxeSjy1gh03rEnvzGo970cikg/
UR5h65VCITsWjG3iINZJSKI0sl1SZICgiPhNToOfkphWXRRo0ObgcpQf7xkF0zqUzAX5nW5XV1ww
77HO3AP2ANxwAw+1edsP1rOT0sCV2l4HcsxG4qXcZst2sNNTAh4p6rJd6IEIVEO5wl0mC6+zjvyj
9ceNEPDiSouqTL7JBBJdhsZLXlfvXe48ZDKEQLK82DqoHgHLRE/+Cx7N+0JaF+bkioeF/inxM0XM
ESPrMG8q/fj0FbPim2gJwWnp0ewYz7XkQu/BFEn2ubP0s7JGH/O87N00iqtVcy2UQfymkUa96gC1
zSH1yOzBOcSct3E/6BsnZMPvRTBcup4OVJ9f4qh7i+UYyBlh8iTIsvA4giMDCeXREMyIEJWtSd3A
wzu2snUaR2zZEcRK0pE+IIhhTp4a5SpiRKZFLjfCACcCI6LDNOQ4lzV5cCk0n/x282Jn470A+mZ0
yAXijvwRiTxJdkjGg0FCC14r3davrIe6C5oTINsGh5555RowParUyY+Ba//ABuw9dc3f9dD90lMw
ZEtQA5Q65mQjpyCw6S+iNQml3zBjQwRFHKJOwzkZz4yM+jfK0BCOvuRpSZiJGKh5hSX6jnjRQwE4
10bdc0aMRepI7xoPTNsjfSf1H7/JU1P3s6y/tOkuqY6lPeBPKHmxEvLDA/VGmMZJl7TOTjI9s9jb
9InB3KQeIdSQ34MDb/kuETtXguyzkLfoknxJUND162f8yh8yI2BYQ78xLly9DIIxs6tdDBfb+xJ/
PV3DHlZhZwMskboKXttJvE4zC1CVgn02AaZ5jlFHG2TS+3/PC7akk9NfjccwqHENl8bEYuex4J3z
+F8Iza3JjQYHtj+ENRyKZVCgKMiv75Mwzg76ICCHHoqOMaJNRnYqgrXiLiAerbeIdL6pgXrPwjez
sUuuUkPW36Zqq6smmYxeRFkUBh7+enznhERnlXDgOCYN5k/u3ox792ax6HD0+pTmA/3bCBwZSACP
fCgkHdO9iDhu//4Pd6TN3D//cPlnEx2Mt6AXyAPzlz8cGhf5miTWHGjTDjkLxyyMm8CDPKqxNa9E
e5PVX9Uy4zFuOLjN+QapeobkXFQpNwSdHKwAypUK/t0iaT4xTIAtyNIXRcjPppMFmAh++Q1hNvgJ
Dw5HT+2iDNjWGYSCMWdbM+PiYWxDbgQoyNJTTZZNsbxOM0lFni3OxzfXXhIcypJRUNgsV6qst6ll
xZYrXOGatETxePT1Jjlk8bn+bBLxo9Vy+785aNY/7DygjWMNgm+J5fpOALj7j4Pme37mjZrVHTRs
kFeiDh8FGCXRyKxlEsud24feBBZTZEpFjwB1OVY24zi5tdCwXLwqQFrmaE9jqd1GjblT5BhFaxKC
xcNzl4o2Lj9nPeZ8o8tFE+vxHWPSt282m209jSY4rqBFkuSGaEoOImvv+nFmU42PbbWLYobS8g78
99eM95+vGdyJYO3KPx+BwT8lCNHQZGZAwM5BJ3hpl5CEGPrR2pP+FoWGsWqL47ci0+tmykzQT86K
pKdZnMqkkCRwySYPl/CHU4uL1Xhb6YGIndI6KcZjV0OxVAXD3Cx3M0yDSm4qkV28Lz5HpgyCxzIv
eEODcQscCNYf7RwWExgRAfeKOuSkMZQ52oq8JniimLrt5CGDinyYVOkMwyOfD55eEoC2KB5SOtnN
yekQH/l4Rbpyb7NjI8DT3T5WkojlR2O9NnJgIIvxUUILvg9a2J/Zux7CPYqWpwxqgvA6LGHl7gpc
VVOQZ0S2yavCJJEMHjcDMPvYwMT6b70LlSnU3+9jkr8RrVj4J8q03H/IQpxBs+p8mdpDWhWskBSr
+97HVdS04eyU060rXBLy8G4jEwzzCZccuXYkQjQ/1wPEZjIxnhbJqaslz6rEQTrGk8QnQQ/jAn5J
S8qXlgigoAS/+l6UOuxycV/vxibdaob5U5/Eh5dE73DPdlOHR1aQf/kZC0ehEYHXsaG2JhgKrDLM
TfV1V3k3CADfRVHX26UJOR/uWyN5nHbIbEgbsWKOl3xbeNpT2MdiVdTD9CPw5m0v+rPW9PouI/DA
b0vnjCObc3agu0pD6UMLTBLz0pexwBknGFt+UhpHLMU3SdH86JjVHaw5zyi8OgNby06HTQ53dlNP
jBtzLOlY2hBvVO+Sg+81LsNOFjzJDFN0NquHge5YH5IQ2+bUSLJIc9v8Kw+iXe+zNjk2VaBiUqnH
TQo5fOLu9DH6KlEtayl5MWb3oQrKqKivrgaC2WJJtVI6C0ncaj3nUYTtRfbFUZ28eml7DKrwiZUS
O8aZ9J/aWi9yNhTn/esUOK+hXm8yZ4DSO2IvJIJ2zxjy0ggqrkCjRhDVuIpE9SaJQVT8a1uLKdOc
7Mse57umKM6mHuNWnMKhTyyqcBF8LGX0HLX5QTFVe8wWo+EXhq+8Fm7ma5IcPEKlYLqSnlfZCCLx
oOAhEDsd6buW0YkmTXlpXe8x02DwSlaXrDi7vDMlGQRLfkb0fh4f/chZhfo3v22QfUc5ctPpxUAf
2TaHBA4p4eyPKp1XEujsGNiJeMCVXfJxza4QeKSRPqHZ9eOA57JocIv0ZStMJbvtIEai97Tu/LB6
DeUq5AneXO+b56QxX9UNHrd1vHHK+S5ORxgAdYQApjGvdTqHp6qlx+8YPEQgeonfvvjRdEWbz2JD
37NypnTv0JP7WkspV1D+GQFtkeHp90Sg3GOhfF2kbqIHSu5pj4OOzV8P82mT2OGjxvB8ExrGurWa
4Lvt7jUGJ6PBKEBQ3huS/lhp/GI6H+NkugzRTyb9mqYu2zg+G0bL7gFmlFv+uXZh+Kc9SQ4tB9kW
NSSJsnydCrHFp2KCIQRwDTL+hEOhcR6gpzlatSbQI7mm5nRcFn86VGbAoMcr3NUkxhDNpcfIYsju
MdVnP8HQdm+L+OrQWx41rKlx/tcBAP3pMi3il5Mt5kMmmCVn40WL0YIJRCy99+THhErSgCNo7Zk4
JfA99bjYtB4RqXVfMpDtE3tXxh2prKY1bunQiT1BWDEM+d7tcUKY3aHYVMEsp6Q9naoNcNfXEHsg
aUrBrbNVxKAeWc9CEBlnYjs7cXiCVXaysrrZZVp5Qv3ubtpZt1azJnC20+e9tPKPkdQfC2mvLgJx
E5dE3yCBwaPJqHm5WqxR2e6FLXQIXa/10mCz6jS4VTok4OAzsHE0ZgyV9GKHkmadPA9rdvUVsKGM
xzpppn4nDNfcQV871LplbmLXenSDSpyC/hnXe5f5ElSUaWkcPDzll/gR5wPxhFWczfAVG+1sei0e
otN8wJlJOyde6p1a8aW+6eRP1Fco6gBBWxuabbkg6fYtBwKgfyMgrx9s2wvO4SBSPKasl6QJsssc
zTGBlMUGOy8HaGrRz1FX3Qz0Pwf8oW4jz0sPeZobKEeQIyd5U5xzjeDraiTnkTEiYcujeYVE5+zV
p1SfwvI6/gyr+yJxCA58VbaQHxIgFX8hXI82FNtHy9kX/rjH9Dc+ukTUuH2TXfIwDdZOwtvpVYK7
od4f6pw5vQF4uLUMeLwdDEGCo56bAXqd6UTHzGtd8pYoQkID9wkfq+g9YrM7O+r7w+SQXGgwUsmo
OwFayBBOdRzBls1smh/WlGZEfpl/GGbNsfG7gZy+K+ZqOMf1PKxgyES7yl222TwaRyIXAXOYEhLG
YXukKwIbshY/hJH/nCVjgshOh86Cy9dYuOuhpIe0rPQ8LXdOv9yWHbdLHBhXU6O1YGICf1Dr0sP8
QGatcfKTk+ADDCIqGQyFxh6S07jvjPwUDUu/1wuXLrlpRHdyNK9jkkHAjQBEWaeLcVXZGBDs02Na
hXCPUS4wI5TuM7SFGSITDG0KTomZehv1GhFUXpx3MWQ3vT6hy4tvExjiFCuMQGnGklVJaVZ2pDNI
BnDWoUSpKjLfY61ct13EWN2LD0rChfacCXA2fiF9Zz6lkS4iV61SajOgV3/ksftkF+JJVRfFSBYg
ONl+MoHzor57HSPYjj5wH0zu/N0nFikT2D7pUs/gVNLk2yacMNwqanQ+z1jJIqhanGo3tdmvJYrO
ip5dmrm79iikZSITNyOitcnVbuFH7dSnVIRpOSIiw/o6xxtIjScjNm4Nu4FkQr0usI8qk+5R1Unt
wvYxRcU+TqFb5SEhAhqeoZLsbDDwXjuluJPbp+KQI36B1d+y9vNXpEwp7kXI9LfosvdJUoN1aOeU
6e2jaAoSEYhchH3uks/jI2wCSpw3HZKABBFkWIlKTc2naNmw61NKu7xSPUHNqfJLF1Jd9ogQrQwc
rm6QyuenlLniaiCHctVDfc6wzURd39Ba8RMlkhFRra/eFbd/jOncPbJWc2YERTbtjWF6FH0yHssi
w5zLivGunqodUSZKs6UIwt9J0Dq96AjPfus1KMsgUn5ZhJSsEM+hJyO7bdXMwseSqDgZPcrXFG9m
7nnzMGvNbasHj5EjwCrNK90t2hB3enRg7hZ58iWanHsVCGrQHrOZiYNLJPWuXd5HH4ZKrzdbc8GU
0LMxSncRmjgH1UB7km08dN4P2BI/JgLldoR9ojP12mOupmlSDxhoxzZsryomuogWJBEu09Xq1AX1
RuTWQy4HmrVU12gp8xi9Cc5TPFC0WBfHhDdFpz92KF/4b4LF0IZ8HmzzQb9Tvcl2TcgUzZxPVmhl
ADKoqKLwc4xJRFJXhIgtZpGUkavUrG8porGzl0q1OaQ/8cb8xQv6fZq0r0jTjhH4CrribNqQpIeS
iA/dHYsBuoo9S3/jiLrIRTBgDbjp5EXxTswBcTPai3qDyAkh9LA+WOXcr1Kne5SiHZv1gdW2eZG1
p5ofhDaVCBksG1mfd037kAFdI5Kh9i0Y2qQpbX2sVReCMeq1P3kYoFq3jdbfJB4s6LCF6dy1wSNp
3pBqwW/dgEMX6DXCmZRASNeHIM9ccnAeJyeP19H8ohvwoU2PG4TwWhKjnMSEh8ATcf0hLpw0LIZb
8PknKQIrKnmG3E9/DKotSeDBpZdS1ERKkUKdtFXNBqdTLaLGSwRefOOP0YcW3VRozplWP+lW+FVr
ArMx+JMV8p3N7FXU5JO4TiWfNVxSEgpinJ7tsfqBo82G1Qepy5xvEy36ZZQcQ1mlsmFv3cV7F1Pz
fqiW4E0vii/DRCwg79veiO9cvzgQZ/qZhdnRkAOQgskvul79mC3tx8jk1JKfcab+rb0h3aSB6PmI
5M4Q8ddi2l+FJ9HWx8IyoYtha0qjQcIFt04Q2s5G06ZNPBLHlQ6NvXdi2LrWnH6piYgP0yEit2rt
MQjc2IDu6sdavJDHbTz4mf+TxNpbZlBbWS/F47DVRx/3dzmqUtKhKnovHRuF5JCNDPXOmVS/f69l
ESd6qtL3YCbBPoo/y9jFOdSvUVIP5Sb0wnI3Y8EW08lDEmc57NBNLKCh1kRRbe3raqDBkZq7ToPS
ODbeTopWZD8uWxJnob2mJuNNsnjdwJ9ZKqLPlL4+tX5inYZgUCo8VH9Ux+zaUVwjnunzlTcGj0o4
pRQYhryoSI9/Kk2oScip1QBOza1Nuf94HaKUfkJ9g6ECvNIIyS+FXyHnzDYB0WuLGzVjEHkYZkIU
5iz+BgCUPkdH57gKYX8Z3giVVnYdtumvk2436cfWdah7qexHQ7PRPt+5we0g+n1RmeXKgHtyTDqy
KjvXB8VJcowXyasrk6fBdjkZzjm1o6NhK6s0L9+lrks/BvEfka52Owr3vq/LcO1IVZnWj0y9rd+L
XGUzelDcw7FdbyGe06+hJ3MxSWaUYc+7msha8pkxhratjdlzFpUiVk8WdqKSjK0Iur7RrY2SRp88
J3etPoKdsuJOYfNmY5q2kje3Nts/urlkd2VFSguaxcZGte8xoNU7ioNssrdNuFwNAgIPNqqLAZfo
o1Xr3qpaEBIh1jgpgegUHWxnoDXqN0g9tfKHAjhVk2uO6PYs7zJoGTg70/e2qN6sXttFlbjtJm5U
pboNPfBKp5mHnfVrCObHQOuIerYRqCVzaR9TfaIycT8qZBC7vvAupMyCknsM8utFt45V+MuuYmYP
uonSNzwom45l0JYbbE3zCN+cgmDqnZr4OJGN5q/zywuz6ZMXoD2YWULbZfqqMg3+p0cWOD4EeGNe
0wSWkE/VVEmJodIsK+VJTIA5K9ojQd9vCnJbFvY6v1/eSGW+pLq4Gwvy6KHCMxgLMslSKDdNkL6p
sRVKUfbVePjlheLHDG97qsiKaeZnOy+3XuY+TuF401bO3pf968CoAtYYmi3p6xBGWrUtpMpLws1u
g1iWD69gXE3Hr2HSSFyPq4yRT1JBOG9WKA6C750vrdtrN4Aeg2bupAJR3V2Ztezspjv7pQl1KXsi
j45lMm2OwQCHLuxXuSzvmp7lWd1yhURkFKghgaJh/OW5RsUEXG/2+fKc29AUei4uK70mjv5BSiKk
Ri3ejS4rJ6FR78RV1GQlwHXVA2gfckv2s+iXRvi1gjC/IWmjxdvbW7tSEzUI7RJqzoNCetU5hGoB
Vp8ydG4B89u6PQ4e2ETnPQI0sbPIGqnSWZkGH7kc/OvjPBcE6zCz13Ttc7TH1z6c7hiHAThkUbqJ
yX7g9qgZYKirQWuTeqvuCzVD0ABYgHx4QeaT+0X37mXNDGkz2yjkQgFYvfOTCKUHpSUKkDZjvUuE
hkg7nMujhUGieI5nDUpDGO9K6mFmj3xWm6HhKs+dNVAjL58xgmpyHC30OEQ9wMFhkIiNgRxnzOIS
yQuyJu2YshHk08JPgR70qLXlNfCltpeF18hZfDtqpiTSYDzA9qYQmg+W3PF8KJ9IufOrrMcw/9sU
WNdIvSDeEHL2JSstg9JTHeU0tl8m6k5/ZuCjJF7GkydccvgyHVyy09jFslVEtWOEw3mxoy+J9SUx
/BQSz+ox3avXciSqK2qQ1LRtHmn8v0oNSfSseSefM79WwuJCruOs+ozt9nmX7NUMaIZ1oubNc2RA
OAWTkKgL/DN3rVPtgeDWuxTtYTP1YichTKhmYF4+p6Vor8ibXzuaW9EET0gfAC6YZcCoN2+yPH5V
91BjGNPOI9I+NLxqG1WEOPcoTKRHjZTEuXPF5e9HVyWk9aUAX6p5Pe0jZ0ixmsxgj7aEMkPemf6Y
vzM40gV9sFopBgBtY5m3GYXSnJryYDwriEMUmBLU7sMSPw2fzlK5q9lm7wm9W3Q572QWsm8yusCf
AXipzL8sr3xPyFJPggW5ZWQo/Nv2do0F91jpJzWf6tas2TmLrrws0kyg8LJyV897Gz1AZdM3yIt1
SajtezmdkmULGFmyWbp+p1SFsp5LpBWCVSB/lQpERRtxLFIt7ZSRcQOoDX0KtaZ2sLyKmAnL3ZZJ
yNg45aqVNxawD4lg9p0ZgZfp2jLtbMTOU20frKj6UoQBKPZgpmW/mayo37y3rWbAKC+upI9QoETu
O1qYgzxkrHSvekB4L2PSRGpr7a64xh7VsQS/5aqX1sMWtn9JcxRZq2nOP+QMchqoIZWCm/3jOcJL
BycHrms/Qxqso/WRdXrN6HdAJypC5zi5+ISrP4EMXMbeuGo2FaFvTvygEIxSXpuzHz4qX4sMmTV7
JOzfPjpUeAJktT6sM8d8DxbapZz7KqmYp/uRuJ81gLMG9yIex1uANqQ20atGRApDBkbTYqM2p4Ug
stho7pfcbeh4af4GTktQo48dnNWoISTmslDFCkqoa1n66GjjL3lE5bvFVktHJhUdnal/z6QL29yA
nhHDR8hmyQRZyDhSNebXaUyNTdkWH0Oe3MjKSeWWUdvKAEtUxSXXDrDKs24whgnRiBYGMQumeGkG
BLgegw5XFhKOaRv4d4izWjM6qUtPUwhNhEqypY/WOSTQgrH4lo9LoweY/i2Lp7KZB4/W2WeWa+Cw
1LqMSatZLARRbzMkFXS7UbGRzheMiYB3pMKhaPtPHcBDw8ZkbY4sJMUX1FGGu6F3HIyAeQodmC0F
t04/Ep0Fk9zF2gs2xvjbTdO9vNzVmpilCW83pDuFh7g6qv/cA1KiBFNlph77UPmd36Q5nsRQXFI7
jtdY6IUnMM311GjuRs7AlWWBn5Dzl/q3yqoAG8xiHZPqsakcxFIFNaS6f2LLQ8DBmHdV4J64bUV0
kbWX7YGH1pG4nacsXJNPCIvPe8IctobG/aSGCWqOoXULjsGj+aDMMdp8gW2bdbA90QONGcuoH5DM
2lreKc6rOyvmyhFsNq7pR7vuUdhs3VmGMqvwB+QaX4uNAVKmIT1tHOchBgHH+JKc+p4yncBNDmhA
ynmVHQZp81J41Y1GEiNCmeWnP30qlXrYZNBLAo75wKzGp0l16uQSo9T1/ZGtQKDrCiazWUtiQE9H
xBi+XucjN1EVMoaMWYessGG7TnpAhVNsDOBo5Uai7zpxCMkot7qpfu5ZkuVkpSDniKvx0NAZeQGk
P8jDX6qB7kX3YFnD8zjN9trk/GRZnuyVE1oIXKKB2k6DtZmnOaY9h3w70WB4bvaZ1dVxyXVKQNKp
bDITvwf1sMvelqT4acYsESZmrOtJ6Kx1ULZMD3KGhkgnabZ2DZFryt1zEuoLlDr7rpCMj3wab5uW
lOLFTG5tX7rwC3hwhSRP1RHFu8NdyXB2O7K1RItrk/TM9K1hSrrRg3CjKBe969N5OtHFpUhZNwHr
cSg+PQpbuDmoXkqPIIFv1FUUr0WDGsNpcQFqPV5vTp0NdyjErszdKvJQTOL3ZoloT7uQRcnO89fZ
sb4NjozxZ9p36wEX5rXXvlsmgKwDJXctd3KJiSnnncQFAGkcXlSztS/N1rdqgMKpJlLCelHmKknW
3GjV+CD3zQYOOoP74YxDFTJy2cKnoEOewW3eRfnvanhRS6haz8r0neBdbBtquJT2Sx6QiUzWOqXW
TLZ52954YK872vx3LXa2RlHfxc3n6A8/6wZc3U8BV3KTki2BVbeePQSYVkaisiQnsdAoqxCK8Zr8
5DXz13fZ3ZVRcPCTaTVC1LFKlyFPtG/ExRxjaQ/QMa+Bv7yz6+CsaeG+MLJfypSDwG6mX3I0jYZg
1UrSR0RKUNBTgZEBetR8lnM5/fIwBVCcDuJYT5OfvMI4ZLg3r9SYswbqWaMn3AejlxyUMZRiepFG
bkXsA4o4IMG/zIVE60fZJ5QnKqOQ3DC7yT6VsZDjsqMElbVhB34ZUvsz7fInaWAkt029ShFpVC3R
Hd0NJMoPBdfB9tsvXf0ifOogXHdqvF2kbwNTTskZGnvYlh3IbixvPpx5H5FoHhUAbHggdgxoVnYQ
XPEC/BFC99siymCpjeC89+GDbJ/mmfK+wpAJSJJh3uhJByuqw0JS/Aa7uHGJTl6LUvtUw2HTlXLi
eWQ8NaxBSCCyOpx3o4MJX7ZkS9IcwCCK4MmAzyEqGnYj5Le1ukgBRse1M7rrojMqCcTfDzHsWXn0
ubjh9QBAFn19YUx4kVwl1AsHVfup3q3SbpMi3AofTDN3EwfNiIf+q4X4CDHbwqAJim6yn+1s36fu
i2GyJMM2/RVLSm1stNugM4FIqUOs1r/36WlPyVi/9IbfbIB31oHb38I1gwgvrcRklzZLSyT0fvbK
Tt4kU3oscqwDNIafcrxedY+dDedatTe99LVSMOowmB+OTUjx4HzkzoyiUNpJyM5GTkdJgfsqO/wY
rNlDlkjLlvOwJ+WzkgpiQw1JR//HMug3cSWgClj0Z7bTnHDrZBktvZ/yhkgLqGkmuhpZRSsCHMkf
EjdN3pofaUtDUcg/NJYVQD/80A5uW5TbUCac+0Z3p/y7MsF2nfg7ePMEti+kVrJGkloMNbyrrJh7
OdR25YJw2gSyWtcDwk3TfZTTcVF5H6XW/pSOVrJnBPh4QtNyaPLmKj1FqsS5CIYeDJGpGWcb9DR4
wLb0FRUhOkxWcpY71pVrIfRH5X2Yy48faJdZ1/Rtk6Eh7qQbHU4ixT4knq7qzgwxf6opizGzcsSd
oBFtnyrm/AhPE2iAibWRh3ARWc1HHu99SeapqtACQIEEQ6tl5eVzritUXVEoZeOp7lwh3fVkD6Zm
T8woThbVS24Xvy05P5VH2a/FTVH7J49ozlS4v4upQSYDRVcvvhbpeeTZH2Yy38nTQ2JhtouBNxk+
AAa4XIecDY0hE5hNQx7jwDm1m3skfGzowHjyYZMSbUalsWpkZSUPs6qI5Thd9dczYaWAyKAe8tkL
7nCwxSmZVQfYY6+A8jg7L3KhkDs4mqOsx3lvmFNIEgTpDQvG9Ch4WQq1rVPQD9M1vKNLfnM6Fl6t
dSm48anhSAhZavtyfI/X5Q9iJVjoOWdigHHdNv692klGWD7YHemU8uD7aU0lwiX65mJYWIjiZIcR
nm0sUcNNVg5vcq1Re78TilsL4tEWnqhNtDZWbAN0nJUZJV8hPhhkKSZno8bbMCnr1756WCznUTlI
yaLXtcR7XgZnFHjSftAiaS2KXvpbvYvfas36qO/sXWZXzqatOaGyqlCbjeajBl2WHZRIP5Slqpxe
mLcdZgkrexxJWJ+OyKR+QNF/7qaAgF6PK326jwuQZCQRj41pWgCJKUtX9q7qW620tTUBUEnnEEXS
TN/TOMNgGOA4KBvNyPpmQf7/sTTef1YywKv7X/Ltf1f10iLV7v/337/tvr+PPqsNuV9/+2ZLFma/
3A2f7XL/2Q05v8oL/fHM/+mDfySJPS41SWI/PxDlbpKub5Pf/d/MiQ12pr9w4ORn+VsG2U3SdfJ/
dZ38F7/3h6mx7//L0G3DwFnWg0oKL/D/hpAFxr9c23Ys4692xnggQ9fy8Czm3QMzwIX4/9gZ6/8y
vMCjVDZt/Ic95/8pfcw0DUn++hs5zHGQ0PHJXMsiXND5B7sVuI8ev+6yYz4SgRhM/Ttz6Nug6AMa
bggu8GFxnRwF6sXMP6RJeYxmtFpOj9UVa721smvQPW+5Zq0lrQDEjyDsqyNyy5/5XGH+ZQyfcxGy
ZUAwOmXY+2CtOX2N7CCXbql/5B4zPE+yq7sy1VdQyBZakcVDvBVr4y2MCh22Y2aa1UbMMou49dBD
xzQavfXVmmyHsxOd0S7CIL8O0SKIu+reiyaa5Ern7ZaUYh5ySzz8hvMYg2bZD65kBqlyjKBUGDYi
Z24fikNBwTMPNfw9vcUvxk/YuwwsEDHNYGaileUuZegdYM56y26bXWcHxQ507m6fzAmcvlxfTkYR
/dbQcJzsordAi63kQFbWW2ylyW1QjfEtQ75k0xt6svHmcLmkVKvQslh7cLE82gWZbeDqNZVJqmlb
kEgLIAvKbTaTZtgmHh+u6WKkP/HBB2BcJUve3+DkeLME1OVONt4sqFsPVVbvC5IlrnksHgguR0OR
ZtmDr/+ax+o4xuX42YK/kNX6NqGYkTaIM76n4YBmqjE29IhNkojdVCFbIV+52GSu+VyGvg3Xd3k0
6pLZJEyjMa4aRj5SUxSOIcZY49mfpvkq1JTdipd9hUf8UTTL2hFajjyikQavmL/5mrVNqhZbx2qt
nr1I95JKBOc5uS/C/OyH8C5V8aXzgmnR4J2lgzBOFPtMOlIZk4fH0dJmEPnMFokDf6RuGSdGIjGp
ahEMnD75PcZOeu7lP3o8/fEPUvTsL9+qR9Xz1FP+q2/VA6Gd6nt2vIv6TnNBO1CL4RORDoSt/OM9
1OvV6hH1pSjsYNdE7v0/Poad+sjZxfDSWF1x+vNT/PlRyJWnXegba/Pnz/583p9vq36mvsX+0dj6
egLZTv7Nfz6gvo3SaKQClo/85fN9P1MTz46bo22IMsK8/3ziX75UT1RvI2h8oDRjymMW1Tr2K/2i
/ukMs9/kwu/X7rTolylCAW6j4NyMC4wT4mmRWkTzY1lc3GzM/vKPttjZxTNzfqY11ZoSvN0gHqL/
nxDN48/oNdOb+h3108FH/Wv5ptiOkX1ypu6l1fNqy3YZtVCxyMxB1RxrzQ0cwXIbB1TBhl4AC/ST
dlFfWXHhM0hEFNnjAXTOvfk0BZM4tvDdtn0DnTxDOasbB7cQ1iXwfeuCroqvwKkvNrC7adUUi/kL
cJy1V4+DrbnwzUZk7NpyLjWHQ+2a0W6sJ/sSRa59UV/1OVSBbkE7SePF/Bp9GheWMFPnEpUaKh6d
Y/jnz7yYqeVAHsUsn7G04e8WbdImz6wD+kIITkXpnmMSypmYZYhs5XEXc2zht1X7LYMWMNd0F6bA
g3XnCAhAvo7gm2epf3Q3N76/snyyBOspezUJXGDxzH+C/hV7q8DqCgoBHDlvOJh+4Jw7k/8vzMKK
GB6GAcYW2uVvdMq4VdL17LCDqG8YKD+Xde/uKVIKYuODEmvUApnmgDGJJar54rnefFnSmO62qGCn
L/MFv+YZd2gwytpoA/AonmG212kUmDiw0p9wEbiNr8kEjU0L4V/qI3pVArmP8VLGl1T+w1DWOnVg
yPrs4HljaRu/syDmebwgXqIQuZOsumES61rwTEW41yf8FdrOaUmZ1sRFWwxxQa8nLl1aYG1Th6dY
8CP1c/I6G1pzP92pb1N55auvfjX2yQr86rLkx0nz410C/YTDwSkog/9g7ky620ayLPxX+tQe1QAC
46I3JMFJoiZbsqwNjmzJmKdABKZf3x/k6kqnO0/VsnuReSybIkEMMbx373dHNjEQPm9rxxxOrUIC
ZgYSHf+A5W6Q5XUcciTJYuTHgboNzs0BwDlBjM41jjXrNFfj0WmU14LfLIAntOhAhJG4h1a4Tx83
lhR0Ir2UsinkmvLSOU11WfqBFrczy/3Hj2RA9/uZtOzNYM4ES+LZ3CF/16zAQShQ7tlkecIWrbqT
LLsihAsQ3AAAQ0Dt1VbkbXnSxdxvJ6OHOMjW4dZ3KyjNovySGTXJ83EOvCO1jvaKRZs++GLU7tDX
rywxZ/1LMuvGbSLHYb9AQEeJTw0DTQqv+ci1+vjTz7/84+ePX8zNhnLLx7//9vKPH20uDxQsffvx
0b5Nr7fN2Fr/9gu/vPXPP6K6fuzhw+2bP47k4/M+Pn6pKg4P8zdqRg/e5y8H8cvrJUq4rZ3UCTsy
i4YKJWewFev/AgIif/7p48fChnn32999/IMeyCl10C6XwcFGMr+VsenR8fNvhO4iYwbB2sQ5D5z3
rauTbyqGQG9W3Tdv8V+sSQ5IMnOEHuAtD/ny7FJxmzivJ1pOPECgXZEQUEmccufg2BY4oLjwd+2E
DHSwG3QEDpyXJWuRDJXzqWqtL0YoTx7QvAzMhoO5dmOnVoLqoH0YIJml9fygrHHasJ/hOxvprdFG
FtwrVOYi27WNpfHpVRuqA2PkJZW1dQLCzpS15Gx13GvAHeoIIbD342ZnWecwp46zjEF3KjFams7g
UVfh7RsPAyUbyMhN7OexJnPaSPH3Ae6qZGVefBvURKf6zxaI3jr+gpRlVb976ujBNt9h3KCRtgQ3
eSP3BSbvbVoZL1VbDSssE3nhFBzhRdu73rUQD2PG3AVDpq9JqN2ZDIQb0/SSndWw481N2qVsC0ma
C09onXvIT0u21sNOhcIkao5uFsXdKsIWydbO0nJnw8Df0nuxWUgKQEdAoAk8gTHS9ZRvkLVtgl7B
DAgnsgT68UtpsQIDITNhffLvDa4DDun8iNyIlLgioRDg9kSqphgsoZK+tmTeFbN7YP/KZlO8ZW6T
7iuT7uGUrznZl5lK9gHixLOXAPbx4hUzBEy3mKnCx2Ul8TEXhGYbeK2IuP3cAubAm5e3e7V4L8ky
JJC2JIIWbk/WYt7d7NLZQJv0Uj/5ugRmVLaH0Wj6bWXq596joxdO/rfRN0kan7AbsNWiqj5tAHiD
AhjpKdgryT+ZkgO1cWpB7KhtM0934cUPxrvWbxGpYa47WTM1v7E4DiMMsDJ3SapQX5Ylfk91eESu
RbQEZRUz094pXIjmoMx1IY6TYumVtQzlRXE7qiw0d+MYsmkoJxIAyBIr3fbsNFRtAGBjYEnwtf7w
HYgxdITNqznl5fVrU8fZrjdhR7pUsOYKQ2/uXZutTi+1WdKO5wwKb9qqGqVgmNFOETK8EigkHZhF
UDfFC12p+R4G6UamhbxkI/dS4GFhCSk7uoobNGghSxjDp0qfMXdbm5AJbtvg0CcBmIq+56xjcvgY
poaOOmdC20+KbkDK7SGDQC4ELzTdAL5iXiEKYtDZFcl0XYy+oMISHlJK9XlI6CNsM6vznxx0ojBB
k+MgTXEEegJv2cvOPnmHbu3jtq07sO5naasyaqzm1p85Rhe0R+0mGytwnH2V5PqoxXgE8aNFzCob
lP9OmMeBusZT6KpHT2SvEz40NES4zXHbiUOpbyCneBtDMay4WcEKJIBuhHrT2M2z69PpDR+nXjzl
BbmPQ1uGUSJxKoNX9RBkhwuicFZh+LgB4sQVe8A+SZyrvLj1VsN1l9IxyEygki1qc1rhQE4yyFrE
TMaIX05jPz2P4M2iYKSymvnB9QpuClR965qBGalSpTtrVPbRm+jQTKkskWAp2ia5vatmjjtve4G4
qMqiKgRSlafm3k2KJ7f0jchOqc7bbWps7ZDzo2cYtCI3DpD2MywRENizIEH5EveXdYlTJuMWTVh5
oFeGyE/13jnz0i2mUnwv5rzsdGtcFuwjMcN+YUCCUA0gL/j/sRcGV+RqRW1JXylFMbgdZtfceSgP
NnUS3Bms5GuUFtsJNR5NHs8IwiOBWLSm7YyFFPg5y2Qpj0yH9FYZYoD8YaPSO2Z+Bfo8SWBVoxLe
1zq/tQZCGfChdKlNpGZfVnt4dyBXuBq5i+BJZO1b4l7n6luwFrydafVeZ9PLmjKO+M7KQdgyVgVp
g0kb/eJxQQO6Ora4gwXaJD/f2nkFBtLxeNfexPau6fCG3nBSIU6ksaDmtfhf64EEmMyhY45Lg8CT
FRqquvzZqqWKyhhpCeunJaGwD30qjQxHUWKvVlJxABJDBv5+MJy3RJ/BxMafek76JrkDbxhfxaR7
A3J0fqSUMChOZ/oo4HugdjszUo3pJvwqpDzJMmWbbjgvtiHz80zmqDZRypbdV0RN1OyU+tFmid5W
nGjirXGaYWzlebTHS2qkOOTL7LPEyAKNBlvYMOabzKy+Yz9AjkV30cLNRXOsyo9jTXszgD6Vu/cJ
YmRRiJ1TjvIwDxozi5VRN5UksPZ0U63avOEuuBZBdWtmwUM9FpfEfIBCcDHhC3fIutNkk4BjrAEL
NKbzlZyMp9HlMnjAvcIp2+Vl8uQuA7E0lMYPQ/3QsvPs3Bgxv9s2SBahjhaEwFoWIG4/zqO59l6c
SivcHOExx38Nceq7nTcNzRmCNcIuuwLWhcSQWuZuaLYdsQOj9u76HliKIVL4YbRJnNlq93ctJvco
6LxPtPbvCwLsmMoxbRd1/1bWyXHMSuegJve7t6Tmg2O8Qy086j4J8UmB6FrYDcEPOYjOOrbu8Cxz
FhbBfDfaCSv/Knmt0Qds0U4NmypNWCIv20ZRiW+dPacdTirmot3SZu9j53z14JIg2mQYz9u4iJac
l8fxVdlQ16I7wUU0fIBuuJGZGGt6EQy7rdu8qirAmeLpDNN5+tUHzI0nG+ziRGELNtNngN6ETTy2
FS2xpcUk5Mx6r73gefFa69ik5AXZy23TcF0BWW4Ttg3bzJ1eFOp6KFZzfuwVZYTpIesA/iT1dw+o
m8SN07W8q3GczZryL45qVxmMieAIKaDfDEGenfp0QKNdQMXqnHm5GQCNfBifa2o0tVk8zGP9Ajs1
P2aq3c3DLA9qli6VuOQxyOnufyy57CIAXyCZoK2c3Wm57n0XN+xgVNF66JKDYwX7enQvIhzMQ9kZ
zT50QRbhGF3RCHva7IwfpqTNWNDH7pcvzaonGWCdicnst+Q3hrdzMCNeccXV4BfHTBT0l0dgBp0M
l8M0xOGul/EdwdK3SCtdrFz7iUzbLTBIZx8s2EmrKv2ideLAOXc+EYH4NKdSHIKULXyuL1bZiKtE
kI5rjqeXoiBbPfQkp1nSonaCK3sa66vJdisM6d1z6DOpVq7/bqjmPbEZNmMPp2Cb0iJLeyIv08pu
9mV804TOeDtXlDqMFendOOw+0yA7QZpFbhoc6bmyjAhygju8UV3Le4g+5i7LcmtXBs1ypxfnRnWI
Gv0umHdNu3hXXZs+HsnieWm9iKghcTJGxI9OYkVmFU6IV9Ytu+8empWeUoES2DJPxqyv46PtO8nt
KMSugDfaV9L7lGnnh12Zw2bKcEvaap6wD2UYHHKzv2Zd1xTWt5RFk46nImp9iQSl81HjsyndA6SY
lotGDNXx9J+hGVF34KvP+XQYtU/jPWR1bVcoZJae9bRAK4hULnDdc7PIKaph459wxF9MI3msmw4G
wALZC0JOuvO96qvhzp8geWXMtJ1JDjQtH2F5J6/Hirh3Cvu7pjKzc+0F7Kewn/C4XUliNXeWFGRj
mbflSrubrZpZV8MC00yKKPpV0t4M/TBvfUOysHYbJxJtd20H7lHneFyTJdzNEzTVEUDexi1y7sPu
brDTBzN0ql2Qk3KGGQKvwjWJnMPZ6Re97aclqmzsZ9WqD/BD6CFJFbJ5wakcG3RmKJV+6eM+stS4
Xgp2OMDRb3B2w2xq81uvQuW8oM0tEvcOL+2VW6mLlXI4LKounCeigeJbO3XsvacCeKykgU9N/9QC
cCha56kTMEtLFQ672igeSkvjL2xnNyojKyPNI30pSRffZn457EAn4n0PY0obh3kaHzIi1Y4tjGYz
6PyrRefejiiGKj+DpZgLe28KIFXat8e9sNjHeBLAF3KpG63rm7KfpmjFJLTtzG4Ov8qxp8qf7sfB
fg6hQgGEqdKoFRAgakiCw+pidJokiELDfms9w4dEkEKopPjfSlbJi4sstz3Jibfz0/bKQE10rGJ6
kYkbPg3Urr94qWrPkwgWpCSoier6TZSfdFfMO5HQElZB8ZDZbRbNEhpUxeSwa5P31eYNsItMoVpv
dd5OO9Ov3IhIEjZfsswisEo1V7Gu9k2dHYk2Xdtm+FCMtYSljnTvq4hdjwf3L8NPAkmu80IV6ak5
xj3FBY+hI+6GYjukCCic+DbxnUuRB8OeO9k9xdP4mebunQz6YBvPBnLv0Pjsh0m/88yGzXR/WrFu
ISInB7on7MTjks5XQZOqzeDEFVOrfb2Uno+xz9HbuZcWO2jbZZlPiTQJFv/AtvLkqORHbA7lMauJ
IZRZhm9HAw/wWW44S3juNNQ3x2MMHpgLIyTXNHJDXHC6gb/cQwvsUzY9VW5bV9UgT/QaaFOYBvtC
HzC40vtuzj9bnqiZwtXDhDM/Ssh62/TaoxaHYmbDsQ4Emez6mOld++dB9/Xexw61d2uEFiU3lCXa
o2+DlU9Cd4Ye7lTRPGL1kSBDUFOQQREuNtoDCLY4rmj9u+8+cPyrdky+ZvkRzSya69TJ96l2XxSQ
MIh0A1sMRImZ77/OSYs8ttSsg+G0ajnfhNSbidDIoTEhzzSdMtxyxtjakOcyL+NxmLzPEq7OztJo
0lplghRg6G/N6muSTCxV6uApiaXmHNdUa0Kj2wrN5tmswSvqtjskfXrfWsuJ9RvNI9PEoda9CErW
Vv8kS5qxjsb7umTGzCV6LmYax4k0vuH3YJE9ieve6rqIHQnhdvug6vwHowRpSvX9rOqppQw4x5Qh
nPdwSZ5Q0MICTCcMDgYUZVuMr03bV/vUzJ/QQSe5Si4yrZu7rCyA3rE2j2r5VNMrZz6hkOMb5V45
3d4tTeaPqbY2RYU7qyM37TCM1WeRxDqaILwiSau/9IIa8ILcZSmWN7aCi4uBqaZp1M7lPfZ2Ehqs
nHn+TowsoZVJDWLC+KtD797pkAjh+Riq4bM0Rj/yETiDI2wXIH0OytdkiMQrVP7qYHQe8LeMDeki
iFfBaP25ZGd2spzwQS/2ufanQxbYFwkD+bAqSFjJs1ddEy/QC9OcfKIq2mwcRz2o9SGlHgnntTS2
demcR5VkVyOim2/LINdbDU66Nc606UQcAhpBMaYN7JKpc8C8fQzwTWG38ucV3lhBdPStg+nTKM+d
p9FL0KshHUKNvPxYRtFHynB48IGUd9/jZDiIdPyEWA1xwPTmLhob+GycZdA9xxNWxLrBFZfCnUEf
F/6ocGju2859WURpHZk2seSU/Yz9d7jltlBRNePkDQSCmaxKYF+vsyOS+juTxuxmBYX3ybUMWjCI
8AmzGICDbi1K0cW9aTqfyULg9ur7ipq9/6WzEWjnTg311MLymrAHXr5ZTmPBvpdXqQzB8rhsFRPp
2Hji6qh0vPwaOxbYNkJHxrG5bddoPQ7cBxSYpFSPy2cpRBulrUWM4qqZtmw0WNRYDOQhYXisNAZR
s4rPiT+fhPRZWpu7PHHeMBp/lqW+LQ3bJSpxeq1Ru28sAgMjTwB5U/2F8uTOSPryaADx6b/lHaTF
TgiUVjUMRHqvVqYxmJu9efKmN9aY+Sffo9vo6uFqCZqTHiRVwDZkUz5CKc+jwnXZtGWa5fOazaPK
AQJb5r8vw4JI03FvbJ8Vedf3VF7qOzuk8Zw6BkRfOXJojNhtMAQ3oWiso5vz9UtTvBWJrveWLN9U
QQs87XS8813IbrOOaVyxvARLS4jJZJBIUDKgkfcGccDDnYNWs9qjZbqY3ixPjWR9aI3BoQ2SAw8Q
mLBRn8PVa03I3T7IMJOhCuHW6ObHWfWwCsjW2uMlPqmsy8/OkO/ICaIH1QSIuvFFbBoAbpuhtrJr
x7j0+UBXRVa3Tt5fzzXFQ+kXzcGndHwWw8rzFF+aeHQjoFT0Hzx5k7F8hYB/5WjD2SpjvDMyi5wD
wYqkVsV9qHPmzFHKSI9K7/rKAFdqEcArsJ42VninSvOr564y57TZD0MTXgvvscRSsCn7dXuUBwBE
Tb1jfDoQDPXKzuqymCd7MYLbsQtvJkJ/KQsaL6qlFjZQKTjMAXHwouwvhpdiogrzLppdgO5NClLK
rSH7v2UzUEd3PNk982YvQjwemFeG0PmerZSHtPkkSNrVs0mR3GA9izQxAofoR8hiYjTKM5w8qgyG
8RCI44hMbiOtHmVMUe0oAlE3N+8CqqWHGrslN9TIor4Ul8zxyLSRBzdQ+gALW8JiWnzCxUo4oym1
genaiyl3DtoF2N1a93UwX7k5aTYtmWunrJwudgBftgURBZm62ZpmSzUa228/ZZHI6vulsF/pTdkb
/2SDzdrDhGvYh2ZUofHDUiT4JtMweWBs/oGBhSIKLiwE8vawL9koAYY8ZYFf3mVVc92gJy1UghZZ
J+c+NqqTBeDpCBvjjs4/KKUcqi3RZ6waYo9CDkk8p6HDdJFA4kVC+SXtOGmLKjjBhSaXQU0elfT0
iZUI/kBuats0Id+X2WnpKanOBnSWfh/3zvDsz97BMAesJeRfbR0PX95Mzsl2Qnm5jaWvD2itlzOm
MsoIQ6IPzOKUP/vp1edOoCFxVCYpp2PXo3dwymTr2deuGK0NtotH8k7/EQ6v+6w+ux8ZOz8j4tef
P/70R4D8x2s+fiVIjADv9vqaj58//vTH7338XUYXG1dDZvIoEEFPqGe2sjvycm8EpJKsn/zzbX5+
6l++ZYApmJTI3t79fNHH5zAb0oT+48N//qaf11eqAQBDw5c9ZRwfhwKDx/a34/v5PrWyrtfM8f0v
byulvmLPhJftn1/rl2P6+cKPb9IH7muK/y/6eOuU0hOnYv06P3/xzyfu4+9SMGAQeuIZRxan7I8z
arpWTYYX3CoJW2lAxAjlLCV9EresLY1danrNDnGNpHiHjByMADuXgRlzsm12kgWTrm1ZgB3YFLNm
vr/xhGdC3bDDUy7yg2c6eEAVlbB50Y8lI1yu7B1ZWN/Z8id4EHMk3Czwo5yMApEBRBpD2vcAEgwi
aXbT3LOar+vHUHfHWaBncfOHcvg2EP+LwKQC9K2LG3ONqKswem5mw68RRF9j3L6CRfV9bWHIGd9V
rttLK5bXoieXCpfTNcSOQ4iWhJyUje/uQZjciGpivF8A44o8QRM6KPzKzCdjRfSEYEDNfRQCws24
60f8XEsL0DNlARjeerh+6BWB821cYJXhWXZpFWXCwYHoHTS9+A2xV6Rv42/wPKjgbWVfjar6tkhO
b0OLixS1KIHPTsWwf1R4mPHP0a4BqjRsRDmdmNiORhscKKRh7cJpIajlzaPxjE7H2AKjvkaaA0Ub
WdIA9hFoijy0RT9GaSr2bj9/RZbDzkHtY9I5EHjle4dopSjDvsjSun2qSoyzo5h2Qze/jX6l2CBC
VxcCUtQKNmGRrcgNWZ7TxP7clCxvicWhCDi0yF6/aJMq6LSQxWZFNgLZrTQy9zgWOo5qC+tiIGmg
5xkWjyoMDp3Z8n7FVRxn1g73f791RI2HVTGaDjjpNtq3rJMaP1xk+rkbcQvhN8bxyrrCI1ybZs/X
hYgFCmk+7Sj5bd4luvw2M6lFBhKPvVppm5g1r30J6MtxP3WUOLtJJnvbpytfLUSuKGO1w4OsUgZJ
jZXLwXfh2Vzi+7aH24cEromm3nsaBWGjQe1ta6MkrZXE9JgJAabWQkR2Q35k+NQv7dkt1Gs1ZXfL
TNfSSTWwfe1FroWKNVa+v//QPH04Jn9RH979VO79R62rO2LNVP9ff7NXwd6fBX2e7QrhBI5gqYSu
j3//hdqYxs5cZpriFKHQ+NlhKZ79gs5CZpV3pYm6YyVLuW1H4EdV2/Rn0ngPws6Dl9dYuDNOvbQP
9FBIqEgSfUXiV3jvTCs+0a9uC26Exu8/MRQkm3994Jb5FwfukZdHa9UVHnX/Px84uZvSm6nRnmgE
FydjDQ6pKeetqY5rYrGiNJiTVJCV6S0Mv+w8C1JU/80x/MXJo/7hCWuVQgas8v58DFmX5d6UVsBx
tJpv29I+FVaenlj5WdtwIfG9KcdgH7M7MDqWDNo8e7cAz9qv//o4hPu/zwVSUSd0LNsMLO93jGLR
zLMjCz856Tae92kgnZNWtOdNBsGxz5+HJWkOTel9toKkuwSFNR0zii1DC5467o3LADX8mgU95Lhg
vMAmA2BGBi1WhHSMnIRhGkWodYn95AqcxBkfSn9pDfBarU8/HJx/t6tLkB9NZr16AflBU9MdipBY
jI//Ee/oXxNU/Pyvv/Zf3Lu+HQoHUq0VmIHvr5fnl3tXmypI1ZAmJ8+ysc73pNDkYTFHVuLvwelu
U2eR10M3srcclqNrw8eYavr7JfT1brquq2Q4VuZIzqJbDafYIYtlgPy4OoqGQ7mkNsT48ZOOG7H/
OPL/G3n0l6zI2ve37PXPguj/l/poKwwcHuT//FWB/Wd99GtWv/+qjP7Hb/xDGe15f4dJ6ToeMC4v
EG7o/FMZ7Vt/pxUbWND7PNsLqQr/7T9qeHrpf/3N8f/u8HjagR+aNlt5U/xTIO2Iv5uu77umb1qh
6aza6f85tn+MngjLf6rF/2I0tdYH/tfRlJuQnhxvRPMwBAPM4f16Ryo/B0W/FhQA2JM7genFor6+
M/XG/m6d5Yv+bJyod+QbLMH/dkT8HaYa+Dz7LtkklCdMy7V++/CmdpvOM0lXEGwmmUUXJIrjTdVQ
PSYgYjNhKPDe2a/9cn3+6jv/u49dB6dfn0ICwQeZ8bHyGchiWt1q4xDpEosi8TNXbrv3qn/zkb+L
0H//or8Nu4UXyjigXnhU9CiWewvNcR8l8WZGKZ0//euv5/jif31cYCFcYHjBjokq3/7tvMJFaqnO
EFmVUMc/p55/8B1xOym65aIO0IsiHIQ7u5pKQvzmLDTzS1iNBXAJOkf4wi9+VZOIAdt2z51L3M3M
phZPDlJmCSePsRX9E4M1s7z5JaY3DsvbMvczKz2sd28DNMeJC78Ro18fa/gNOykqdSiYj+OiiyOS
z28JLKDqkY8XZ+3fZktPm3LqaUd2AVvxYUCmckpVY56cxn7QSUOiGrX5iZo7FlIqxcKrbmKVpee4
IXjDkV+KkG66kU2PIqBvhGb7E3lw8acLXk7iLNrsOGJcjWKqSpBMkH5AQMW69drPE3eeeE1nTGZI
Mx9d09uONV1hp3TPvTf4W5jPF3L3tjY9oTrVp9FW30UT3tgxqCWwsO8k+16ylmKqPTyOM5JZ6jOG
O36Z7dHf+qCfCIq3WD17dFUs4pNGw9l4/bTu1gZit7/pjNKvB45uswwO0iE9Ih3JySts5YuJEoDe
e7NmDu1nYiq3VeN3G28Kpp1oMAB/t2r7nfU6gB/BlbBZpiJQ4Ssn6IuCgIAYaG0oX5C9ljOcsTGO
OG1Ho5ufa+PswZiLFJooVBpbqyqtTZ0Rm9LCoXWc5sVPGoILisjX8ztgukdsiTs3mWg4To/kQ6xw
uJZWOzqowl/ehagek/atrvpXTVzNbg4wxSF+M2iXb+ciryJ/bF9ilv2kO+ztOnD2whse3bZ6N8cm
yhQxJuv7VGJ6NGf3dm7uWKQizu/pkWFKy1o3gChDiJWXPiQuw1UryVCrSWovmiZy7P56yeJ661eY
YLXRdsQ+AgsqhRjg0XHWgtYmRsz80dMF25ymgIAwQBDvhh/YB0uh5qhMJGTGXWyzX/fz7Edf8A2q
PnY2qaGu0Z1jJRCgrOxSPucChETe9G9hE6CJTOHz6qI4VwWvNhbxbpbsTsqEe85eVgskIgerIRAz
4EA6B/XcUgM4g04W5WZuX8rQP3Yesg+meuqTfX0fWvLBWbhNSsu6bvKQBRClnIiuKl5eIz1Rvopq
23L21Bp430JhA0Hc3gCRwoXtbdKik9wy/MLQHT4udAgHC+DwaxAGd7xXgoqAMT7mZIxYDFqczHy6
2rGKuiStfT/72c/bt7ZDxENd893KvWE3BeV9MmOLGRK0b8oJHgqJpXkq+XaxYWENXYhpEmxYqVkW
p/W+meb6c1GNNzPMSspj6sXqvGTbE33WNC2taz80Nmgy581A0CXl/3Zbu/od1CaWRpw4g672PL5X
4Nzzkzbxu7RwNgj8vSO42Tr0Gltvqx6NmqZ/rjl9H3eeSZYY4y6yoQQtns1jWGZ0ytCbRZmMk8hd
n7gGGPbWP5hduqftn5IKzDPbQaA5DmjbtQ15ak2YCdTC00njcyMN872y1Cd7zG8K2wJUy5Nqrf8T
1Pm3wHZBXUu5D73xcaB5RriafPFZ/e/ouN6z/yMFKpxhkLJH5HGet8NTPICR0C5780pVNIE6rPuM
n4gkymUX6+q03k5BYwy72WYwA3xECEWGsftJdrazN4N2RRF7925jANTigUwLFyH6/KRaajOxySOe
xvBmaob8j+EIiNHcW8UWBeBFU1PY6JIaehXzpcJuFfRzYyfOu+oZqIaZK1IGDP4TeGw7fsCtyT9z
UZ3FfgeYyFhMGZ2eyEMKqMbjwBR0Adr7zT0l4Xs5jAct60fDLuReZuBpw0x+/P60KMhSDX758bEb
5kcZrvKp+NbEco4AcvLJQJweNQzSxM8+6QWhsMtFrEfn3W44Tg2IZzfL6kWSc97V2CRaIiKkeAeJ
+Wi73I2MZSdaV/ejU97jiMBQ3/1gn7NCwjeJvT7HDld0mThdvYHDfVixCgGCEZRxEFV9omBhtMVL
f9FkNIBJ4+ro/LpPOa3TOrhPBmOQj1rRV2nysw+fjF63oYnmb+U8AZSEMbyEidzY0n7P1oDzLKdx
pG4HjcdePc3FcRoYP42Qr5YEQGUmGnB9KF/WUzJ3TDE2lXM6/kBrihJSxbB8fEHCFOjv6vT8ccO7
rXrp+vyMqALUBFnQfOZ2tphHM6BZfq++MiMndP5TRDxc8BAGfWT2pE46/YWp/SUVybMsqLZkvnPw
/KUACoMG3kcNEGbxIZzQ/CpbRFqW3xbLa1EvMqq5RCtvsCpTf5BLRzlJyU020q4m+bIBrXwfjHI+
0vrrwRXH5P/6/T0GBnRhocTDI72DlbrXkhhDavBy3lpjdS9rHgqULHfgy240IsOOsIDNKBn01pkv
VeQ45uoeqLyOqHN/Yo6+4hJiz0IyJAs7gd34SNG62jvILjZF3tRbNYU/qCcfKthEu7SCF47gbAWu
eFuVZs0udfH6LGRTGTyxwGhrkqLU/AhjcZt7mRkxyhqHljIWiS3IPDNanXN/JcGHJlVk+sWtsmWy
A1azUAwMnmWHWlWzF9yk6FU6fwBPNgBJwim6VfSLItPlrZhU33CrRG3l3FEHJ7JIIXTlv0ZRtpvR
kLf2YH8ZU9wd2BBKau1GnOurMVf6Kvc67lLih4g/vcZGi2IRntwmy5xuO7pfvdX10MEJiszJfhmt
kYAuFIVpSzSDXPRpIBCnGZPwFo3Lfbog3hq08zrFwAqKkojrYaR/U5ZoLgPBl0rrgNMJQGLPhvUz
taIOMMQSb0lK+WY07LcDD724j5Zxk2rDZNCmEtXhnSRhiRLHgoGptzmiYVQn0BeCtvAI78e/1x6Y
urkstoUyXkjFYq1jzJyNeUDDiYa0w4xRjcgabfuBAKiTDFWwy2nIoa92UVZMez9nAcdXaeFb4Rkx
9RIcDUde20t3K0avvuqX4ikByb4fJtsgW4ZMQGc7uYN5DMA+7z2rJSwQ78Pko16kKYto3SLaCmhL
dhyC8fuCTPScQxQKBrw2gxtAKh0+00ah7WkbO2aHhpvIDDb8R9WGOV06oxEt/RujHclrAxHegkAq
NRHWFYz6c25Blsjc+BU1EXrpj4PIQNqifT06862NPwc944tVITvsTKSpwDtGno+UtUFDi4YEQJsg
5mSfG+YXI4mpuqr26CFCOy7wrrYrknQzkZsIXEDSreDQitT5PIuMDE4y+nw1EFVhOzT4lGVFIoxr
bAAsf1rk3odpCm6cEnlWJs6SuTcnc+qUrakSrn+aGv8bLkl3VxqVfWjlDlX/2+DzUMUpfqgsh5Ah
BYsCFas9kMBVCtiaR2U3D3VJWhpq++89j2bUtG80ekgOH9LvDl1fCuY+4NfSBEYTL2THYYjNZxVH
q9bend4Wk2zvqS4HFloAyOyl4GlhyO0MQKyl4OA/7igGCsTQGB3c+JI1Hg3HiaQniaqI0SOZr60R
lY6tkdEEjg04XQ1i3UlQY7ZmyuYEqF1PRnxXum9JycXuPVRyLiFgbrGU6GS501YR1dRgh4AG0NH3
yr4VasBeUmXsQEjkcEKPSis61A2b21WUB5wnrpXYwEGQez8BTa+tXuxgrD5mwqAHbxdRye5rG5ad
T0S4+1ohRmOxdaKTPtyROsYw4EKCTOJDzBS+z3swAmJUP2DIsXCbim/siuhh2rUASIb6q6jkwRA6
ZP+QMKPPy5bbON8pgdwZZjlNVvvJtaERKasMdv/N03ktN4quUfSJqCKHWwFCQjnYsn1DObTJOfP0
s+RTdS6mq8O025Lg5wt7r92EoL6k8mjEqWArEW4QotCx8UfptRI7NhhAEdOyjzzMrf2q6Slb5LZm
X5pwHnUkRT4tJshZEyBPyl6N06+oGAuebU89FjGkGVKjSVWPeqn99DSscFszGHGa3Lkm7VajGj95
CP8OKprfaJS2FZlHEML4XHW1tbxJr7c6SmmQFDh6xbR/ZPpwNZ5BJZBneV+CaBuaCEIzOeguDfG2
gyGxCDCSoxD2v1ozBa6G9oS6OHnBDRetBXkct9SoxycBTM4YyMdIvnEUDPWupbTopLUg1h3NZkq+
B2NbAkgxQCVtT7MBFiHS+8yhU1jrc9x6oRGslWYCadGabx2kdadRhVtcGVdysXW6ibz1MmUhUcAI
12rEwiKELFE3LUXsXJEPnmysQYsPihbcgkNWaNq1Bb1iRwFMVqR7CYogVURlDruWv4sIMykNDU1v
h1c9Wb6M5an1F/T1aA1kcjIZdVBpcNqwtVIfFgaBzymzbroyd1sqK5wiE4Qf3jVyS0EyQjTFcamg
bxkm7mtrtE7jAi8zZmTAjh66XotGO1VM1gyifIdxdhLM6UttMhjdGLn6LDwmuEq3RUO1nemjl1fT
F/JJyMoR95mE3cQdg4Le3Wwjh3eXy70bCRpBw4fS02LzgSrGVBv4wWhvXPhv+6l73m5JM270HisO
67aVPIOhptvk8rTSxJ5CnIyGJqAGel5pmSo6oA4QUMsu//YaBz0aE8kCtMtpaS/0GGIsKH4/oa0X
qPUjlKrgWZqoJJJalzbItjVbN5g9tMwbClLGB1ZBQmLghREX5NLprhyrQ4eBDMnt7MlP1WPMNug5
s8W5DFZwwrhQKO8FkLhGGlIfos2XIUQfI7KO+LsRF1+lqkFqXX+WqkBfMEl+Kql+DYCvl3PoO5Mn
QAxmRpJfoEX+S2eUWDyCbatBXRMl4sz5z/XLvHCjt8W7OKO3Kcl3mcvqUsbCZxXmaO+IX1rlYs3j
BAvvIPFMo8yBx2tduwg5yUmC6M8V2/yII7SCooLDJAPr90AlrJfUqB0S2ixw99deo5OFdhDZcpl+
JUr4FJOpIywsQiH4Z25gOpZNusybIHAHoP6O3isSzmBz1xSo97RXYTIKb9G1CK5dfsRXuzDH5/oM
MOPkRay5iNTKHr88YdX/8ra6Dnl0Y2/7WiRhYutPUZoZFegqMw5VQ9gpIgFCeaQ2W/xgj6rD85cV
esmWz5WZR60QGqBkwC/SpOayqxYUPyHfAe/ufmqUSxurB6Rb4DAhQnlJJa37TJmeW3qXhaC5UTV1
j7pzARqTHISASUrCx0ZVq5yrJ5lIDWcB6SMGVBJBPXwhhmOkBCYQAi0WzE+miKCziSjCtB1INa/y
s46igAFM37ngiOCzD4Xl9BT2K7JKLC+oBFevh3OnTA3TIQ7xnnhJnSJpLWH7yRv4wYba6zvFFLfx
WRDNYTNHCGPypP/VQVM7iWcUJQO6irdLbkNqJAMqK+Z0+GFExdEcDbZYS4GfBaDRUf5keVpgHywN
m+nzSwVdB3UDelutbty5fshMMGw9ieyIPFoggaYHzg1URsQrqKtjb3A7Ek0U7bOE8mdWBb8U5Ws2
tm9G0YkO4nyWyPl8JJbC4kBB16KwEf6DEkeaCkdVQuzetjPUTY6wKIjtFCKzQzQ4CZ3TcJi6aaJr
w3KdMhLckLI6rmcJUqugoLtX+FWZVU/AF/TkGhrOAnoIX+lS7hBouTrhdKitKmE7sDg3QnQjpaxd
FCRZOzJS0+B51KcEhYpBuRampOWeezpbjECy25nJL+LcHERhqCFdn1BILcpX1DZ3NjUn2SD4T8Fj
ZFvzvMuksWG5apCrrFkHImaabT9mW3J/T1nNUnxCxKiG9ehVOU9XAmXtZogYONU7Dhwa++ezWscN
aI+0aUlE12RZPLC1NqLUDQyLcZqIZW+pH+WSs7qE/M7qCJ77QgsvNT1Io6eOzDAwE+CCz0fcXLnI
jUQq7L7BevqkR56mcXwEZBEQjSuadjZHfkX8tV0aSrOtx79zMXkZnt+8JTEp1lumrk0ZEi4+dPYg
55mLr4ByWHsQzaDgewxAUzY/VS68Z8hqnDadMh/Zz13LNMsdn2+grCHIbSkrpNJcVxYMp3RW8fvF
FvawpAG9G62RjGs4KaxXU8Mrqqm8p0Xatq5mpjAZG8BHqg/Ucadr+SUSmBq2Fk/MkR2d3aVOwqSN
dwZEt45XjasGSV5a0FC2wFpEKKJRMq9xGLWspbm+ul6JPczs80rKSdAeuXIyQcAl3n5jGmVcp8mv
Vsj8Fs50G8YREV0hrdG73kjEqjl03JMHdY8sNEn0u5HhY7Ek3CtS9lvo+mCnUdKvNY2yPOi7Dgok
1zwX97Rj4vuj9Vh0+4zvrBHUAzb905A0a31il1dISB4nOT2rlfBVPMHEWJZlOFxWg9FhfGZP8SiS
/PBDF35lvGaekXEAh+1MyA9MXw99X44LmaWCsaIFkuGMzdFBavIN2aSxzUuhyurJtFQA+mO7YsEr
aQip059i4nyfrTrxipdymcgZq5Aza2AiagMuRT1RscEjBDCDZUSRBstujXyvWRHjOY3rzxT0o2bg
hEjkAn14Qb5hrIyaje4JqH6A6ssAibZqdCZBMGE4gNCXPPNe/r4yS9B7a84dkk7eXjn9HsfJSa05
v8Tz59JaiYeb4aAjUaEoJ4GCp2gsWHBpYCoL7QKsvtcIQoUrs6oWZuPlWJ9G2USAPELAzsfyZexU
Aeky6wBMaY8K4za1tayvG0k/jQID6E7cZhYa/iG/Cz8a3qhl6VBWZOjh5ki71HO8JlxpfH5oa22I
1nVVbXu1/qy1LRqakBkpLXmrBV96EEOdMFEBIcRVG3exNKSosWRhlDEfCoA6PWsB/80LgkRpT+DV
qq3bdd5yv4+8ChNCTNrgQ08sjlNmo4RnuGUz/FgyI2UkDUcdxoOWosUMk3Z2y+uko1GcBUb8k+B2
GgkIhcEzDzD+utLbfVgFpW320l2oRE54tC/Ds8mIBHCaWnQJQeCBxiS2u0Q+I6bKIwAgqtb1pynP
LG164UKF+lnJyWru50cSmnv2BJeWmC3czX6FNwOvWvM5kZyBJaTc6DEvrZnKTwaDj3hS7ouApjfN
YCCOB4GdI95thMRhlVQOV/xnqy83VSje1YbfSIVmZ7W4UGZNoNayKhes0jWrogzuIlLoRRPceSLe
dZbeOiIUEEc8o2dJ6CK681shBYzXzXkGGCK259dckj7q2eRtUWWXrSZdYvoE95Wc5H2+kKKJTqho
DPvvuQOzy2+wEiJY3YigPTyU4C19zJjj4Y5QGASuRFuL1BkgeGYAB1Cvpa5aNyUADhfTBAqcLkWA
RmpqzdRDZc7nwZpFTxrdHjo5dho0KjNhcQHbeVFszNVoIuCBJzVeyqHeGMb0IScBJlPl1DJfchNE
LzZOzTONpMH8nFwH+L6xrB/StlwAHxmPRdPfRJ2sJTmndMIsj9yhOEbdkwX4VPIOCZ27GPYUncBS
9JTHTKT3CRH1HAlPo66kkkjVidgShPirSefp2Goc+7EQswoJE74Her8F5q6DigejhFXepEExL1rK
RG8OMd8X+lxtZZlMMZ2cssuYe2L+bxysr8JUzoLMbY6n7n0aOC265inPupPYwL+XNMkqs2ZWyZgc
mLOoxBqJGXHeeE2RoOHp+mtsO4WEmwbjLLdVpiDxMPKLmXV8hAkH5BSVvpnqdPs9ZYlBMN4ghdem
7p9S1DFy5sr/K1hqCNPo5weoWcIF8lbjCLVxBgFY7kc2Dhdd3A6K+AqHNl63jahD6I4fSV+HviBl
7TqdlbVQihHm5BE/eKO/aDWyi0w9MxaIvSbQA+LA7VRlxQQCXN40eXodjKE+6ma/Ja2j8ZY2TDxV
8hJzEQ5pqdyjefpphZrdEEP/HcVes8MpZAsT5CBidLHa0s33E1RPrS156MIosOVA56TiPTON0mIA
2Nwb7SUX4nCrqFq4ER41Lmfs1NulMf2gYn5VP+vUv2dhKPAFEvmKAoCnwaQfQ41HtomAUBEYABPe
DbJZO9QKDBQB24sjVMZdUxWc/RDl+RCxHQQtu9GJNaLIh/d30KNYwAAwBpcOuyVe6vjr79JFeU6L
L2Yaad71swKNGPuNwi+CewohxdqLuXkWwfDi4hyO8RKu67ztWAcGmLWq4UOdjKM5oMT+u8/pV36V
hs9dTr4aspZXZIf/QoJwzYAvi2w4wdoK6zWYI+/vahgyslGe32P5LLfqdHE6vPCccs+KiDli/TT1
lgVU+WhmEAr8Ta9Y9yLc2MDV4UuiF6PBqlonUaDmI6FCT6bJvpxYnxbAHD8OVEzq5rxJUiqAxMih
Zzzt3aVCSDK5QgUfTnDp1ZvCYBH4ANagMsMhy2skOY60xIZWTcRRRmYZl0bP6rsZadmF32QYoarN
cf+kkzs6gXNuogB9nKF66zL9hryMwqaDL2nVtE/0XlSOouCakwgCvpJcK7IMfzB8qdN/FnItfKWF
poEqgMQgo5uOfz/r2wHqWSVLLPSneG0FRNf2ZlEC4SXcCbkn5PYBAA8p9OTE8AypFOxRwly9aF1K
xE+6MaaLLHDPJl2uEdTRVhjz59KfTU7rUHrIcbBjX5n50iBwJ0eMKWSyhE+VqBD/+8SoMGtwoiSk
6+H5uEGDddZMERWolcenTsz+ZSpPmUlvsL5RPuqBnL3VieJBsPWUTH0v02i6LNpMKxmfIyYz63BJ
fgrRYE0qQyjBoumoffChDYLBuh9zZUVq7oiPfRgxdCbGoYiIxOxJytS75GhBIyKeecgplOpHkQZM
o2imBF+EhuhEUvJGhgqmV6yGO62ht6tCy4lTmlYe2vtSY7Ig1wreurqKPaPUv6GxAIDPuGfJxrE1
UOPFmGTvRlmfx+cDbdFOStWIPPDIYAKXh7EtbvBsxPMvhOBd0uEnRxdxHugjVlrcvhdFDQhQ+Amq
+CB0BVZbRWT0FmEXzy32GnG40B2GwSNE0flh4OFTMJEny72syaqcjPafxV4eEgGjTua9VWc0Kxb0
GJCSgQKZ1aqjJrG+7gztQ4Z37WORXPimaPcLRudSjMKuwMMw50O7rav0mFe17BUylHIN2nqpsMCS
guFTGIviPhHgSmmZecy1XooZlPgYy7ZMxWpP2P5BqLP/jBXRJ5ALO1g1HI0UQ7imAEOkunlOwadh
r1YAD1BHF5VK3CvtWTXgYRSCCAJOExBaN5iUgbO6DfiPYOUj23E/IP6B2Roq5LAwD3CtOnBh0mfW
oXydskzyRq7GJxJbXQdpuKDvHBovJ3pnVot0r6Tzr8xCxOmHefFlZkuemhZvRcSy05InhkNs+dfR
tB4CfdwB5Nm2YRl4utZRHcmyNyVg18Rlwe6rlxkb24H1rtCLqE1i3DjhUzshgSgyGJTOxQgOnARA
XeMRSmFj2Q27PtNY6quhulFfI54uLVz/DDp1cDlsXfRNIZCv1iXDKVVHya+W3LSZuKLDhugY0w+F
tQYNJTNOlRFKtB1W1Pp/P5Q8xX1FwpHhojT4/09lkQtMatUO72Cl6msCio//+6vsD/mjv/+37ppF
efv7CrF4TwDgZogV6CyeJgV1iFcNnyPzeL5sknfxWkmCFzGstO1SHO4FQbGnjCwLlmyQWulscuz8
soUCZbEuFneAjcHkKbmtrI1kPbNJscok4cmKGuHzqi9EAretFRxng4ulkL+ABv9LL3MoYBHpAHdU
5GdX7bhLSb0+8xpiH4QN17XmGmbcrypxsE6iXFW2ZYbuHMrxpYjZHmd9hM2EeBGNcywXVQNhG2kK
Kf/eTeKBvpjCLYDblmbWXhjVLZCyEvhu9Z5GacckYXxPQD3lUzBgiCKdcjSx3qU0WtQ1yiFs1A4n
Cp+hEi8vUzX2a/b6BSZMaIzkBHsW7CQHPBPNS64Nh7pMChQt06Yq6fVkSqY8KWARKLuG/BAq6/Sa
55CdhLR8mWSEGQlRqgu6L87miU8w7x9dGYAXrG5zKrCmlbuz3uB4GfURzUnb7JhJ4W5dhgEezKD5
gixwxEipulXQ/eE9n54dVsmB0NmpUf4yWqRI17KHVeLdjI01dI2Kj5cQzZ5Jab0qJQCT+fNOV5Hn
WcoUXwulPA6jYawiJofoWFu8AFa+rUW2yyPurA7uAQv70CFKi5U70ipTn3kKW0jBxhitsWEoLfFh
VFBh2x0VUc69BbH5c4xmeS1rNaYPWv+CSgdPAZHlEbbpLQPA+BSJ1mYkEJKO1C+F+d9cmOkDQcXK
LCRAk+G0LVq0H0TvkBkAcg9LJLO8YugGV7fkfp0WXOyotYgWyutd30asvqo0dHUgCate4P5Pq+qH
EA20uZF5raqRyUTFFreeWU3/YS3/yJMgjNbwpnR/lnWg3+34K0OA60vMHc8cLWMpfxMQdto4gwKo
kRXF6l4ztB27N1A8eBcaSamfk6UHsrzIxax35yLWjnBFAipoYKdEgAN1PZOe0F968kgSOWRgiaUV
SNGCibkMdJA5o0GMpc4CO8/djO0Whk5F41YZjAOIA0hDBniVnoZ800D62CWMi7ZRi3x+wPWxrZUW
NL/Gy+Dyz7ehpSu7UixbehBL3pP6Cr4ilZVDElTmOlUG7VgGbNiT6NDWanBEDwXSVU7EsyEFhVvU
ChlDbHtQuADV7ogKu0rMIR1N0oYrE9jeGQVNuCqj6QwC5bwZ5tOtU1mtw96O77WK/0RoavHeW7BV
Q9XIX5DsNHZtlBTAEWlMFovyrRTQUKncYTb8m+Z1pI2BZZQ2r1bTcIVrMWE30B7sSeyL165miQQU
LnuVyFhiUsBeWGywYTO+TF7b5xeV5ybCrlsjmpPS8DWY2S91FKkvU4GIIIM79cLBxEC+rYwX5FU4
haEYnoPUAj5Wyky4kUeZDYrEv18m0SIftaCEVhe/ARXTV7jDC0g+AqvFWjhHiaZtY70dj0GoDseu
i8fjSDbNvo/YYz5/H6oG5j8rH9hTGdqhlbpdkxgbCezKa5eaL7hGnjKyr2waYwejPDMRAYxVbobv
ydJpBNY2rI/D1nD0CVS8XiQT4UFx47Z9zmx94IMQplJy0Lp9s6+c1zFJroypdVLuSKxZNaI0H2Tq
EgYjUBnTLv8UZsiRolSeE0JvvKU6jlhGvKxOjfPCdywAFCvCxMf5mF1zjeOYDXDO7NXiPBsKdFF8
/0HaAFUY5YAHERtBtUIpoULpeYocwfFEDQNwwW2eoVaA1oeDRpinr46B6SPaUYjq6a9dCPe2KRev
bke2NeCKIQlgpB8Tf3pqvoKFQ34Y2CdPCvDJ0hzBxWOCNkgBSQngDiineAh0H4VYLhuWbC1OZhIi
goSBW3qUn6c2iU04vvO+cfoipz96gpuCZ1/LloSkbhRayrNaK4Z2Xzc8GvSoZuune7gXiCftlQqB
AMAVM1IsFxWlvlLKloI9G7DoGeayVzRdPyQUmzRN1tpUZvwo6khKAiPgE6EZezZfu5bcJuATZrmG
AyFDb2qmDZcfDt38JAxTjYgVkPEQMzw3yMUp4COvVAPcBxmk0EJ0nZ5+Khxxpg6JloHOIWGxqCYv
rS7V53Ce5JXCUIxje/GUsp59WiGA8a8LnuNryBhhb9RoWwpFDA5tNEa2goeqx8vnI4mzi1JR2f1n
HCVhY6cgqeGSMBPgRS7bLOqWs7Fg5gTwb4pSemxNfT2PvbrP4oE6j7QtbME6IKiYsAf40t4QYvTV
NfnEVhChqqI8hKT6h131JULIzJU1n3T4reg3JOUgLJy4UQu/s+XU2hBqyNCyZFbbNwl005ahQDIT
CWCNJ4QWk8FxbIlk9PLsD9xZj54RrMOjnNiPzMRq2XFfQJ6Y1JGYeFoP2Th1al860IfmVV/JJJlH
gKyHqN/D2Cm35oyHHjpqDVtWOoZLMKx7rjdW64RyiFF5p62TUBvpu2ayJr+bAJ5KDTjtSgV3OwOq
oDPJfA3GizvOKPHK8F0QLWTvjIy9ua/P85TzaGgk0n/H8E2WaYMixXwOfzaN0RwtWRBttc2SdVGb
mRekSu1aAeKqTg9JLc15eFbNpVXogAcKAifvoWAIRQQxHP6BIwcQjdNu5mIc9obRrYkLa3aYwE5/
jSPv5KrJdcGL6mVjZHnIuAAFwaB5aFL1i6A3sl33Wub2vJ51JhsHzUCOmxWD7qYifXQtyijDhfC4
5HK1bxfaC0GZczfXVcY6gcWUEDGePeboxockeQXqkPnpUmyxUek7S+8A52rdRk2Ss0YKLZYd4nqU
Wu23RjzSC3VhJu3Cspd2UL8Et3o+/P9+7++H4fmnwWIhS9OamWF1Do4m1w1l0+jtJtQMeIp6ZQq2
3iRrFQrwVpnIf4+ff/D3M7lgzV9YwF7qCTSReQBnq16GzsOpQ3oISgVAd8sKlah5Gd5G5O730Km3
eP3OxZv5MXxbe4l1YfSQhDXBNQx2c0d9pV1QLzUXguqOF3M+BJ8KqV7jpa09Cy2hQAwbFYbdqlAc
V9J7OKwrL9mIG/B6rv7Nb5zKm85fRUYv0W+Uq/xVvsTtcXknQYwbA5GddibpgqzI5sXYx+vlIIhr
YfPalKj0GXKvllMO1+LOilD8wqp9TPA93tIv3VirGP2qFRBwBy918VPdUwZt9cGoTkRn65fwVc03
bf01VAcOhJYVI88RVpnFTmrdmfhl2elDItNW/QFlNAhKxtZcZlggYxzvIAiTfZB5SGHka/1Vkk2x
ybODSUyI8M1LR5y3Vl7Szkbaw4xp/Km3CEs6VpGfIGeno4pMq7Hh/Hl1es9vVN1qsYVeJyJX5Oy4
4CHpt8Vr8ip8ICVglITtwS29XnOVV/Urk3cyblY499G/7qC8WH7CpbrpIccam5Bl4mrY1Xv0bQQO
JR/DJxBV5UIm7pkXN9vqN7CoRzX5w1t0718lwsVspLYHsAnVsppvPNWQEHl0nJKLXGQ4Qiqr7CZD
hbEqXkQsxTh874lACMlqGrCjO0F3XE5QYZM9zOgIDSWOhHFF5OWY2K2/3MYN9hcI1fy9xGW7tTOi
FZ/N7JOj8iqdNBI0bFW/9PImQ+F7UH2yMYYeDvHauokX4y7PjsyFI2xFruvaeet9vAELs2Ewcvt8
Zx4YHNNI3pNtNj2vgJCOY96EDxZ2UBj+NYf6XbhMfoZC38u3i6vuXhBOutEh58U8QOkhqGGa/N1S
8n42DrO/o/QzMe5faU6NzeEEmqb7wA7x4ADOSaMFoEtAmOqhxOh4qB6tbYT4mhRnyM8r4mqTF1O0
ezrZyTcYMnOrOv29XhdH+nC0BLMtiH70mj111Q6fCHzmsHHavbxK/PA2vQgeEdxevDVemuKsxVvI
tkHoPKSLfA621KYpbstHB6H6X7PDegcMiGEJs9V1SOQYStD31infml3AGPDRr1VHuMYrUCf8jW4T
RWvUJNFx+sx84rfOlQdR0273xD3DQFzVjulMj/QDQ8jNuKBxKd/UVcksOnRJDQY+BMqz+01+gWMi
nmgJtHKVo6icu420Y+gzfnCUKV/s+Z6CehTgHtNvQgIVHNqoGbfDprhZX1pq1x/li2CzMqk89d7t
zBG5w0b6aj/E1GXRarnCgQTeHkzgyrIn23yrt+ZNiuzxm5Acp/H6U357OnqQ4i4rEhdu2bgR7syK
ICszAusd8a6u5e/2LfmE3V67hqddFmPVPKrMMW/0icvvM8g82+R78aZcrEuUbBmDBduFAfKRd4hm
PfFTYtW+CIbuPMoNKCj2qPuRX570N1JFP4J9swu9YlP9QqkN7OSrfm6aVla+M9ie8MWheq2IiArK
DXu6XW9cs0vGrAvm5Sp7YW7/Jip2ekpUR6NowmmzyTmAMM+gBvoNxYOKXhcYFFufH3Sc84wB5jgi
rVFswoKbO56FmmcNFw3YYsgWRJ8WjkbtCelM2fLOr6rX6FMw8BrZ7Tcd6+R2hMuSLreh8YvcdiOd
I9THXpI6+q4nKZ4Pm4sJ4NLz0fTUPqzMU3URO6aEDrS/It4Jo0cKFQJo5HW62/rBi1ph8LTF5oog
clrOwk1m73hNXtBzC4yCV1nutaorHeYNxjt1wza2szl1v8OjeagSZ3AAvO6F23S29stJYIlKxXCw
9qF2CP6NpPHshTVdIj4M5c4TUaJ2e9Puxtl4D288Et6NrfIj7NsN919CU8/AIMePZkeb5rXxEQPF
KEVt8WS5mBns6F3/DXfIxEOWryv5HQwqaZ1sJAZ2pBvpSFxx7LHItfw2RKdgIwAmqt6yXPMGkrL5
FUNX8JMPkY/0Km2lU91/Jvv8EXBpU4OjVx5XnU3XhkymdPhF2Z0yjrI52NSch+Loqdu2dsJtPq+T
X6t7JXjPdDSYo516IJiURa9gOaHmcGepqGud/j3fttWGlRKaCoPrfCscWMGisga9hliGBchmuUSF
9wwPdEPwW3bkGkizL8q8ktfdq3WQRK/aYYLUjFXtQUXxQBHcpRPsAbfbULrL5/hfeMD2bv6Iw1bn
TD3PEnnN694x4LBRNE2O+l1suh07TtCXcf0ydMALbLmwpx0y38gtj8W79UaNLu1rYWUYJCg5widz
fuS4wY92TMkWO6cEQkELo03pviwRnR4C40MTcCw4wkW/hcNFn3zCRp3Wg2yKAcirD+Fq+Coe8n1+
I9rZ/GL0E/nmrjjmqtu+R6/V7Lbf3HJQobud8iVceXfXkh9EAAVWxnjijVhqO26d+J5GG8u6JECi
pK3MGq1jrMmnxD29Uh5i7OumO22JUpVWUM28BZHGW7fpUO7iYYct8BMQ2TY5UPfFXSA6xmH47cQN
eAlZZhbkFa8tgkF7eBHeF97pwSU+NT+Zu5hcVpiL8zXbZcUu2EAxRzawjzbql2pd+hPCxHKabagE
38EWgpMVr/trom2Ecd2+4NnHv9gFGGhWOW/eDoPi7IIfC6vNeNL6vR55uDHkvfFbcm0D4dFWxoGd
vHYBfaQIt5l6A+r5a3MZkcl/FWguXQGnx5lodiQ1KGsNlMkrtQSqSr1SeWD/uk2znLjC2jNIQKlw
ItFmYYX8od9lnWNiRSp8+cr/bwgrqApMn+brNOyMdP3UVqYk+K7YI+nRWgGhBEqNFlO/UCkk5Yuu
HrrOac07jaTQHyjYqn/NtbNuHdx0ytCPBC7OhQMK+ZMcvzAULK7tKT4VeCr9sXbDW/9I8bWzeNE4
ozAOOcbWpHCpvkUDwpcdvmqnScGnAv/PRRmgb8LyWKegY1aUc6iQ4mP4aX7IBw6J7F9yGT4MZncb
iGgf5b7eRn6/697Va5V5MxthNKU3pQSrhm1KsSM867lDVi2s2Y8u94hLGfJdqdhzcYL79+T5khd2
Cpdb+VN9VBHOjRWtH7SgUPsXai52j+IXb1eu/sNbNr/hXcSGlcHCQwGqYWG0qRmJaT41hLP5jEnv
gF36XXtj2xk8BGG1HJbfcq/fyrcEmuHGvIeUX37xigfVVjobpEd2qDSn4sPCOgIeiJuVT4mL7VIT
qocCxc5eqOO64jMEw8Zo9DAx13vwfWIOxTzA48sHQYFBx7yycQuqhzZchHN+wykzgcLkNqPrQCr6
hdhz+ceDrcYYsQspJeCd78QHupVbS9fhQy3U2LUfzQ0cNN6+gfzYCxxatm2v8zqgRv3iwhf8IfOp
WzH8wEW3yb+uneZfv28diVuGxxOqOgT5rwVHtR9sqFuc/JLulMbR1qVP1vE2Ppj7Ci+YSRVsG4fo
ROUQfnDPZLuh9CssMECKxVV10xe/StZPv22Kgt0lhvCJCOFq03ztaOSracdcnTmFuoHKU1ZrYCts
PKsb69/wQ+LAoqICZ8M5u0sJQHwNJGcpf96Fj2r6EMvLkDn1G1PnUNgGayooEEDJCiE15dnU3Ce1
9sxrX7nEdWSXjlwzah9xZf3wYfBUTSnjaWi2sD0O+X16MYEgfFiG0/iQsJiy/8zEV94xtLCdlFRn
OTes/Nb1Q9zwMQbXAEnRyPNuF1H4yWsGwSbI+Bdu0BLl+Fr180voIbI1OT99Eib25edgrsJddg+P
FS2URa0E0y35xyDgqn6xn6ERpWA1XWwy1h7FcrhKEYv78bm48m1LZ/FDvCh3hhn8s7ij6BHe8foM
KJKRs++gp3yFwi77YHZHo5D9a4MdApLnlv0e/nAa5wIw0lV3BKj6Vnwlv80GDry5rVz1O9ibmDUD
ej5q5FV5sK54GZnrVfvRz0nLclo3+skTdlj0Q5tuhUrmrfEJt29Aj6z6N0YFPK/7N0YfXW03GFsc
2QlP6lV4z9fitzivK1JHuVXPJJNikiLY99B9JsyXvptfnlpj7XTg8lpn3MIFV9zgO9i1j7DZJYh5
t/JecAw/x+YWOYCre3Mrrut3i7xeQMQP3uxfJPSCtrJ8fCAGWgknmNaaZ12aS/eCmPPxZAnjf0T4
yb2KInQ97yPAmW7yy+knZY4eO1BwGPCFq38DrB2eCqqLPpunfPfoL5Gyz360N67Oa/xJbO2G9AEw
4dbOOEr4C3/YLSC6sJbXiAGmayhI4Vfqh7AXSc1YKS6II1B440rfsTpxogOX1dS6ybb1IyzwZ+k/
0s5suW0t27K/cuO8Iy+6DWBX3JMPFHtKlChRjf2CkC0Zfd/j62tAmVXXphhiNRGZDvuoAUls7Gat
Ocd8mCabSSTGGc7eaHf5dIh16DCAl555++FRe3kpNNryc8o+NG3xnLMwFt9jtOxX/dLcM3C4Sf5B
3/nv2F+d+zibBb/CY/uTRUB50Jbpt/Q4ED/DOnFwV/3GfmCO4qGw3+i6XRvXwxZ2vf0N/r2Ir8YH
fln/rfbgGG9MuJwGu7Qrf8OO2H1HOc5xHe1t+E4MUMLOyEQ5OfNvsFep98zyHmjlGbVIPDDHbJ+9
IkeX11N9U6Hrs3DvvQef52nmPsfvjOH2hS30sEWPqR6CW6YjnSkHyxk4lqvquXoW36pnpkdgxDuM
BHfFsnvm7GrepNfa0t5tID8u7JeSp61AUJotmTyZLMU39taP7fduTTfmOX9EoEaUAjrSLeEH2O1e
OLDDcq+uc3SS5KguVVp+NPueyPt4Hn6Uh0KhLHMVIQpL593ReRn6nZy3e/dn1z+H1VJJVkJdZSZn
yxmq/rW9jyj989jg8OEQ12FjnKnfpgeo3xfdLv/lLoW+HsmHYAfQLEmC8lZ8Y7YSu2Gf3zILojmU
24EXW67Ke7HtV3wC6rWxqGgIPuIx9meEfFKSgHCZURdioaS5tZ+2z3gJf6Rsy/wFZOK3wllF1YIJ
/FlhIp+ECzPYszf5a/WCnULn4KkdlMdAXHmCIHe6++bKRgTdydjdKrRmth9/i3qrxYGawxEa1XBu
lzzSiPcxNH33IpebZ0TdSKEh0IIdXllfjXbBx3+PEGElUV0wVGS0q7TWIUuedRzPkzuHjEbZeoxf
lNiolnYteN9WpehblXQNpHJOBFKb2lkR4i4h+PgKlTIK0a65i1QYznHK6/HzFqvzwMMA/Vrbhshu
JvpVh8ebgBPbrq5NrWe71Gf//qN3ypvGzK1VRNzTFqY5LUqTDWVcxsVWvsv3rJLttVQaUM/IuSjC
ok9YJLnCSeXjD2t8JMjCW9FcoIiJwDhf1CWc/Nh3nhFZlms/Z2OO7hELIoVnE+8pSg5KtMP4porw
qER3HhWLLvegIUUa1udy35n6mx6p1SyFQXxlOQeX97sNCtp/RUKeQcGZy1U4f0vc3YU3vBu5e+PW
oKk8E6qq2byEll7xqKj4j7kRjamv0SuTItSNLI/9wa6aaDVitaAyQ+PMzZ/M6nkwUa9Ofw+cvkAt
Ur0pYXiUcf5Q9tV9rYzwyEbzKutJMrNySqjD80BY66o21TWV9aU22HfR4MHO1vcGB0/ZuvepZj7Y
LocjWxfEkQycWEpjrcfuwaW5s+hq5ylvRrGMvImy2o+P3ajfcjvYwGSmS50of3MU6HhwK+el2v90
iJnfStfH0eevXVi8VdpXmwaXFfNMHG9gXDNp9etOHfw9AdjsH0qc4m7RrFoVqGJgTl3Myr5xYtnv
2pRNpmwpBhagzTRlhFwn9Z9kwxOwMOFPA8QZc09z8Y8+j434ZXYIHxUA17OoieGBsl1o1GaLgX0f
Fj6nYc25+uu/ET/nEDKnLC/HQbwEPkuauDO56AnQhRBhPW0Vp1x3JnyITIIpaFkvdDfYVAnAtaRY
lWa4BSnOYlwOj19f/jPfZbq61AzVsegQmSd8F7sXfS0yu1yrUUeurzlXK4/SQUgVA+ZZMHNLi2qX
ilf66+tqYIf+pAXxtjXdsKUjaG6Z+vTCfiPnqJWV93qvlXRaSOctcYqV1iqwu7vBwgs/qqjpk/IG
G96NJdFz0k7mZJsZG1N22wsvZXqPf4CLPl6KrRsmGeu8opM7oEVCHZCHlmtXBYsQFgpYCOXdzxxU
kbf+rZfTn5yAMAxfqOJu+yjcYryS7IRbb7gwHIir/fRadA0tquGYQpenr4W0L01XsoBeeQGWNA1Z
4CesQDzkrz5eNFdxzAt3wjg3AHUsHjYWE9UyPwHU6NiNea6UawuUPif35NE2BDpJdlrNWCPe5OO3
tfp7nrsAY9JVhRO16NnaIwfAZRJvjdglbIkimoqVlvwD9vqm4IfcaIntFsdVWT45aEDyAWVqnXB7
84YWeAE5ggMR4rBF4NSHr2/quXuqG4aNRRawn66ejGuSa3JWJa9aOwkLoQUeZmYV3YWH52OQno4c
Q+fZESr8LdvW/xzEPU7noSZRlcAocYRNc2gTG/I2xe+aJyanBGt3wGzzFhyD5C+ds+lDcYP/g2iA
Lj4A1SbDusrvumvXdK6596vcgXpeT8wSMKJFeTMOADRyq1ipFSzNxv+VlUm5/PrD0j9hrHgCDN0C
lysdTWrmNER+exilMHuNgE6OA5KtqWdn0AosNE60WoaEezqWQbJObGPTQ3tSp7Iy6SZl/ORpHQLH
CMKI1b97Un93ovKxmpgLpAUDw+i8OzdxygvPyNm5wzBp3LF42br18fXfXq5RSSuzA14uI+uq0aDa
YLi6GifslJa0jxEt9cnT/70Xu9CgdukhgKMmMyPJs770Ws49PQYTt2qiqEcYejIECOJSNcUZynUk
6J7YUyzDRBsZfGpChQ4pX/A81e0EwaaN0fnJ29f37uzja5BIaKpw3iwG4sm9w2/yrzHYIyial5pO
kbkNEIkOjw5Jh/Dys1k1PXn4siKAINPNafWH0KGuNOFkemxy2Nj7d3cCooyI/a/qUHuv7YiCq3eT
xznsnphTNukPhhyOre/+gBOxw0ZJwTRstxNlqZ4wVF+/Me38J+tYsMgN3XQ+zUtoUBlAarmusp1o
KLFbBq5AVGvk3NQ3NRnNm1GTm5jCeQj55eurn1sXGWET8UwFuHeKBjV712zMhDVhmDg9CqWJbqSb
2sIohrD4GIqUAklXX3jP52YtU4WYZML3gWR3gpOL+iZtB1Kt1mPPvURw891ysu9fv7NL1zhZ7QJR
6/hEGbCI/G5Gq1yZTnJh8j07JnkYNEPyXNDkPh2TMoTVotc8FAVhxB0tgIFZRPYMMJGlh/4DE0R6
tyiaG/wyB0xNNOPRD8fxdewWEJXbm1bFH+ro2rwbiE80bSoG/uB/D0iMqCsUwC2R2bDAhkefSHZq
jCB6PPs+D9wfE3CMEMD+ws3Rpkf5z9neUFXhGETTqxLJ/smaYoq8MRRgQWsPcfoMeDPNnjhZ6Iig
oODymNlV/Ii7m5YDuBtPKeia5Gx9c5nOv76H8twrsR3JZlXomn066RSWrTpDbhTrIv2lAPw0fUjG
0q7J37GGQ1/W7s4AWOEbu6+v+3l3gmrSQVhnW45ukGd/Mtd4Wj0SClOsx5HEIp1nEu4oJtC8xY/G
pFtCyf76itOIP/nMeX+OsDHOCzivJ6NVVkSrD4ODO8x04EegzGYr+5KX4dP/w3VMXdW4wczm5vTO
f1tSLM5whiztjDQMYGquvlI6zAyFe2Gv6Rjn3s9v1znZ9ipGbLkIR7I1SIpakeYczTenfMIfe2QB
WmbSV7yPyWfOqrBn3s6/meHGLsIjb59aQ9u0S0VOmisjWRjosTSDtMWQndBs9BNecTo4fA3yQYeC
rTAB3BAAxrFV9tjvczVdwQ9VFr1QUfRC92mkg6jC9R68BB+Y7nLMD42NKCpvORI0kPjJdWfSodNa
OyO/xEQAn9ULPxt/4jNXQP9G4HI4fQtBLz9vfgLQRl4Q+R4HYvxiAEVeO3vO8ZRWm0fAh4ydb5qN
UgLsY465qavnRFEz0o74GEHK+9+6xFIRrkLXEb158HL/lwoTbx65dLBt4VDDHDV7WQrxoi71cLzj
0FysyBPj5EQDvLWw24QR4gGn95+CcTx6we3XI0U7szCxobQFkwGId0Oc7pbieFQMjmnZOkwAAuh+
9wBU/WB0+oNTyh9UI9qZOkQH7DzPMgnvKumbQJo6rP7XWSC2ZJw8YF5/EVqx0Pz8cVTi7yQMxazU
dTnLYn01Dj6FncKaB6r3VJIizM11CVHUtFXvqm9lhb/ajg7Y2uhSmf4TmYMUzQCCGvJH3HUPopb7
sW4edKLWqtZdmmFKQySR+7LwFyY2wtrkB8I4uDL6Zu53eDnDQ6KbhJ+HB71uH7DMeeVbOKQbw9De
Bk9buYq9hwdDpGupvzaptiKSBOQxH7vr0sUKAmKEkkVBHBl5mkpzNb1O3eyieWU3D76lvX38XGtd
V1l1QH0LIx5ChY6cr47ltjfctaAt2JTqaxW2a7dnTtPMF0NPN/gstnGQ3oAkvvOEeesRnWz55aMy
Zje4XWDu+P6j30XfSj8fr2sfJo/rKfd1Wt2Yjf1GZCzVfKd8zrAj3kWtxLuV3mGNy+45gzKmXAxX
F0bImYWCNFNNo/gkUGXaJ5OJm0At1csBdTQYsswrB1KNPFgIkjpkQqJckMi3AAE7kowSOYvKbY+q
niaoa3TrC69lmiBPJlBDt01wExKWhzw9olBladsuT7I1OBDk6dtIUYj7CrJkQSLUVWNp7RbhvXql
5N1rb9c/tUx9qEqUNaTGmouszekmOoq36er+wiKmfT51GJzQVMvSNQcq5uncXnpDq/gNGdkelgHq
XbmDVJbGC+JyWNt9+c1NyJnmBBCvKxvOlq90m6ZR3QuL2gRHPv2I4NuynjmO4P+nZ8V6iJzOHRrw
ss4jRIBkhf8vURYf3BBMHbM+7AeiQhEnGtmmnGga9eQ5N1uJrDgOcTRaP0Wyi7ETUJbv7+D9jTeZ
S7ZAi7FEN6MrXaKcdct6PlrKndHGvJeg1iHOwdYys3HpklmGZSO+sHiem6k4HxkgGQS1DV0/2YdV
UZ3HEZ4qCK3NvtYlrffyFQYVYRTlsejSY9wMSH+MEVhM9vr1yPu8gzan1VSzQULbUoiTlTtqc9xN
WogdxaHdhF+JSIrhSLVuGVgFIRLJ/aggHvr6omfGFLt2cNe2zcbIUK2Td5xXWdZ4bROvswjJJ1pC
khxeR6sB+hHeCheddIpHrn9NQvuAivrt68t/bAH/fNpM1eBt6yQtWpY43Zh5QZynZlzExIbVJr3F
ltFh6UjvVGKrzdswtg4t5gDa26TYpApoi47qRNGas151nsvGODbTl50guiU4xScvx6Fikr0Ow73R
3IDx24YZFn27vHS3Pk8TvHAOHWzaheDln+zsCkHd2moSXjime9/ADTw6byEmfBCUF04H5waGQdHP
4mNiJyROLuUjFXadWkZrog6fDRuHh2evEtHcENY4YhnjRFnL569vzOcNM28PYroB5HyabE63XWYO
WJPYG5RA/HqZv2aDdgTJMFdz7fHjI4/cZGHq9oXx+Hn7aqocyQ112qxz4ZOHQFQUMWqX+FalabYD
oX2mGd0Glnr99dvTzn2mQqXcZTiQBfXTMi7brj4I+N1rLxUHq+UMn/GgUXBjqcy+FYpxHZGkGapi
6cAWMKsp6MnAadUMmwBRIJAqAQdutJ8V99LIOjMJ8RloKvt3R1dJ4T55JHtF71PylSK00sZuDPwH
Q/TMAe51HdS7pv2muSEinxBGlHZpqIlppT19HqepzxZAwlhpTq7NAlJLKEfRmuBFnA8Y/aiAwFpQ
7Yx5Pes2NUy3GQZNcA2QSFKDiCXw9rjqvFsfE/ysa93xCvjgzQfw1tEwAjo81KRirMjxiyDWsBJ4
wYzHnoKZppdznHGIQnJy0twqvSf+PSDuCYLMB3Sszk0M9LhJ8ImRSogY4oNloBTOQnTAiz6+HSAe
QZW4MXNM5JRawcF13fe6EtuyBckwZupkivfIujCKK9jHIDmCH9T1UL71wP2UrF0D4pJXula8Anhe
5tMx4MKAmx7STx+sI6fSjOZI83TAjSEMV99koiNI57sbopfzxcIatkmJGq0AiOKKZpulkEgwTb3h
zlkYeXX39Ys4+3AROUD7Qurw/08mksQs2Dx4WbzG04mkiretRtrRsesLh7Yz9UZGsLQ49zKpW9T6
+DB+OxzidiOSsEjjdWfQdEKb6BAYOWFSq6LdsoU6wjxAD869qQ1x8Bv9unTb684ZL72QzzuVqUKv
0SZyKH7y6f/5QsZQxUYMmnWtVXAvGv6Y9+Wq8l6jZHgRk5WzquIfZSH2kxE+cX7833/gfAomC7rp
qOppRY7HwGojn9lsiNy36fMu0ZclpXthstY/H5IpgjEz0megfK+fPrV9FaXamDFjWBEtBgnnfxbn
Meos+xANGpQH5qzQqNdBa5ExVTPKIc/PWjQmOlHa7KVRmkPkHCVb3ql9F5jyOYGZo7uEDfTIAysN
gdPlafjcbEMMhanRdjhTlnGs0gHh10YoO5ut0tVbJc9f+SivUl2/HtSLs/7Zz0k3YN2BvXA+dW5i
PiTbovq1HvpbRWtAIkf5a0PZFCSkg7ImDn408Q8T8EungKvq2JFaxTZIEcB8PTDs6Qk4nQ64UTR5
Tc0gnORknZONDuDJK6I1JmNcOoD+HcAPECgLqJUB2i9MUlld3fnsJtgSHKRTrVTnm+2YxwRtTfbe
e1hXAoLsK7ZLIQskqGmfKAf+aCW5Yl0vboR0b4ZaPzo9xYycwaAa+atZR0/SqB+SPHuVvXqdA6qf
VSgnzfJb6ZAX7Cmoa9kvUaqmBCmPo1bcG9CachlM4OH3IKPZ7juJsch06xqP8X1rgIDJ7XLnNwZ4
C3VJh3/u2jbAU+s5DTjmMuzJbm97Faylfu0zHGaRCGDtfP/4u22RYDZ9ynlBRcXPfoTqpVXVPHvv
bSqszH94+0639qVbTSWFhJWtKLcpsCUnarcdTc759ECUXYc+yB/WQmtKDjA/LD7pUGrHsExfQ6/8
SZrvZlTNoxKwy6w7JuyiLB5gcdyNZtmxLZUEP/s/wx+aBDnS+IgSrOEOh9c6g0UWTZwpO7ZQRivW
G3maBEsL8h4NdI/TXEzcFvBzCPjgpXLcOi1Ogsy7ryv6WbZyYRk4t8HQVJNjJAZvOR3j/pwVY7vp
wwCAyFqptZnWp/de727VcKF5xWNWDq9qjlbHjQ8yGy6ccfQzS5DGZDhtmmnWGqf7fV3jqTZJkViP
rvYGru0F2P+TrfmLQqYPBAE2mrE21sO7NRnLBMId/0UlDypzjVenrR/SAqCek9P1y6dK1arqEVDo
brqk3oOlStYPfhlvvn5Wz82u1LQ0i/0++7FPx+4W2mpfelm27kIUbXa6KRrqO0n3UEbpZsyjrdoR
qufj0EKlOaS8OHQks05tHuIadYTtY53xb2N7/Bn25kviqG8jLLjQedSSgZRA9cKZ6uzt1TTakvRi
ONOdrr6mIsOgdKpsjZ1uX1hdiWjoyavznaoGB4/NVhr3iyH0yEsVF3OFzmysufZUedY1IZmr/xxb
THldXZkFY4vwlCud0az15jVPzYokO6GEDzjrt/6ovuWx+kadmuRvbZV27l7ozQPW/FlETtesAT5t
qOnN13fy3GGXF8dxhiA2GrcfiUy/7UsStyS2K+NOjnX2Am5sOYziJRRMl55vzzifXqsptSVPiD0x
i1uz954uvIIz5yrujCoNx+KA5ZxuA3PbDOokpbpUDO3DdH86Mku9Coh5/WLK9kFVo6cssa77yNkH
+MnQeWSh8RJW41ttewdSaF9SIPuKiWvW1i48nWeWY41wP55LkzXpU3e+hW+ZjtShUUI3nKuzdyGK
Y1wxgAKvODhNeqkZfG6wGMRs6ULTUbecTkSMDDfTqzFdUx1Ylh5qeHgmM8ir89zyH0J/4D/2Fx7n
Mwd3+vWqMAw60KYupxnqtzGQj11PSDjFKxzLzyM6xh5vuF3feFl6qfBtn7vbv1/rdJVXwig0zalQ
JuFjVYGLwVSD1MUJRwteiz4DwOYgazSNla8W+zHPbEw4zs4ZJA+tNceyfpyIvolpLz36eWU+bNTM
fAZUn9DJJ50E3FI8rnKtCcDwqJtKyY9YYkkZnBk1xVooEjt7lzfl8YN8jEQzof0Imy9/N1ONmFP2
haIFuxKOm8rXNkVqE0He3g7Bm6fbC1mlKOnsrYMHm5KL3mfrOhtWaiF3ednuZQL0RRlW5Vjtla44
RgB8GsLjQwygcXuTtGR6N7jUiuZXGNbHtuJVeum+TyGYJO74IGI6Jbok0ijDpH0V2CBs4n6c5T+c
jR9xPMtMCfPFVV+IsvkWVda6BFmmDMZwBUhbEiCqEpJjQKRZFvjRPgiXkreyNFFJ4sYztxaaIDv0
imXSo5RWk9ccaRaVReJI/Xo3ekMMCzVlHbEKknwyRiB4gZVpjDpQJC/Y8gTjBKXVsiKmFeFm3cGm
AxTVDSEBEU103yRsEg0SHyd8fsyvmKj7yBJhJYi939s+WdvofB0q2DNCGF7cAp11KI1VSiyQo+QH
MHp4dBj1o5MeQJ3PjZz9mK32myplKRRQ4yL8wi3ZQTJ6l9iD7KA6Oq6zE0753gbZwSvTg1LVaClc
NE8mlvbsZ+Voz3qMbzGNsqew38AynNkWuFsaB882cCQ3x+QNpFj6a1/wuyL3RiXUqgEcYPhiWSub
aUj0VnGQg71zrAETKS9ymgeApK/Qt66MCO6h6193QfOS2V4/T5th9fV0efb50WxbY3IwkK2cHFit
oirqwWJC0it3XlrMyH53N+QkXqASMgdr0Yxyx1u8MA+e26RQ/+D0ipgCrdLJZYU/wFDxBlxktH80
Ve7TKKGen16Yic4uR4IdpkHHljaiPLmOiTgIeL1M190g103X4ImCBJ/g1qWakiGnA7rpH2Sp3wTE
4hTa5Z3CuRmfRdW2+Iypwp4eHGWeFEneCToKeDjiAsVpg/69U6xr/vMeoQCHPmfmeuM9k//CD1C8
gkS8VksAyQ7Fx4ZAnrou7yKdSC3H2rmJTgdLAEt2CaLpIGfOEi3lEazctRenb5lX3ze+t4UrvpND
C0yBtKlWlDgUUqr5HkEhHgbipGvmQ2YdjQYMHLH25FpPPcJYudJLaKX+MDmdVIKJ03GdjgTu+PaV
Ju194qsI+d/0KkKY02LAJ9drZhvBfZEfSidDw25iGlDr8XW6mxlkMPxffTR3QuuJo1SUWEAbBvBZ
4aGEtwS5l53Id1fpEC5MHTufecOAozfXvIBCTRveOGxSySog5zugClUldj3Xw9ajygDGUQMhHLvB
isgPUggQqNdx/o6RCjCpCpubCGjE1nCQPJNIg9o85n1XLAc0/3Zee+AdJA5tDQ4FvUe7tbaVioky
Lsks7vHYtuHTGOXQN5JJJI7nM3C5wIQV/PoZPLdeWlNuqkTvxlCdntHf1stArUSSRm0K/ZAek/6Y
WPFu6NRVpBFX8/91qdMjWpvDG85APq59G5JiCl84pcYOJvGqq5ULb+vsLtniXIUuBTkax7k/35da
6HlWmCXvK1pXPml6Xrrw+2w57dtDbfimecSL4WQHN3zhbZ7b9VCloSTFVotz2MkW2SqRFaQx00tP
2xcCepJgeanrve3LnZZzf/n31x/s+SsKKvlTsOmnagNwatQtcAzXZVhiACuPUGVeNXd4zuLyvWYN
geq0+PqSH1PHSYWDsg7166mVqtun4p+xyqH6k6CwDvvYvzIJOWzROGK2lASNquVsrK2HCjYTWXBd
/OA4xyKC4lgO7BHKbmr1ZXjM64PCQlVhdsVnmtTsSIORLHWkDULJoE6QPGInYhcheqPQ5WKKGzcE
X1tXYzmuPDevr2yH563DlUbWALXtXQtHd86zsgsC+FI0b6srzX0oY4xxNUy4RBrrLNEfe1ncpUo6
zFwqsQia537tQxOWSjTXyU+gNtvhOp7c50UFNAkBICFh2RWnz/QKjv+30IE6IYDjff2pnh21jFmD
VhCtaTSof47arieBGfJesu6K/D0eniS0kcgdN+Dr9rq5qJt5iN9xvFTIPDeA4AFRyKSga346GVSt
Mvi5biVrCNXv4cjtk2P1OsT1azJpMPoyP8D9OX79Zs+t/nSeULyr0x8fu+vfZh5VlhGCZMiHEUtI
Bq7mSqLTmpb+MhPb0NFu46w4TvuTr697bsb77bqn5+dwNOM2E2qCsblfOTFjLHSqfadrz2XW7r++
ljxToSaF2EIkxrGUWeGkVF53DoEehDKtjTS87/u2mwfI1j2qsXoZ18S45L8EYW50n8bVoPp42R2Y
GdQNNW6061b2TFRrw3uLM+hHltXfhp5xgFXZJy6AUyNG5Kdob56FF6sygeW54luIRnKh68jyemL3
KhiDfgg4R4yPdQPSZIwemBth90KeWvrphj0ttmjcJhVubZLbnj/MJZYTqsQ+YbuT+yjDjVQonDc0
8NczTl4UjDP2+kp6JGajwhJC3dnVVl4ryLirK9L0CIZESrVIRfetHc2OEDiOPVotVsi99q7lQXLu
gF+SacISXMOYiK48HYZwZPQHM/a30765KI1nhx1xXzE2iFRYeH7/bHojMVj1McyaPXEP+cKOlF0f
iUUHfjZQ/F/KWA4L4ddbMmbrvSh90qIwv5LQe2GJOffQyCmAmsYDT+upqDOO8wrdZU5dPed0lRnP
LTiKWjWfRS52NHyfayLKLsz0+rnBK9Fk4IawaRWfjifOlx65hUwQVmzvdYD3yG5dfa5VVwUk3GBK
h9KmFlwVyLXlhkQaJu6+D8Jw7YXJQ9nQ1sx12r4JqR16+Ct18xf09oRbteOEloh2sHjhJTQA1cFm
LeIWC7AmoEF8/VyccQqYeCzQeehMN9QqT54LTxliNJUxzCM3WaKfwuGuUvHuS21vJrwr8rfyWYCp
Txngr0eKT9ielAizh4wKuYcRUZH1qm2Yhev0gVQ99FtYnVakFuDEhd9OpEf81BpL1zKAx+cQL2uF
AIpYnaKhVXJfg9Zff/2mPid+g35ENKBNmymH8s80Yn6b0aQ1OEmtG/G618NFQVEdlJpzrDOiLEq9
X2rSzedZAjo80bWjD1+BM3yKvdcjG6ROo1UQcQyAWun4zoV56JwQA9E2raNpl2B/Ksx6vRgJsmey
zR3/ugniVyUuDn6GMVqYGJFrMk5KON6V6I/AH2/9vr4RtL5mrcvJs67sp26Z+Ol7HXGjoNQjc0ve
B9IK7I5f0aTOjtAa1D6m8uvCZ6qemUHRRiAVQOBGY+e0q6mGrmdRNkrQZ5cEKUX4/ZqBacNVtyQ/
oxHh0+3HLNh0/lZ2oAeyMBpvpAq7ofPf1KHQb2mg0d2OIQYZ7pTP2RSo3rTh1Rt5XIb4B/mQ6aJL
61voqHBPSFaUOTWO1OJpEUGrzEO4quR28rANUMeFE9wzWQGoTDN7HUfSJG035SzlGNtMJyHH8KkL
T50vuCn+FoAakL6YAkXbwh/w3Xd8ivfPVWH4aA2lslCLHOWpYtw7InhOkSHNjMbUZl3OXslRnOtI
/rQ7pmArbN48oc5dwW4mbdcI2eaF9R1i6bvnetveg/3khWLuGdlhWk9a+5EYzO/TprCOjeeqLI9a
07zp9Promz+3ga7R/ecXG2p99Nnzd127kXlNg9zfQa1v517Q/bpxVWMvWQ08M4xWVAuxpJcFkSnS
PhCHzPERIiBTbAvzK6/XYzxxRwf1e5oNPy+MhXNDAUGaoSJa4VB72lUbaCbEVW0k6z7MYrCQxgy8
733iVf2K8xyfTyAPrakQ4jnNX/hsokS7oCw5s2nBIOigMxfTin5a4CXuuiiSaYMmM25fF+dPlg1i
uJUFnw1y0rUcisWIj3QWwFq+9BSfmf0pldDToYzLDvG0+p7SY2+6JEjXUUOIZJ6GazODYWYDup8b
BfaqDDPStSMeBM/AMnF94KHV2s0zcp/92lnpabh3m0LfGMMUAdhKIITkcqli0za9ewMtc05g0jFw
CA5lb7FiV8OesCz/tYr958/+f3jv2d2/jgnVP/+Lf//McoJXPb8++ec/j1nC//5r+pn//T1//sQ/
b0huy6rsV/3ldz0HUZC/vwWvp9/1x6/m8v9+efPX+vWPfyxShDXDoXkvh/v3qonrj5fBG5m+8//0
i//x/vFbjkP+/vdfr2/cA3DE+J5/1n/9+0ubt7//mmRwbOn/8/cr/PvL+9eEn7wJ0vS9ymoqWv/6
hb/91PtrVf/9l+LIf5gOOlFMotKgua4ySLr3jy9J+x+0+9D1ODSzqG9ZXCvNytr/+y9T/oNipoFv
YDoP68Jmbaqy5uNLxj8mn6f4ML0KDJ/ir//1+v64lf99a/8jbZK7LEjr6u+/uAyr3G8nQ6wgNoPT
5ijK60M6d7K0G5R2qXak6i5VlcwHaZ/bbQnx2GxxGQ+Vwybfymvj3e39MZznjh0jMKLy69vHIkRo
9IsubyfeVN/KlEfTtQrnqcvLuvrlDWacvY620SpvLQ31KekalfxojIgccHsRs1I4DuRVOEa2QmZm
TkLQQyls2EOqqKqnAGdxtAir3G9AANa0532v1FAXOSRM/BR+M+XBW7qn73K/jW8jrAhAITpCsZZt
ptSY2dWmZ/mUssh2RRoEGtkI/pDfek3hGisrpta40pvWHWa8Ey+Yq02cflcdB2cY7Z3IoggnLIwD
FtK8WZF6ZqCuYrq07/rQgwGpKgWWdu97CZGEgDHJusF2hSE+aCrreoibqPVvm9TUySfq0IlXFVcL
B7Xa+J6gFI5iVgTaq+0TpLQpyFfFglrFKqytLopCFsikK1eub96bZPfOiOMogK5keFmvjIF1a1lm
bvRDrzomF8WUsX9DcEUSgLCxXTyd9FugpyWjjz+ODrx0v6VJVQVLYLDs1SoC2gEQBdowrcIGKDXa
B+rMtOxB3jWjb3ePRucUxgPfKPM3y+/9R0928U917EcoWxEEaSIBy5xdkTAFv0oY9XfLjxpqcpIG
YiJr+FJIVo6pJvwpQyT1FkVok43cwBkmvaDr9S2yPvOQWjHEMaDYUDRyLUvJNy1c+7Ehi6tbpm1e
9wcUGrGGgjoMQ3weg6pty5K3SvHNiKKG/bRuQoGhiJHfjX1FJG1gDTq5W0WVW/PB0Jti5lZhBjS9
8UdAnYHSpncyLhTnl7A7owKdNqI+mfV1BIQyyWSCaTgobQ9dTuAFyi7xLGOYJ+zYgEjT7naAIFmt
XWNBmQKaWjTsDgE3XSHYO8SKWLgkint7L28GfR0GVaIv2e5V6j7PW+0hNMmVWnWR6IobAn3wKSq9
19tPBNFIfY39yiHDhhnFgA7hWc2U8KvCIcBW0USApa2u6Rf6UIQLS28DOLGe8pKbyfDQspW818oK
0pwLJKMiJ+FOBYV8zRNABEMtxK2WqxS0+joO3mLShkkkqrpVl+o+LNcu+FG0lrdC8yh2ierk66xC
+SLxWq70/8neeS1Hqm3p+lXOC7ACb24Tk05KuZJKpRtCpSphJ94/fX+g1UvVdap3nB3RNx1xbggg
ScgEphlj/KaC/2JJ3ObFNkEfLnLR+HHeaWe9UeprShEy8tuFdiNli+Q5iTR9yRtT3VNSK8/Cqq2r
CUbz3glHgWKBZaI/rYtjY0Tjg1lH1BM6Y0awXCHy6TX1KIeR8cRsEHYGM2/j0i7aT12M82vf5s1F
lwadFAfeO+OA2lKBl+JdVQwo1qstKo94e97ZZdR/H3IFuzI50R5i5CoSVBGsGGmFiQNXd4J2GpVn
UbTJQavT7GjONJXVGSHQ8P44ZDY6uTthF+GhxbjhIDlEqo1kRlfYXiQ2ChAKXCd6yJtmSYuXYtKJ
InonujXNxtozywp9cv1dkGAC4S+AFg5to7YHva+KO0ejd0msrrnWeBX3A25uAa6/xu2gh9KrmswT
pyqrpyGpult4sH3QFNIc5EwdbpY0yo9mKqNyHGPzhrS7fitDi0SmJNbFJbMlpNfSVH4XcloQQ4r2
okw2EromlViTTL1Qj3q7SF/lammvu8HKW3ecZyRT5DirbmMtx0hmIM6bZ0w/VE2AHNIcfNuHCu3u
UgX+KQ1aCyIALT81pZn3SjfdL2bd44Olof0NHQHhq7nCDTVSbbxPRmefCYhidmtIcJzrFSzVr6pJ
xlK89Yqa8obIdLcQxB+GsjEvzWS0l7KOSz/k+RzUBD+NUGTTUa06KdCzFOW2WNNOdaJMhywfDezK
1AkRWvT5zGou0Fgj8AgFYlhFaFhvzYipWLbUyRVh6xyIBrtRSkHVfrRLCrvJqjRtmc3FbjoVxmYV
P4ZtPl/HvY1qnopHWI1M9L5Lmb052LifmGh1kCZpYygSYI1GU9r3sW5d52K2n+y2T/eTnRrnLp7q
6y4b5L26jNNdKOQGlzHJoksGVIzFdVnuHYAg2CkoJoWnRUW12lZxK4WCWapLFciCbFABUiKQIgWw
C6xFT8Fu7GKtlTdqtv0pJmmwi3NjDDr6TX+KLM2Ty0E5LOYQXvcYsQSzhusKA4K9n2jRuLcu4b6u
KnCuupxdd3Oj/sASrbkYaYsXirVq5NklSnVyjBU6VXNPEvi62PY4HaUs0f0UMyC3TxHZ1qyeJz7P
wxF+Cz5tAuQwvBkc/mQq4KJPna+WJczHrLHVGym0eqa2AOZHhyKN6Dr9FEpghWnedKIdVhl5x2hR
UfQLatDi77EuR2clWeWxMDi9t21CO9noFT8dW91TBgVFTEEuJFtsqukzvgJCOOmpX7AiTod+vLGl
HDG3XgwXvDjxIgtTTJct6mNwlKN9yrzZLxJQ/EJesBuTKCfhZJVMhyTSUNdb5fuHtmqvKydPPKFo
8M0oPXmTE2rgARZeh35ABo8wakF/28zXAVdG6Y9yuDCH0geSiydzOoa+uSiTa3U5ekQOrpmTQssQ
eoGYpyBGm1DXJhHeNPjbkPg2C/Srq1Tu9/Eo1gFkLM8z4x2lLsyZp0rhLRVUvnI4V26WLoQHo9Hh
lzXIjKGNnF8lc9/fS5DZXEMA6ViwOj52c9IhMwbQAQUQtCEbuplWc6SD5bSGDz5xAvdn9vslW2MN
fYZ7UjYV1rryoO+LctLQiZt6BDDgBsd3g5lXx9y2Y1zd7RZt3B4qkAbP/KLnuOcEGXgPiwT4OKpB
i6lpeD0lOk4fchLlfRBTBDIOkzKNyxUZ2SV3p3oxuy+TvsDZYn4J3UhvqvGaQT0vXU2JmcSZ+oyo
maixJAhS0AiUSItmmDFnwdYPMrV81RMEfscvDsrm36zl/+kw6H9XgAOx418GOGXRvRa/hTfbd/4O
b0Au/iWTqqK2BMANEA817b/DGwBdf8GcgEGl8SgILLjSZ3gD+5SODd0WpjFonHyGN/pfmqmDVQPd
B+uKNNK/E96oFO9/i28ME+7GClcAnaGicfFbZbFaykwNsce7Mef2LlTIQuDuBQaIHn0nJBmbptIK
8Io8i95OyaAmLzZBz0mbyK/jtOYadXzu5WIIFLzgcb94h4ICnrszvql2d6/D5XatQW/deTBUNJpy
2rhTHPraempJ/IjRwMsJUbisPNnyF3K93xcM3UsrXVABB0SUNdq3OJveChVysy7Q/M1m+S52JK9o
9V0mZRQYQvIjhrkclFyfQL2gYThWiqdlt/WyPEmG+KrNUrIv36MRf/kZCTZ7ptzd60VAaIEtCI3W
xVBgH/G1HUQpY5cm0XO+4loTa/4x6Zh1c/dcu9Gjw4LGo4yTAgiX+RQNrxNiRncU+/zeoRjaLvhJ
wF87o3qlH3qo5syY5shbRpQZEyf5UfeI7A45URo1m93gKWorg5Uu9+XkACpyel/omM9wxMScMsTT
KDNPVFKSfexQwiar6GFjpO/0qe+vUpgpkWEGppQn1P0EdHAcTlQDSfFUBc+bB4AnjRu0hjy1ygyv
0yPbTTTnQUoSWMeNfNsNJSB6CazckqEtb1YPLe+AL1FfQZoof2ayzFRLzV+VHsyvlsBLSRyGv7gy
Fze0bey82m+MVerOXOClF718Up1yvKpW82YYplgbUyHOke5LzKbfR9yBHA+P0Z+sFyXH4GfRURLH
YcgtsEzHZkbFwxX5Abe055t6jJtzYufvKbRWGJS27unzMe4c/YBr8+gv2PdY1RopWjhjxrn6GpXG
BAxp8Kc0Ho55FuNmkpfhIQf3wIOdLhJ5JTddYCvinMUkA8pUMdkK0lQioKVci8X5rkRpvzcz66VY
OvT0CUZ3w0zdUL7ENebpI7B0MgKpR4nal+Q2vdRKg8h3tZjBpF0hxHOSomrckXyl6prXuKmq744c
Y0Yl+mc5yRe/wdB4ZxuaP5XMXjS0NHb4cJw7EzGUt4zQ/JQWKj7ncYnZrGYAYZEtYsRYBeScMXtt
huIenG4YO/lZr1sFyXJj5PfEHh7YlKBa9GBqNLux3ZqQbTRjZt76m1Hvi5iaq9zcWFjxBZFSQT8k
bMScKbdwXLLg2WfKQF1Yz46gXb86GrFQZWR4fBnoLzqYT0u69Qon5EdHB+bKi4LM/KwGCRaZ2N8m
DIrGT6uYroHDcu4URRBR96AWk5FXfcB8e2jRlqwSZuwKjPDBqSrYqyX4Gax/CwxFFe20WirWho2K
ZaWhyToSdvbYgTZDjUy+QGM2cciXxyUmykynPNigPDWEECcrAuzXoCloyy9JgvaAVVCA1AJ6YDe0
jB/ccfTZUfbAUOi2wwu1UWyeLZ4mTB5l5IZ1fNd1v4kO2ursRRiunrNkfCWJEpRtPx2MHkr8YiK9
S8YKXb5EZEAH4ZmlavxcOfGFwL3xYtsaXGqy9S7JKjRt8l7zbBw7nRKFzTwt/ZmQNpD1Ytrj1+RK
PWE8tckWcYDnlVPrjsWk7es+vKmhLjCl7pt2xgRwh7ml7iqEFYGqS6+2JpCFjyH8ouMsNONGsphp
jSF2BWgK3qU98/PHJPExNmRKnFKWnGS8saNuXwN1CmQzIYMaU3qa+/DQIDM/VnhA9kd8WpqbOFWz
U2d2zq7o4dvuimRG1j5fxuYEdQPxdwfvwNFo8r0T4YTyz67tCJT+ZbU+fXzn47P1i79sq3GMHe1S
8Y6iD0iEXo6UyFlTRu12gXSgZeE+jTVlr+ZydVIo2Z/IYFenbXNbZA00DCPS37thGbFstkibz61z
QxCHekuGaUg7UfHp7TG6aZf2aKrZQP0H5kMd61fk2BrIk8z6Ya5Ll5hStbxQJEkSJv2OIoqT3alI
cm+r26KtKOou3AZ3Afh22hbFqIgTSaPiY3PbR6yneEU8Vvj1LtadwjA6WtFqFEpPmC7NvZYgoCxw
AIpUHDiRPdGy0r4sBirYbQLjTu9vZElTTtuiMiL1pEfxsW+FuS8aJTvVBmqc4Phjw7w1o+hrF4q7
doo60gYTGqzRtd3ZzhFm/pjvmioShwYPyE5ZnxyaFEHTYYJhlgXqbOu+tl6fZjOPQAYfBaH/CTdX
O2vnA5ohB1MtomCa7Ncu4aYSz4CGMd7LeTZ8yTYxN7DaG2MJy9PUduUpo4x0kq1LUVBC1jWpKA8q
6ydLfXMGMzxYMwquZrTgcYJ8WKQ4zWlbOJLcnIjD+cHbqtLRPcJh6Kg6ztZBwh2l7kykXyeHATwD
RlzpJT1uBOWXzm41mpTq4kSqKzvpd5YxPeiyGE6iPMUmoWSCNOg+VOQrUpYDHprDC+DCkujKPCZj
jXxxrhxEMaj4vLUY7ekR/ihIefofb4BGkhRFDTS3lNz++0rb5bbFb/vUCDR4O6r9ToydkP1kvSMC
rRcXtDTmcutdahLks0VS/9zuzedisQbe7/V+/bIg+AksQ74f9AZflnWBHhiFOySUeJkwM3T1OkJw
v1G4J6M5VXvhjLthvU5iMKfaFhrJLh/Y6nORTfn2OiwSzTfSNUTXZfVdnTGOmKM+lIuQiH9O4u/Q
P9+kKbap4K73d1pfeXBI4vS5iT1zQe1q/WSyKHD720eiNpELXobGQmxwzsq/j9g+g5Ed6EOLJ3M7
64fPM1H9E56prsZb69m0tfltax+n+bjEdp118ctltk960T+SWOQ9/eeQbW07zcfP+bzU5zHbvjI0
UEyRbEifqfXy24f/7eb2wW/n/PipH5fbPv/Ysd2zX/7GL6vbUaHdL8xApmy6yhup/Lidn6f+5fA/
/pM/f/7HQ//0oy2BLLJl42KTMzGvtTY+k6XDyxxBuSioZYhDzdIctg/CWamQvl+PEXjVkmpfV7dt
NPBoJDT52HhAJKvGb3nqTnZuY8/x59W2Yoon1emamwyROXdyKn5Th0qOVZoQK7EwpEK7nmXb3hYK
9pxA6hVvIq3RwIFG0bxqJ6Sd63Mxrn+C0HhXtarsyQyjCHhQxsQGQAQmnTq6PHCadzoDEXXgVZS5
Pm0+qeXah9vrK7dtTonMm/u5ve2U1jd/W/vtK+WYY/SBtS6s7OK0LZohKj/W1Awdaqxma0xrJhzh
1pOU5M7R0FlXhzBGT2u7PO6t7N1Wf9k72tpzYTAhMdu5Ps0UvXwc5L6ZykJnjInerk+l/NgNVbpA
yKTyju3mIziQ1wjnbn9Y2+226Na1lMkwuhROSmI8/17MKraLGn3fMp3xpld3rdODrafHUCg7dIPj
VnbVeXEZ+eF6b7TuB9wBcdxOSGDKz1/PGrZeh9rW0UzGH8vooI0S2rvtf4SZ+RBSqMFvbu0Qtn3b
baDvtY587/P3qeuIOcxAKD/vYiUs5ueZrRUnYQsDkIBAYAlKx4mZ0vOgyJpfLeAbPw7R1wfcaPlz
NSmGLzd5u7hAGxiMJOSjZhvnqFC7nxqyjoYy4dxhkkrPp8M0L1hu9HWxUIBB3z6HJuZtvxLP0EuD
HXWw/YTtd4VmMh079WbRio7Zm3b3ceA/j3bbLPr+LdXmBPUBWHXzCt5wt6v06wiFcTRvSRvz17bt
bJlZVYCxlBkatbsWO15FmAXVoq4Yr3vZ0g95j5I1levqBHWhPvEuvFeAcD+e7/Yk2u3U6+P4fDCA
N37m8GB0uDmeQQ2TVmJpLkxVGgH8jNqLGUsrbtn2ZLbXOpIHzUX5MA5L/eOV3T7bFvP6yD83t//6
8UKvzedPm9vB2yHbp5/f/e1UXTFMzD2utya3vWvbj9k2RZkzwn9ub2sfOxfQRRgDWfnH84qk3jzI
i/Fx8HZZYk1a8rY6bU3tY3Vr39uvYeb3nw0w2y70+ZOjCnH1iXmi5PRfSAvTfta2EUuhtPhbMyFt
Ui4uNdwX3MUrmCnwwss2Jrm5Hf6xSo1KnDAZMXrmFODqy9P2pm5rn4vPffMi9GBWVL9SMLr9p0/a
/va26AaFIX9bdbb56bb68eurZbox0uup7PJgYL0t5yUwJ8w63Tpvy6Opf7e3H6I3J9De8nG72c7a
cW1rn/f+c59V9kTmEVWJz4O3S35ufn53W/t8jJ8ffJ7vt+8mxWOPITV9GLdm6zgpQAFy37a3lscd
z7rztv3x4xcqoJQnR5kaDp3o9kw/3y1neY0kCbO/7cYj84YB0Loa91Qq3O1F/PPqdoqPrmoqZ3SF
cTLL18kb1u2MHWtfsm1ua9u+z81tn7nOgv+t47aDRzwHlAZ2xz/NaNhe0M82E6KtvOoLr8ttr6MW
Pd70/3xhW/s4alv9fXv70sdZfznq9wv8/i1JaRK3M78oOAS4W7+yDSPb2vbdP+37PGT7VN1mgdvq
52J7Hp+b29r2vf/2rBUQwIyqBs9xW2wH/napP+377ay/XSlaO/xJ9pse9vvWZjsyCdpQL/utrX8u
FnATIHbXd+Bz57b2uW8Rgia+bdedxurHkVt3u53889BfPtlWQx2SDWwyuuT1jTaXwvm7z9ta0C/b
H6u/7922t69u7ezvJuZY7gQHqM8WhZQek+P6TW6p/8r6LZhpXMCjLjCwXNh3Nck3Z3zMpgIh17aX
H+lOkBOeKuuOvDCyp0tfP6KzddRroNKLYs7fCr04mLUmPapK6NwOalnjEDs8ZClwh5Uc6csYBx8T
iKOyadwXEx56ioa8eNnm1dUygzayoi49Cl1cLcAIfIk8iRvPbYT6DoL4o0W2bpjMQNr6uN//8Ed3
skB36NegahFQJMTITduG121g/Vw4n6PtL0Putvqnw3/btw3d276PK/zpex9XGDPnykT1AlUEsTbN
bWFvbfdz21nnfROpc9JiW/tdt8f1xf7Y+cfPf/u6aXSzB0UOo69u7dS2rwvbKtKb7cgB6EmgTvXd
9sG8NcE/r1JnirB+Lt+UBBshIPCrIumIGlEHbTXRIzcd4zeruOqligddPo2pbh2S4jkTeH0mLfrc
RWudRlnLXeKo02B3+lNbJbdKY17Zk3PRiuE1sZFJsCXNV1thfDN64z6c5LdKxSQqoXv2E6b+h1Gx
SxStrVVpshjRCAOa2iux7EmR1Hp1C2aoNgSssxST1Jo8I+Dn/ox6MirkgRoxMwSo0nGJ2yiXo0M4
dtQwZ+w8kgVXtBE90yABOOggquEqRoZNK8hhhvjnzFQXLyktw5Ok8Mns+29g8pFRyYWK16PqTeTZ
yPJR7CtIhO9qe83Ah4g4oJ9Ow5gmjUzBfBmo2B4kU4MBJosSG5DIrUKSFnPFmgH8SI9GCD6rqI/e
hhRU9fKHpDg3WNebhMrd3qykd4TsZ19IauJXMb88N55yynk7i8RcDdP6dojT13geooOFRSUZAr8t
w689lFcb2yY7TWqwXtzVAf6h+h0B0+7Sz1guObUcQEcKrCZEwUoUqBhUR0MaABaDfAoIknt/zorb
upQh78/Km+XE0gkVC/tggQleVPLXypjrx3yIKxelcFyeKmrPpNcWMw1QsxBuZONq5yATQthG5hx7
jboszEPe6CdkWUzozDKmm2XG9JMiAvA0EShVXHkAg4rBlvZZRNpC0RtP68h4SoX2MJY1NN+51j2r
KDxgSo/OQkXZsiIHyxPnIZ06uABAVu5So3+OY6ACYpK+oN5cQ01Wvkhl4bgg+vQdHVR67pXwulia
IgAtREJbWz3qExB9DWaPxaAYbj/qe9upX2eB7kO1ZKpXTbq9m03RXlkKCCBTKr719gXL9Bm8Rtfu
KEmQKFesRzErr0SfRJV6jhFTOxymsAn5u9jlhQVpph4jQaEM380R9xxHx6Qoh7Faa2OgWRWmafT+
sbb2euSbqHO7ORYh3ZwXV00f7WNd6Y/d2KE1faS6KPlSlXxD6WEKMhKsNf404kbvIvyATWoVjtJ8
W7T2h3AMXIIU84sOrWZpix9WpcTfZ03+nlYTmJchS0+FUeJrWyoer5xy6WZy5dRb0NUZz86S2A9j
rlxZI+FJqFdBOUZXUwPSZDQYV1AA2PVqiSRH/zOykuI2G7MftjIektauVkcginOdeZlxf1fN8UHt
5e+LWajX9BT4s2k9lpWy/i2bsHNVK7r/pq6f89TQ/QSNZldqEoLD9GjMvGxZH7+usLWdo+FoV+ap
34T6cxmoJb6Lmdm+mKCj8aF4jvBlgKWnXpmj+iLZveOXEghKcDlyez9Xb0VtxHepjKFVVRVTELXw
wIxYQtSmaa4scC2uYo7fkFPhJSFHPCdJxCttvSmAiLCUFdmNiaZjYmJkbZWYgqHb8wUbCrFi60q/
DKfclWbVdVp6DFXmnU1l6AZrLTGHtuxWlfNDkGoT07ivwnm5ymN00evsTDp28i3rmJnEmkr+1UkY
DYedXTS8flIjPdgR13CaQ6mS91zZ7LqW3ak29oZNcmH4M40M9YXaOkY8R3+uH0q5Ud+iAg5M+XUs
4tDTbUSkxzx025wbKSk5iPJhchsu50Xzk2oMX51RSAHES39S6fyZYN4KJE9H4H6+hhLvTq/w67F1
3D6Umlbb65rGjzaeBqOUT3X4dcGXyMgtXxPt0wqjQSfBwmx6Uc82Lj4kQcI7HG/8sgnTwO47MPdL
dW7yNUkuS9yEUrm2+wRsdjVddCT8vETHhySZGZdEhBsLBYD5ivnMrh6ad73UzUONq1AH+mYJK3s/
aJkggtfJ0+IJ3zWQ4CBlgwbSiQjh7PQUNGnlUak4OPnN8Jp4qHM9jteQLjGToMgcAOul/Fo1hwRQ
7C7tV/BkAgQm7kfq2SR2wZNigrtYOkXZScew0/lWddRM1YZSUCRHSLV3b0ArFrfT7oZRwzy3hDOj
N2ow6VnmxhOOL0YcYdaoPhoybpLFnGVnmBInbX4FiSldcoS08yrOr0cJkWVdpMORotyuNAbTnVJ9
DyBzT6IAiroYQncAzYp3bXu2I5RoevL9X+kfz6YjIjeSeVELjBd7jc5KVaQKJFJ2T3bZQ3A02cvc
MQ9N9BRhhPglVcpLapcK2mpjxikhwpPLv1al4Xbp0rOzapz0ofmdiHnf1iRrnQT/ZLJ3Rgp5hrIe
hdAwuoYhVbl9bV9w2kHpolngvQ8K1SpzujMSI95Xuc7fKhfog4VzPikVteCJ5niWpcdc4e5GpOl3
TmjqrpZ8ldvR9vPXMKSqLy0YNk0g+xB16A/J/DTIeDkP0l2dZ8kJxs3dNGt7CnOIk2sBySNtZ6vz
lTPSxGvb8dt5rd5M/QvVbRpoyIlKXUiHENisIZTHDBnJuyiEG6CW6t6OkSLOuUMFnUvjTOkZ9C3e
kKHfYJgIge8+SqLx2GDenYjFV02slCwI8qOAdBQ64yGV51NGRTnHHzWNDFyPkoFuXMs8RqiTCvjX
HXPm44OR+YWalGBPxeSHGK5h+JU89IBXsWYxmU3XEjXMAscoRQK2qkomk7S6fgyVW2vJcf9FrdJ6
0ZwF6y8NzkqnAjnDdsaXzWlN/BgGtai0gvczr6+ttBYt+7MxqMDYsrMuPc8jEiKRhpyDmkuIniXt
twUJPdgoy5dplm6TtuY2FFgK85KoMG2kfaFiOzfaxrcZpMYkqjPyc4qfT7g+axMas8kwAvGLD4pV
1McubSYXOfOFQe4YWjjvlXbcHyGXeYYTMWFO0DKapNu4x0KdeVPlRB6mLst9CtkNL9kY55Elki+W
FE6XEMUBJ6P4pKZM99H+ItMW7gYj/lEVy9WkWaFPvZY7kShBfETmY+EBgQgVsldpD6AkcBxPDMmb
OgbU3EQ7KQNbVlfLiVGJSnBf0wQTaNSifR5AX2AXXX2zDWhEvQU4vrXhFMbvYs6+gTSRkWYYoqum
6O7VWXOC2BgAbEX291hkXwwRZj6AGHCelt0FbT4xTVKMh9j6Koh/KEfjT9rkFRL/VXIljGtLerGi
uN4nPbHDLOEFvoxX41qrmiUzaEvmLRFOtgq9KQjw+D4Z2rNVLtbRCjF8zeLOT2Y65Vqtc29WLKq+
EA0RU8xycQsBB7j82D/Zs/3e1KaCmLupYfBWM0LN1wMwgAyyj2vaHfI4KGrEC/CFDAn/RLpFaKF2
Z5Ox2Fabo2rBi4vTXtpFk3lUW8e4IrggZhA4CoaniUd1yO1SD6TnYlSZqJfO6jhMMV2gkgP79CGh
d7DsIz36o1hszyRNdZbR5JhkJ8jF+Lb0+ntYhMMuAQKUpMCHBObGeZx6GC0dUmlwghpHbRPpHjpG
Zz6OYXiR20HdRfXRWmuFCfXOJenHfZHWjSfHEh5ViZz4Qlt7IDo/rR1v+2k6OcyDmFXleyDvnceN
5L13RibhmbyXph6jZ4yop1Tod2LxAL1QCIURJcXfinmFqUbNpStmoCRxI93kEZpQVRGYcVVdOgJo
xZaLC+KIgd6toclYu+lsvwiBhmyrZZ1bmTauT4n9GJu1NzMDmMLqPrXmfanoe33ocq/XpopkLCqg
uTle5cXiR5QlMSBWnzBH/GEtUe5VRkqwYIV5UMFYcHOR7gkbnusS+ZsezEEum60rZWAS7ZHhU1nq
g1M0+6kHSeCAheX3I/7TP46AFk5FetvLaGg6tonjciFeC2FdWQkJIANCmOvMoCx6xRjO5OHN3RAd
8563cFS75eLk4mHq7TfDNsbn0na+1k2OUKOW/0hSyfTCXgFtY1WHSeP9yvVLkxnqU95YX1uQPRRI
Fb+LzPy0FKoXF1rhSl07BvIELimso4NSpE9Vp4sHhIMMT+QwURfATmkiPRbpnASt3O3Ccha+bJNF
R130KxYCtS9POSq6PEvTSHlzoCwC6Vz8cOrjAKUNkCt4NdsA09yS3J0Se4OkXUYN/nq90sVwQBtW
B1oL9XR3hGCB77AzH0wMgPt8gj2BovYu0ZnoqBN+z3AZbbw0U8kfojuV8SaQoJP6Q86Qm4H5UgwM
AawYsIqyWxY1CkoDfagk6sLdVLcYB7cw3qANZf5INjRn9D8143yAdtHR9FevLjwc/RwCpYzrbIL0
zVdBuJRGlPJLUGmu0TQ5UkmcfagBwcgdNP0E0srKPZ6aEYZc2g4e/EJ9xzz4Biti3AkJPujJ8qxF
iWk2gljkYIzFDOFgGbF4jxeoooBFvcFu9yKh1xRiPswthhLYnPixMx1p1CUiVchspp11U4QiDOwJ
w3VY0q6F8NZdKkr6BsBbqGdSOWlAp8mOkXpE5zQ43sBASej90bZWTrGjxUE4509yqtHNM2iNsSnt
HSumOgKU9tSU98g5Yzh3H+vdE+j6AgpIVrqZHQxFah55Gk2E4UqYutKq1QXvZPGwXwBg1dc0aAtH
iXIjJTtPKAbFPnXvO0WNTNjX0Gctvd4ZSpp5PZBymoui3CiqAE4XMplRGizpR/ysrfg95166tTQ7
+yrJfiaj+Z36/X79icfU7F8Msly70Mwfm2kkGzZ3B6OL9viF4AUbYm809s9q2AaD5VwlDipCAKez
ujPO73UtZacQkvCOIeJeJQTZaVFaAUnHQjWMsP9eeKSVMQTEFbsoauNLX2LQaUwD1tL9Agav6RkG
+sdF7Z8Fvm+Xkrt30y3NBRXxtSJQIj9kFK2PB2aBZp/2APmMGqxpAZ/u1hzEfNPXKL22KPB7GLBU
u0JTIt/q03wVPfj/7Mn/R/bkSvz9V+Diy8/x/xxeBS9h0vz8LwzKj2/+DTG25L9MZCI37uSqYPo3
vNhS/wIRZa7ecVCLVzGdT3ix8RfeCQhegiJWELxZLTP+kz2p/mU6xBSInUJKpgqk/TvwYkP7r+Di
1cCPM6Gcg540qLvfxYN0pqtRbVvLYZ3qZYl5DaAQ7Sdfeqyv8sOqfKMGtXUKVZ8Ucv+le9Xfoi/d
E1hZ0j60rXAOpoUO+Ct6oH24V4g/i33l0NUlO/ngpJ4g1UC2/DHr6EmOVXgPw8BTg+IVCg3TIWjU
IvTiR+VHjcOzdXQ8fCx/eSZ/M0Z/ZYj+3yI3639kSHQMQ0MU5XddNPQqqNgJe6H8aD31inIf92CK
be02HfW3vunfJUkad1WWfIPNeP+vL647qwjDL/TU7Q7rPCkLoyJLJinJ57+INJQinGpEVJaD/eiM
Z/m9vG9ugBnKL10g3qEeFOGuf7ce9PuSRMA5Rvf3QQrsa+fBxob1poYVeKc018oVUcmruCw4bsMX
bC9Jsxvv+spt/eQyv2KvSdITcEe6h+MKSuWtfIqvtFsZP8ufAJBNH37gU/YzG33zVv9GeF9S+wZg
vDOu4Zku1m4nMba91I/icWA+ggfVCtr1LcfTlh3ZFAWFJRyWUZ28wpIqkH9goKkdOmtn115hedT5
ba95qC9K5irndm+fNE+8lI8Ei4gYf+HvBNPX4h2fk/slCZJrnIeZ+aq74TWyD+NVf5MyMwjSn/NB
eL23zD5RA2zGd/WM2mGHYFmKACPg7e/Me3trJ3niO1I12OVKx+ZlsOE1+s0j0pc5qpKqD5Ms+gJa
wYEEtc/Tu/kWq53oOjLdxv5S3mU/I/w+MNi9Lr8Y++UehF/xVYxf5BEtB6LvXXQ1PxevZgCFBZdy
4z2tXevaNI+DAoIOXxo3ig6DHYxMKRCAj5g37TL8TefnAW0D7XpRAGIqfiHf6XJACs26a17Gs/m9
vA1vuvKiPozEviSmUdSN8Nh2nftkL12oM1yi07Ac4N+dmc/Mnpm7yGRUr/mptpl37OK70tPeUz8K
1B4GGHOE3fgdzkw2BHG2S03PcMNntfXxy02+dPAEzzqFCKy5seTyO784L3s9iHGfcAGZAC/Hpf1H
eA20xLxenkGrOJ64Cd38Jb5Wr7WIW9tWnlS4zIaEQapol+7hQCq7It3PZ/urkyKPBSzYy382d0yn
p4sKuvhG/qYOvnEfHa1mR+CoobqpuqPiOl8G7gSBEBpa1lUN8e6QvvbHxhU36j0eofZj9N289O25
k3bJf1B3Hstxa22WfZV+AVTA42AKl96RTLoJgpQoeO/x9LVSf3V1/VUdbSJ60oPLkHRFkUxzzmf2
XvstvIvbCh/yvDBD6D1aP21nnovLtJN72oSjdet0n3l2vS2/sdjWbrpttvm7jYzWsbfx4KYn+2q/
ro1TDRuYgLPfuwXvDif/Gc/MjYeDmoL0cZsLa/dLlweMoWC3Mq6xsv30jjzQuhEHQYehItj1cr//
MreJB1Jc8QH7gAikTQ7sm7EHUBSfuto1YYhNO0RNVHG/Wnd5/IBmUPrWbkzRWPFAOsq0SU9YCust
oMDWbc9F4Q67+JSlLqaB+K713iIzNMJ6SzCUhxuUfkf5nd9jn73nB1PEfKM6y3a+EnFobsgRM3bp
vf9cvO2yje/6I0TKKRktXcAGojk0XsKv7o/U7UGQq6dx3C1v9X72dduxbwM17exI+PSIenfmDU70
DkjpRRvuMC1O/UdMtrtjfSxP8pvsFV5MSfqkXNr/HWDoP5n3dSEUmPUCwAbzPQ2EwD+fjtBm6UdM
4FEd+tjSXjcMUf9CmP7Xx/B/OYQfX8YgpcKWuewwOf/zl2lbaSG4SmngsU8vjy9BqPJuieaftcNv
vuCFlNeGK/7fSQr/k3tHVf/r7SoUEnYEBiH9H7Szf/6yWtTo6Du6bqtID49LEvoGWSzbeo5apzQ1
6VOB+JLbeUAofBqRRqiIr0qbSi+kKRwtydzp9fJCxNu4XYXKWy1nUzYQdtEnmnzMhvkyR8yEGtF2
gaItDGRlvI1iVkXQqkodrMi2nazpzv3MkZGvaHEq/cCUP72Uq9Yc9Ym4Qi219pkZhA3EArUecIRa
kPmJULDZdFSSr4n1qS9oGniVW1K0bFUNBp6o7r1hDc+R0aknOy8PTVrTu2SW5GDCqXd23x1nCxbu
EnGRhXL9YY/VLjLowwsryI1fQzS5TcnQsDUlmJdsNKuCaVq/l4tM2WjyurPojwOTnbWj0xFLJhF8
E5ji2mZ2OTGdo9QYr38TF3nae44D4ZR2FzStIu0BkzyYTPabWreSR6pA7aGX+IMpLzurE6vChJy1
zAz1UzI2ulPiNOWgIkCsMqR9JgD3N+3NfOTPy0sRzAkNnW6QqChV4o/6Ej8S69OS7HpecqET5T0w
8kght+YRca8/wu5nuQwkFUmflsrWCaLR6cGL8hB9c/FZ+mVptYWllf49EQ15tokzy9UCto0F3GVU
JUZXRrfLOsWfp/SqVdIvIBsSO6H1xcBFw/frVKL43VY6yX21yX22qpd07E8xdioXBBR718R8HRIW
aDr7VxzNMQM1ioSR3ktp8UCvpvlsrNGzXLdENsKRZnYiLcZVmX9DHH5aa0nbYPl5m836tZ7zL1AQ
clz43dw9zTF0/TB6UZPudypmhu68gFedNEqje3v8Wp98BeM8Ux4pDYxC86L5sYCQJX7ETN8i5Z5K
nFTGypQL6rynq2w5izSFCpVGgGKNe6KuJ0mSmUbbPNNC3VdpJW2kXJe2LcaSdGS9pLFgdNphei3r
wpXFVGEsjUQgzT8MPj1Zyl/mWv0dWst+WjD76zYpJVj4pWxYIBexmiP9DrwAYFzA0Xl/HnkGFsD/
+SMgaD0pS+3VxN0O03Otk8pcx3wfGTGbOS6neFPKg/d4zuRQCub8x86jwGJ6Du/Ym+BetzhCe9Fs
9atZQ2QwbGe0Vrd8ICKyBj3E4BoQJqfZQhu+G9DyFMTYhsqnMUqu1cqQ6Va2ET8p67X5eR0N5Lfj
XXTTkQYcjbwc6HXiPsa2JE3Dx+OenBMTG3prHrSIpNCkKC5LbKSsPkJL9VHocGm0g3YMoa0NhIyf
cR1DlJh2RKWF+aNj9ZZSaXYMyxeiNYdtl7FZpNmeh0PZtE8kSIQbvYqg0WZp65IPouzhKSr7Gs4j
O1tBhtOoRji/cIkMzDCycA6ZF5e+UORkv1RJYHWSuv/7AbqFSqxkS82m2n28aXpxDfuxdEvJ6LxU
YfunL6jfJ5gLSJ6nbG+ZX2n2kLv8/aNEvKFJL/eM99mWPf6SEUOT+/urUf3FOyIl8KE0XCtSZLdo
9NGP0J86UNo4Pmc7JzVgUH+aSJUCFQaFf8UFhl7xsj51k0u5SAlQb4XXnSpkpE4C3MqlZAw/1Pu6
VT/S2u+89pSf5pPylWdOd8ASaNqejTeGeAQ3+1ieee83MCPc+U+7UfyRCuGoncWHU91iDIof0ky1
FH91R/K0EZI64bn6Lg6U7DKmeEd95zky38Whe463Ots2B9pAIy5WvbE6h5O+eBgheKBcGQGF7rWw
fc/ylaE79qQo81o8idgMyKZiLGztlJtAq4Et0mk/YPct1lHhTGB5T4HomqljfIur+C12zU8yfsTM
Y1JP71194BPHP43mG6/TUR1cFD2SDQScqsfNei8/2xvrtXqhkI+uwplfrY21kS/Jxmpdi0uspNDQ
/uSfa7opXfG9fqarY22ajqQXKm04qpTNsAA89INbpaFVCR6Ty30V7fORA9R2RXq2mMJDcVQO+CYj
kvym7Yynkepq8rXuoOigXPlx/LY/2KErn3BdcJYygEEh2z0CYHxEM4/xue7AsDGvhsJk0stuBH6t
h8Kf/EQEEHkZSpHjhfGtLbFxex2PYe1Hb3m/qT2D4vQs+M4ZTO2wzrbvar3RUBJMbrW4yF9zw5WQ
bl9UDBg7PpzYKVUQWULHEIFoHNOb3nmMM95fC8BGp9Vw3YC3Ps5DoE4u6WvF6C8ge3oH7sut4tGi
uvzB0Ke1h/Yb/ydPT4NbypcJkOcYv9jmPmMXF23N8gmG2mx/SGeOMPtsGHvzg1XiuOVlUUg7HuKH
vTN6ts76b2gXcgaA3OlrtJxsZyESUzOKFwxBjILTs0gO5m+MQ7f1NQQY7nQfLcqd8glTO2N6NI6f
lL7v5bHejb/pycrO1X+Ikzybp+JrqFyZ/K236Z7M8D1dG5y/k/k9ic4TNAC3utdB+xzTavWO+OAd
oH0XNGupNypsJHnSaDfd5v5wEHrGObsblKqrhxPQBFFQ+4w730bLiaZtzfe/5/uVh5MKwJGym4fa
n3sg984LO0QEJlazae6kcCzRjh+Tf3ocr5XyjloGz6MQx8jwErhMmcuDaNFInrPWNY7EAcPO3ws6
UEFfwzMV8G80UIJiB5dq+Dpkr9G6KUzXzDb5cJC+9dJPniJlO6zM3zcNhdjZvjyG3GDK59O8G48Z
nsEo4JVL+rPkNJv2MGTBvO/32Qn4AZVN/nux3fRdto/5McR1TWwIgSoU2yhOCRJzQro5J6Y2gdlN
VIdDUDsmTnzPLWL8LaPD7+GbQMEtzszuGG9LqD+ENb/nG2BOFAM0YDh5XxkLZ5eekBlXmlgqO93o
SEg/VEcS7iR4iRBM5U9HaARj6a0nDEq82DmamWZ/tgBPJsCSbnyjIy/3WfYybqjySBGw3eENdLoG
1tbVdpCP35VA3Zj3fMMw56NAi8j1sctPSaDdS+YKvnU84PtYn6fCJ6aV2fI1v9HPfPRB+hAj6ieg
VAw5a8/m4P4dg3zdFmccle/jO/KfT36GG52ugOi9hzmzOhEcqGNeeKtv71jszhcg20vrylaArkc+
h09oByAc0dXV7uTRlvdP3UX6aA7GM5bJ/l1g13U+4113QHvhUybcIEjYA822O4/PcFbEZuXQ39mB
/a36xStXaH8tmTMf56A6R+f216o5CwEYJyig9kXSAFP7+r3+HjzjxAmrv2jn5J4doq2u7iNtry8+
rC51cRaWcNmx7ne1fDVv+sl6rl5h9VBgIr0sIy/kVWds29+0BjEDlXanvFvdfr3Q0p25YRiF0CMm
37g/e9WxIxLBnc7yLODmulsUXh3uedwLjz3Tgc13jWX2XdF8UsqzizgbvdsqgSVtxnAbSyAsAp6n
MA74WarsJs/HSt+pcCkBmjBRGILyxFhlqigWjnSVyu+u+aaqsBuv6o/6LX6RHE04SiBu6sZ+ZknT
sPdjoye7OKSJW0xQ8DrtLlY9NlfzMUGh6Av73JzbmAvp3KBs5F35Z0RdtuNlF72tv4rz32NO96N9
8cl0ZSIB/bOItpRFtr9ciw1WxtsjT0P5Rj6Qils0nZJPNk9TfljbfY88pD8I8DK5eeLwH+AAZIdw
egElA7/4j/MIy7D8Kr1y/tjLQgv2ku3H58WPfylvku3REUyn/IMJhPauXBiAjJqjXPLdGjQ35usp
9dwt+uRe4jDQtC97DIbTeKmeEvidv3q0S27xhvta2B4rFgRDtM0pVxnnI6sy7mGTbfx9ru+RoAp3
M2NjP5YeaP0ChdPuI/3sLTe7AF1YbvN7GEIDYBrm9juNV2yK8hGxh78OTvgZwWVA1Kj49Xdzrz6r
8Ki/1slTehX1wTa2xjb9eBSeUpB8zYiE8E0mHk7EbJ/ikgEk7I9vypbdxWZwl8IhHrvZypt+R3s6
nJIMH/umUYPhR0AmYP8D6rNxZJZrH+JZXs/hc7m1/PBj+GFZX1MFvMAbLUgfa+HeOtFZ9os7LrHw
Wt10N3qqjxgdsi+ktc0fLRg+a+Ybf5Z98aVqtyJxO5q6lYd9PEzstinCn7nzkhtKryv0IVIc+n3i
L5/64DV3TnV2qSX/KrOxM/KkZ5yZj+3RVryyDGcTY18YKH1pgfzDbxRjM0Wsb9nVevq8CVMnbVDf
ueELmu7yYDyxwDPiIM5vxY+2UsX6xY+Bliu7kQeSKYHkC5hA1pkAjfE6mruQaxHiqM64Jde/x1Wm
OQE9F72vZuG1GRcUyd1dUPHWS2hsJ52TblLdDJFOTgnUJC2Num+BIOjSkLGaojr6aaFBfy8RHpxa
7U/X/mpjr73yMyE0QfgU7qIfapjy0lIk3HDJh6ADqRL2Vu+3rW8D2/lIB2pcR/8h+Q8rE2ktPS/9
O3ohXsfxy3gcf1u/ps8Q6DVM9+/mh67R7ryK4J8/HWQELhp24GLPLNl4i2aHO0suXWVj7dcT5Lgj
LD6qS28ynemcUWa0NTrZTSUFyujVOECc5pz4q+wsSqD/lneUiMmmRVRx0E/NloEfx0vjR+f8o9yl
m3h2u++h9pEUxy/NoepQKDjcFBexac5CHOTN/DP+iDOvSgku0st6ik/lL/sluvSnApXut71LXtsj
8i3m583rvARL+UdZr4vhlLlL67WkuxIfShvMvyzBpjiYbVoZB7zGUqBZnhPogaOIgErNi3xYVZ3H
eW6MaL/SxcbAsA9TlCsHBMb8D0XuT2PRSxsZmZLf59y2GIaUw98Pf//e31/9/TRrijjIs6zjUCZ1
zp4TBYDH42+zBaz34XLNo34L/Ci+dbKCgGUGxCRkJ4k5Z/oGKJRAHwjci8er1qJ5QyAHmoIZuVss
XMtIL0igeWMXrDcLbEieYWW3xI4PJgk+fm/3TG71QkYSyQ2ykg7uhCUy3R5HuqOOaJ4GA/XFYAL8
UFMqKgnCG7gzv0NjicqE1KHQNviRwzjy+7T/UDKTOL2hm54VWBNJUeZBozJhB48dIqQzLa8JsVHm
avvcdZrwqlB8qbHOxSXVqBfRBJMxwl4/Vz00hy3pDC1DcxU8G5Sq+DVJAqNB6yCllhKwa0fhpIVt
0BgPLWHJVVghlXhqqI4EAFzbToXTzhHN2oz2GgHaQR+41+tsZZAipkOc5jcJOJQ7ykiK4077MOEi
s3Cv9+mA5aFcmGTqUvpUAzQQtXWwuJzCuDmMrFKVFUR+QzAOt114y5PwEylnt+8BMY7VTPtM9BPt
Ntj7LEACgEvLqnZZdKC/vva1nHug5RiJq0Xmw7qiE1koKiCR7KLJvscFhJA0ARw1in1nRcewnt/N
rFR34wQ8FLP7NUy/8qFt96Gt/Oh1Tls2CvQJS5pu5BDEGgOQdNDzD13QrIQZHlAwjqgz1h6HRgjB
LroVZWm8QzHppErG3NF/sHFmvEwMQBq+NMYfdIYt++r8dYxz7tUmIwyltf8Q1HVQurl1kNkzOSn5
HpBN+8go/UkVEq3v+ib1Ytz2s5Y4jRz/WUODMRLdkEDkEk/AzUNmec2w3hs2+lucr3gCJHglEXpf
mqvpbXl8MVWlO1WQaNthwQQ6NxA/2L4Z94Gu2JKbpCq69VjdyjXjaUA4oLx0tANgUTCXHob1bWqk
t7GMz+QE+6OtMW1ERdtjxvzH5xap8UcWu0wBMl5Dhu6YpyUWWpA5F5fclB+RIPIL1Pz3cs62Q+MT
CCPplPdoTSmubXA1UwyTIuI7eGiLu7fKmPYIxiDHAmB1taq/lw1e7FLHDW9N9nc7e0oCv9ikNE7G
Ac0XBXNdsEFAfGjrH3auvCPP7GhBWWD1qN+yaTlW4xBENS0DdGwqqybBaZHnG6Utot1TbLBUguHw
kI01yI0SmplOdtTGesRnvZIYRttktdTT8kdWT9/pzE0D5nFDphetR78zkn7fqgN683Q0HD29A2fF
8aRxpOQy3XLc5USQJKvfF9riN4vab0XSmI5dJuZ+VLgArOhlAKu0sbTNSF+a9iPODElGxDkEXYc6
UkpeQgwP5NGWTJ/QxIi+36m5liHeqrkXiet0tZG5hRRp5a5rmOglbBA5In0NPugDwOuBaEm9aKgv
wi5vydTelWZ5jMnIpFg6xYmV/smeOmwd8nQv9B7mooo+OrNA6AFlQr4BwnCqWCfLVrSt0StGJlhF
pbppPLS8Okm9aOFQ3IxW7xDBDm9gvKlHcnYxnOEFUNFXDZIGfX/6AfSK9VWKWUTHMJFG4mWc0iMo
GS9UAbmLkgxT9IrOPMakyUjS4qXZol5q9oASrMLAtBPTyXHwZvYaOXo2I9oAkqHk9leT07lWcXGf
B26kkeeKVNnWWWbcH3rWnGvGDH0f/sSm7mnj8IZn6i+AAcJ4nqZ+vbBYk/V534170amf8UwhW/cf
snkAEHRmr7GtrYYXQN/92DOL+4Jouq6hwC9PFehYJyqik/tUCWNXNM2zbIvzXLebcTLZtPXytCva
lvjMvb3IX1EEiZGpvOSIBBWV1OEbWaz8I5OCLmP72xrxKa+Q8rFLoOChxVk+vkxAW1DGKOy7uHHh
3VKdSeqxH5iKkK9Fryqmp0SUFB5pcpPbh6fJQPrUsPadq8FdK/s5atMiAMTFxZrV265bd7057sO0
lQ9Viz8DWujTPPYfeOkbpylgtkRqRLNMTQQZ5FZJ0hcp7/4Sa5doLA9IJy4TQVc8G0PnrCmtpILi
Cm5lkHex6eoGvzWR+m1DpIRIuhClIdWhjsotD3junaQC/qhmrNZO44G097tszV5XkQ3RGcqmmfKc
1erE9HdUNx2nmWOKjHHHqJ2VFeHcuJibRM8GwIp7wyjXr9VIDkq0SjtsB7dCUIPmfX2f5pwm2uyf
ZyS1bjhZt4HXqbvoHPCqvdEgjXliyOmb2LVG+kPUZxmbLqxxl2hemNRbTZM2Sc2gT8sJN0wgbKKM
O4wieZb4+V8ThudZlb1nVhZzE6NCbbnIlBKhc2lP8k4f5YNsozpWtYIRcgpJOGv1JIhrGnura2kw
Q5StiTRUuzSl71jRxspRmgRhOY6XDL//mArLMydcMpEK5GudlEBjr+M+xIh6otIamsuXntlgkxAf
u1WdkXwM0KUSOz3tB19IiuTEAwL8EpSpuc7ehGIDVxgGolWFUg3W2zVD0IwxfRmqTdMNU+m66H2x
M2owX63AkDPg62rgSW3SSf0zNSNj3AcW9mWUZMMXJmCMJaV16IZTp8YJm93YXzFJLqJ/7grBXLNv
d2Dqtjl5iMzfjdtUcOXW67BLcMplPEQuiWjH2gwlr464bFha5Xny3Cwd75jOeFPn2nDlrPjIQvk+
tfGyIdCCRR34UFJsAnWcA0ObQiwMHZSGyHxH98bUIZU8Q9EyljSl5SgEc/J0T0GlqO9ol/FGmMwE
xGNmbaj50ypJh7heSQpmA8HBjiMH5gcVgD69ENWGgUIov8GttCc97TbM8ZEC63UTkKrxFHW7Kre+
TTWRva4091Gx/EmrKA6ECTAv5BGqdN0fZuZrikTFluix6gIzcJuZd7XV/LJQvvFc8pIgt67w+rkz
vSxQioxc3rFU3FJV7qE8RMdxoFHQUUdU4UByZ5o8ZwUyfRY0D+UqqqCGVXY2IoF42P5C25vZaCwT
c42ot06qRmXAwXay5BkDqY3H9ZFnC3Nuk5TjhYgVSajs5eNB2+AY0/ddMen7v7/6T7+d8woYXUXj
2mTfCZshX9EaYz+J+D9++Ptnol1sENXRZ/Rw+P790Iy8AziwFL+oqdpCRf2Qh0rbd2b5C1NNh87d
Rm4vS8jMm6jfG/HIhC+OaEoVGtlUaKU3j0B7E5OZZk7nFtX9foyiaqczdTLy4THEzf/tw7DUN6nQ
rABmBtF86dKWjmpU1l6NNfMfH0oUqvv+w1Zmay/9+4cEeQEmmmaXdnBZ8scHQMJ8O83Q/wUTFZNg
KqYZ5VUOJxURpZEdc8LRNn+33f+v4aL/ZxkLm5/qkU/Q/f8QsQCZE3XevwsDHiEO/xSxQFH6s/y3
w1db5cl/ApH+41P/u0rQ+BeyEuCQCtOwyCp6SCH+TSkoQIqqD/mgrKAkIFbhfygFNfNfDDQUGnwR
WVP5ND7r35SCmvYv/FWSqVUkhrJio074v8hZ0BT1oVT7j0o2GzGDptmWQbwY/BbroSX8D0o2K5ub
AnJLuk1kQ9+AsrobYgk3cjr6Za0Ot1Sz4luUTvuyUPKN3EcgPmtZeyLdgaqtWIe9wR2TTaX5VEuN
7a+dWgImlMrjA1jtTKsOPjx0RMSUxRyiIIrK9LmS8NnlyVQcu6Gu37T2ZKMxyxJ5/SR1mWGpPTVn
tS/rQ7YiNIzSbuHQVaxbY6/MjowQ2Q+CuQysmUukn/YkVDjkvaqoB4MQuIM59pAOGzP01Lgxgnpm
ugBfYv7V29IpFlxNxHgCcYTxv13nkEBVZZne5bb1wi6ZPxKBYQ9dsF+3VHFpYVZvy6Jigo6tkZsY
7loRDfd54T6PpaU+Df3a37lwBocAXIM0ihr5tqzE95I2qjDyTV6sBQmF1XlZbwvZCbtRNF+2ZZfU
m9lGaVDMw3oUx9Rc4007SME0sSLolbOGIcuuY7yKJiPYtRiPdnEcRbYcOgK7Qh6sV7lnAFWb2i61
AduZheZLBmNX09R/JJxcVcWXk0HxAaNukLTlRC01I/akmsXCOj0RB2Ezl3iegPIlkV4Epax0gaR3
1Uaqjmk32K/yIb0hHS+v0cDgciISvUDBThOcYvpph2oLR51KIeimjuWgQmblPCpXfR6fwCArZ2jb
M2VZHm+Ywa6qeZS4+mjuG/ZIKNH6lhS9pUcM0FmJjcmxTV+5sz09WcurJJgn641SbWv9N++jZpth
DAFpZ7KRtOlqw0p76TIpxB9KUKSIu4tQC5WJSohapcZC3hr4YWq156LmyQlIcNvo8vIo7eV2l884
oyJMxRhllhyMZzNsgRjGjlQb8UGZpD9VJ3/Xkoz4Pmq0myzBng21naKW9tEY7Ho384+65Ldqfi+b
0V5TH3FLCW6gUUukQApTUA+mKN2UtvaqwbfBG1t0bqixg9FktgWPD9baH+j8k21cDvVBzqj1QPzK
dqftMTQxDrSfViBJJ5HMiPg0o/A6cqi4zNNnYm2AAlCwiRDVz5QuTPrC9Jo8nACNwJ+nMQmH4cVv
OzzlbcFkhG8j920Z4VLUEFFZ68t8TfHzs1u0uIVGmacfJYNUJRaVnzR45Hm/wq6SvJGH3LVo+TZp
+HhOufvTMH3ouzBjasD6A4vxn1Kng/MyzeVwmNv4Wwv7fNc2+FkNggFKkeYeZlm4vtgqV6ttt8v6
NCX9oWlq62rJBQGbyuPHX5hHlVrVbmepWb1eFzRUjxdrHfYJbiz6KgQSDGXGTBySKXuTY7292pX6
bEbZPgnRbKqReAVlU4FPjD3aD1gVZlS9FxXzz7ZDlsAJfOK984ZLgCknHW+g5OttndVlJ1sGL+4k
PZBuFweapMV+XFa5Z+DI3AwM3rw0ZRM3yGys5CUXXphnvNGIVXFaMmNYWszqWUuS5pRigErb8lPX
G7Yrokr30NC7+S7ZKBD1ZDhVaqqg9G0FhrcUtq3W72OR0Pmi7i3nEmoa0xKLGFK3m+ZxL6/2u7BB
E6+lVTipUXwoYehVJgT9RkjVR5KyvmJbNjRafYqKvjyb9jw/1YmCU8mq46O1IDRqyLZzdaGgFCgN
eiepGC691ao3PZMvatOXF0Hjsq4ZqNmK5lc84iEbWqJCNNY3oyG/qYxdVKev0RStvihq4ZdeNabp
juIZY6ySJbvRsjqPwGPbJyEz2SQxLVuiStiCaukbFcuE4Ei9VLkR6LE2nEzZZG8KttjnHqqOZqvd
ymV4k3HW3ZQfYLy05rz6/VhO5DMmOMSqgqVlRJO4iWwiN5D/EKk06hhWOobAjfUVJaH9qoVLeNZb
4lkyDeMYAS6PUVbPBqqYjyb0h2CRDTvAYoSHVZ6vayyqz9SY9IsFbWWRtUPRmsO9svxOJR3aUVjH
qko6BnI//CEvbGBagLQk66r4aJQNl4e8Jtsi05dDI9jbJspzlMzSQYSYnbI8e2mXX/UYXoZYFfdU
kt4LazjUtYXZjrnsPlMnzMMoWVzV4KEtyL92OLzbsxpTxi4jv5mWT6JOPheTvzmSDRwMbWMjxIO/
EEVL51ZJn2xtXvFeH9rtzSZOTtd+R1VsvzZRwwhZjq4gnvENZyJmJ5qh3VrAFssZtOKW/8pUOhUx
em/C4D2ltseDTou1TZryPYyNxoUHCk81Y4k9irXYzKuUsnmsydpoU7bFDPsYqVYvdLmaW3bFjNij
Yn2joWFQLAsuBiE1ODdlxjXsachFEhuxmpNvMZTc4a2aPAGEgbleGZ0nyWaJXBFSpzDOHU31PinV
vE9S5bqSPuC2OrgbckvhfUwBbIVx34dK6DISNzbc1LWHx9b2puaB3Fy+iiFTXhflII+l/brk0xOF
0ddaxiXNZAfnIuvu0WjHtdPLQ3dcG8mvM/EV61j2Kml6rzvqdI0dIHgQt7Pr7KTqyuEfF4nFfiIm
joI9hYVouGnlbUu8pzMMvUoNQMoAhs/aj/WuIOYHp96qfqmNbNyySVZ2udxoRzXTCBFouKljEKOO
3pVi2/YD+hIlrl6qhzuTibjwB/zvJAIt7TbXuurQqnhNqyKCvJsteznMxZa3OzaE6ZeZP+XhGh6a
OUw3vcLwtm0yBYZx5Fn9aB+0pmJs1Nr7zgBMazFqGXT5iajpuatZ8yjJHsNetauzHvxEJR3Gma4d
qjdbUSIobp0dHmwOoGMVaoNL6Mcjwq4zj4xz92YjM8wDKuhAMPlp1oaqQCpjd5huTcEru466+SmS
h+e+k4yXliVsDnAWOCX0FKJSNpLFMrpIP3O41jtcsr9b2cBpZYfEzD8I2mBuTjOeU6fv2prvJ4tI
YpSrwRlFHm54npkPRsXnpJsiUOXVrSc2RWamymfGsjVDixbRwTLLAc80lMfoQ2CY4Wishs7Xeina
TYRDMo63vbESw2U0B4rHdDqGGEHh3SAq7FoDOrpAyt+Oanw0jepnaOcwqNi/M/8G26LrDEon0V41
SXqbqrgFHf7cW1L1/FgRUkZkcoUhR3lKi1IJ5AZpypQN5fvY0LZztEnrFXjOLyul7NBVbNN6bZ0E
dSEDCwZ+8YqI1bI/SuNJivXpooc649t4IPFjKwt8FrKSdjjtTMKVeusgcsb5dDBHxAY9/euBmdYf
zdDiYx8yeSujlUvBSnApJz3+jLLIDr1Se0MSLn4JPYZqLe2vBaUW8j1WvelwpWZljcijiMR4Xh0d
kO82BgrsyhJBAqOGQ5dkk9dCZeZLCpPMjMhYXdXKDMaucn/IjJztEPnB5LKhMxTLXe8G3MJq+IKv
ONkCp0k2RjpdINBTELTrrqwHglJ63vOoN11TlYgA3quhaN+tpuZf8OoxbS41Qh4tmm62mjS7DJr1
kFZbOdNDz1YWeW8gPn1U2E3KIo5CZvVajMSMTMb5qdDr1xhFfTYY9Q42Fncn1vhHwjS++eVUJVBM
onm+VhE2SC1Rdt2saztGc75tEnip0fOjDqgADXSZzAa6/F0+tL2hpCX/yth5LUeOZEn0i2AGEQgA
r6mQgslkUZMvsJLQMhBQX78H7LGd2d6xnX2hVXWzqsgkMoRf9+N3eTVDU5hXA1DviXvGL5rdTi4h
ty5SipDyuWYY3kH5VIVn646i8uGt7DJx+joM8fVumnryaVygNSDVdMtFGjxmvCqNS3Dn5cw8dNEw
prWbJ29ipAzfgKogBuF5KbIr//9cSN/aSYhjhJRtGB7u0mHtxQ9RMRjFKMmhbPTG6S5LoLUBZcdz
12fBxRzLz6wmS9MZFdWZOmtPQwV1xYP5cueO1b7iTrQP6ABCnGvnfUC531FPNMjJtTKvjfmnpsJ9
6hwCRrJGnTHZLfcuBTs2JKzx0Qlm677zuD2t/zMdKH+2Rlq9ymYOqwhDWOCWj3Fg8N5lOU6k2Z/q
OCBWM2ALYWIZrD76hSNGC9F7CU6Gw8FXp5ypjc7Z+mlJiKrkqWwNQbODYx+9HmNf0GGFgt2zA/K+
J6xf7Wv9SSUCjx33gI10zX0mpj+e3/g7WqTzXdHnP4kI8IZ0mgEbEmMpyGsG4yNcorHCbTAuXRoG
gb+aJvI1sVrCbh9Odjxn21T1WLwaC9MAXVLREVmdRyDBtVDE2XuW+8BflV+wxbIM8KPbq+I1k+0C
T93GsrH43aknF74kMQEgar+PsiNpYtvxfTBW1bMFYYtWdIDxQ3CMOTDu7Im1Ppqn5CKm6ak05RDW
vemHRYTnX3Bc6ScuLGbReMdSp8+LyudtmlMeQX0qU+5gImD91Eilt1R+s4rmumQDh+MAXbzDNUZV
WJHNZIda6z7qvWJbqGjcBetj2dk1RjMHKnieX5u5eUsTbI6FRNv1Kye9NNX8oUrgLYOY60tWR/Lg
qylDNiCk3ab5uw5wLgyBTHe5Xkju+vLq2gZGCFhV/MQpSSkY4J7FRNbbFu3Jat1flt9RRQHNAIMd
FYVVWuCHisH9Z61ydvMAEgsy/NeFO/Vn4mB9+TTPOa/4YP2pOb/sh4zuhiQefs5uw4+7wGXQCv+u
5/K5TRRN5EHZMg6VaXBnjrzV0pKc0Tgb8aFrPagXecWUDzF0x4DIOcy2r2h38JmAUPTNSDShZM30
jnlDNCG35DW30vpqCOdMGLjh4hthUhQ6TuhD/Jk6E0GLljL2MaaBK+q7owwDS4HIydnuGTHFh0i0
36U7/1wHLNw7j4uagmszYF+rIb5c28g4NVOujt2UOTvtOdOjZU+Sn+E8XuZGcS3vWYQb2lUqe6EQ
KRo+ubnyCTRanhe/f4PeLk+N7fYPXf1QpWPILt7fIvajUCDlwPLgdUG0CulccJYiuFtGrNW95L3o
uoBRzQ6CghlPAX2ny28/IzYwtROOgYZLGICGu8I2rGdJm+Fd6i9FmHpNy0xmZKht0bkRdSfHtSmh
gXFBcUSchNKH6eKX6tRV9xPlb3f26BWntIoUqnYFo8LyyPareVF7mnCJVagyDcsoI5MniLXlyMv4
rSvyEX1zMKjF6sskek0sFWqzyQ9xFlDf6HDaqSuISMFyR9UFzdpNjt/L6EMdUL3SFLFJqnbBwzX7
3VZSHbS11i1w6mzzDgDai+z66Q4ywDTM+XGZuwd8A/OlLPCiZ5F6BuJTKofoXBJAIjGnMOsr/6Gf
zMemIKyZBa85cO6NKX150nFUcyYqWVQTAFJBlrdvdbRprGjYsl0SfQV3iz9pZH3p7AGKXHYu6UM4
GYv/zSqV9VD7n4NipGKO9UNjwYJTPbSuBcqzwXZwoqlo22lxIc9iHGfwAFtqJeGdNYhUnjAC3sbp
abaumuswLrLxvegN9dr6C4JB9aM3jPRJFOl7lA3lJY6Sz68dKyswWipyE5bVVod6MV4GhBhglpiG
c9YXp3OuuY29KNH9ELLI2SeWFY7sDHv74jVxcIfM3m50iJXU3YwjLcawlA72bTQFowgQm2HNQ94f
RjOB0lyDkA0s63mZqXGBBQY2hIeavZqWe77byXBMbs0iPQXZ2IdO4rWndA69ifNePFpQH6KeAQzZ
6bV6Fa3Jiv/IxcPcU8ij6RhkZDgC2vNj6WqcWUa98ynfQ6TIY+ALBdqUqOm8zv5kojOvYID2bpm0
G4HEe8osDMABoK+wVyZOB4IrGms+0xAlGQxHbVgmI+nMdMkv6QSLI84DTIdT612rujaOra+faoZ7
jEdy8zSU3ZGO3iockiBCRATNQnolvdITYUNbWZ168wR6dxLih2aO2IpT447q3VIgqS1UzQ0r+U2U
U3IsgEhwXfZ2fm0EV7P+5U99OE3tvO1U7+8SM/igQ68PffSZLYe9GL/20j2o0no0l5yxt+Y2w8lm
fGg/fbHUh9Hp2l0HQlxEUX1XloZLaw4sB2W+JUPvfFILGhFXuaSOew4oDaQjxIsvmV+c+WbGm1QY
VS27C0XGWKlIWefZxY0deW7EmNL8hgUKmmDqDfejNZyyYkTNZeL/VOk2DOjNYtVsMNhEPLP1KtY6
o3p00w4x06dMhYCXt18yvPq1qFgszOpV5d8mOTPdceVP20nG82B41U2IGjVyfKZk07uJ8RSjod9B
Udza1kg8S4EWUhKbsBcIaH+SENRQTtm+9P0oRDhHxao8/pGs0OcpMkgVjzhljDg2jqnB2bqin+pQ
5ZG/bYYx2tg95TRuM2BmWxWLYQHNUY5eGRopoQcE/R6+iVGSg4Nw0qQ1GQ3e6kuNVu6VyUNtzI90
iTOYk+JeA9F5hUC+nNif70fh/wQYF8CJtQIyTygEE9qELx7wCsxbyzKCVXLODlSdnAxNk6zhR+1T
4vYwIc3qOsb5myq49rJckmdCZ/iGPrKtpxpkyjKVlPdIugcwrdYYE44wq3YGAwLILnO8MdYqo7Qt
Q3+0P2xUcxBvcq+LPn2TcGlAwL227s+BLplV4aDz3TT/SKbKSJbIH37MyTmZgpMn4S7WTYtBaORg
q6riGyaDJ7n0XsjpazoVs7jnqBOfYjMHFgSaEn99re6whRjbombgHLU2WW/DZjKvrbOL0QstuMPB
P2Td0RiwPHkV5yP2isxmFqEq9WNoiDyMDXP0YbYephJwPy2m333D3iRLHocpjGp2nJnjMEuy/dVT
MnkzBE5soQX7EXPebRt7JIQJZnlmq85Dt500kQqVIRvnxaOBecfJg+lsrR8I4AMUVWVOHNPD3Ea/
1JOJhHLoo+jTgCO2FzXLpIbFzeF+2coOxdXgk4wqM8++To5z6ZvbrsVarQbzto5jD+NaX+IpgQtU
EytVmMiO7uqR6tm+PEUEnfYXG+5TwMlf6puOOVXTQQK/FMyTI9L95GCr03E8nif4Rj4vG9otpUde
lzxwrdh1rWuETinuzThwD2Ym75UmTTEu7TcR2Vx4C3xKRhnX+6+vMx/kwvcLK9Mp+oKACa9/UL94
uiZNyVRzauWuwCN35EjN4lrb7tZKAYQC10u2P3sW7RXH356zeRlDqGCntl3U+etDzHE9rz3zNLeI
g+OIX7OM93Q1Rwd3yN/qrvjV1DWmOxXfletUtUq5Ojpu8Qfk+rLXMb4ShGYPnYbqq6QnSpLPXjiC
cZ5cNmsGR7WR32Vd8LFE71/MZxs04ZHA5ob+VHX21g9xTqAtTigMB7jX0Ibgk+Mop3/wrv8C1dtZ
jzGLRjQjmIezcOs8ZK5+l9tZd54nclB1AgYgCTr6ivInj3PQluMevp15nUsIxs2mv42rcuTSMHAj
tCx+0lX+CCML10pauTsFGkgyjkYdrA+Q3uk4L8u7GUhQyFHXmaAdVTODbHwCkw1CIgWlfjCq4Efc
Fr9qsYR94z0vWfEbrOABM1TM8IZBBruk5Fk5zWuXjeVgNbAT8xW42HC2BfmVeZg/6UkdNk1A/d5Q
hArMnKLs7TRjjSbwbK3VZ8Z5NjFRRzFFae3MD6KtXkwHn6U2SX+mUuizPz3w5LIF1u5Vr10LpP/K
AyTfSz0S5bCyZgnRJ3h44vh1EIP9Ui89/rLcO7osAifKnVc3Xh0RhJhfgsKhDmydkSyq7i5Otf5b
93dWOpv3cEvzDx8uK8ws2BlEGc+N5T4nxmQfTMNzzmY1v9rjJPdmCshgIhrOGCMOc2NkzdaxeJ+l
nXB7pFcpwu2Vo3KjWBH7bxifcJeR/lbQI8hDgD3ecqdyr+sY4zQ6/Vou8dUwMaumO3DVfPzruVyn
/TM6Ix3q8kWkw7Wbvecy+OX2r12aPBozkJFFt9+9ABto1xFvqSp580t6WPE6/5nMeScCkNXSIJlg
BCbmOuGfkIWNjVJ0l5Lj7JnrCOfYVJ59NvjDCa1TCI78jGXVe+tmDA6yXlFYdoYvDA3xAMxpJ39y
TAmksycCb+1SQ9zBKX5Ecdx+dWbQ+f7dt5tPM8U5UVWXIecALJ8m9bDE06cI8PUaXsMFZxzejap5
Uz/95L60pMbsemcqim4HvV6q7ZfOVE+CSm5K8zbRPDw2vt7hgoBUhs88QguCHL0zLTgIbRm85F2y
jwy4bnzq2Uus/ehk+dENUiJnUTMex8XYltN93LbOiemGPpeJzUssK/ITSjMR0px4FxSytg2TCkWb
IfNW9oQ//LuxX6v8LDzj7lx/8/PJwhwjIcS6MCV3XFjNTZkfkoUU7ZgnOep7/JjbLWpEZeltqXKq
wTf2whY+p08x8hPHFywlAdsODMhll2AQ3NRLYK6Shnn2MAY1QJD3Sk+/srUBozo2CejTrkMyMGCj
YePeNbNDU/kijklHTi3mQmTJfjw6M/h5DCvQ21h7vuoSzEyQo2gmVDSbVl0CTbFdHGRGIegwsm83
LelNnrVfZWKovR0vnJlLe+SSj/SFPrA1ZMalMgiuqfTeORATFo7aG06n+qwbH0/35FrHuIvNMLUc
dS6i+YPJBFeMzE+37hzz3ojM7MIMJYafjV13WN09QUML2EI77hCRdOc8iYanTaiYNb1uMMfKlmP1
5GGwldP0VloEchx/fm3WPxbFig2v5aejjG+cEDDmFtENyBm5DLa7rw9r3SHNH1m1z1yfYBotS3bC
9xcR4+wwUJ3h5D21rssSG5E9xRtHH46I96x1LXcVm3thMZwhnfXrV9tGvO5JvKaHqvKGa6HdlhGH
vlqTiTH5K4KYzLS+Nf2SU2PJGz2vQfiMJE5T5mj9Cjv42qXXr/zrV2PxfUhpKvXUZEN3Nt4ZYJK3
rMrXiSxIsZW8sE2D53Pm4NtwnEGe9SMg5OBv8Bg3gi6y0ntkvxpJyraPQZ2JA5fS5eyahKNMy0pR
zrxrQJ0xJsDhzfZIdMaSJCe+rK1RcPwtbRu3WeD8CNbTibsPHJZnp2Ko5osAAFDkn/Pa8s+RN1Sn
DkKzsC0n1Nb46rrsGSu/AkxAjh4fYP/qwOdtyqYV8PJ88IXF2gUdRGxdBQV+CRDJc2HZf1rhngQM
W/AGTvi1byNg6ZOhvjum8SzS6ZasT4rvRJc4hjlsiUeFD4eMtEf0vM8X1DKmCN4AMU0Va/TnMJmS
4WQjQ+G0r/OQxTze3X3eTxcHRegiTIhzTicenQ6CREbBK4fd6Y6fZI8RYHyOh/HGyfYbtzV/50P0
25eBNLZw8f+4FgsEd+VdYAryi0vx5vNOanUDr3SYr6Nojv1bbmr7tKjZ21YjXH6JW3UvzN/gJzk9
1XgPWemiMB0Q8+BmPnVcAalQUt0NRbSLUq4syj9GNp2qQdFM51FPYVG0rIKrMOd4a9r0uc2AE1dJ
QnzJjJAVkTFcJts+ynZjsTJaeAF1R6W3wj6bwT/dIN6WD3VJZs0A5tc5bRS6uSqOsZV6OPhmsbUN
46BL1zyZvjpUsUIuKP2PlPqfk2lxiPHm28BI5NKlPmoCjhudjree0t4tB5Oi09+jrPph8iPGKDtj
F7a0oh6b+fM4tJ+VtD+NbFs4APbMBlO/mf2oLCws9dzjFvCN8TS5+eoYIbxecbPeVgX1ZMNjbY+4
Gkkq4KzOAnM4iNSx9+yP1S7IKVuMZm/YcXJ+DUYxHy39y7SMo7Ls6OQ0eGFafPyB5T5kGS9e7+Vd
aJVAguI2e/YY2B7VrI/5EFnn0SVVRYI3EfHJ5S657SRRkaD+09UR2CEySA2uTlsl+SdBYFAQ24wT
5HEUlSBW6f4OGiX3mYJZ1RP+hMB4SZMMUtAy+RB9m5OjLBCNgRnT+olAJlyqqXxQmwxAiXEFoN/B
2U6Q3uUrDwEpUwShRDU29yOMAVCo3HUyHwXlLR2L+Gj3j+aAdccgzj7nKQc8yiJW1dkkE8eBdR2n
/JQYGKmarZhte0TE4jks4FXQl6CRGs1OUrk68gYvT4ErRyZE0CqieYxRmp46KB0nLFjzFieDutfZ
8BB76tAAAigD6xfyvfvga6/kKnXtF6vfDXFjhPBNoecqRPeiuFlcsN1Syp2K45AFKjv6NQZartLE
V05NYf6KOviWsTNlYRqQU2P41YSRW4URwhCrFacUE/DqQi9VsokCb9h7y3yZpo4DCKR5o8O7PQlc
W47ANmaLmqRbVNHNTC8y5JoejI33e7gu+wko/qaj73MzC2Fta5kxLF92pO0ZoB2iTHza3bPjOVA6
RjwKKZzvdX6F8wf3B/B6ScAQkasmD0Kc5xvmCv8AbAOGKziptPSPuTDYjnKoBxArA3fRW6YyXOM1
Q8ceuKYNqcHIK3GZzPW2hkMHBG7mFfFFmvW7N8ldKXUA4ItgO25PztQJtw6btK7DomF8JTDy8kcw
diSi1i/MpbV2087znV1FAld+267VxL989ODWvBgwiPZxkj8XTWtdZlzDTmtwvxtIQrQGh2S2OQ/L
DHYwQgqAZvF9a0LJ7SO3PDZpswBhQnbEgi5WpHo+iQIfUAeqxgWjl5RjtU2X8hu1CtnOSYcfmKmf
SCgNW2T+XdNkp+gmfQdmvsPYCN1xWwT6ZHYYkcXUnWtl7+Vs5sdeVwFOGfuQRSPTQygMhXDUYcp5
7XDYPuJRDrYJTwe92dRhAEtroybMhEEnIi54dzLBFdnwWmKPwHWsrJ+Mfp2tbDwHvkOJEGNPD2aW
lbvpkRtOd3ZTWvoiOz1gzP5sU9CyddT2iF7EtOprHKiO+Y34UYwO+JYRAItOeZ+X9fCB+YfwbA8J
KCuCC4NgIyy6kpCzYunzp8euor+c9hZsSOvfMkpT4FVvkNpwOfW4spGCTpljNN9kWT1kRR+cmd/I
HU0mf2ozmY5OBZiRkMyGKwTsvlztHBtqhZ/Dcbbj5JaPkAKiXsAPsJ/KYriLK9/aOAJ+dMXT2rTN
CA6nZtDM3GIXg/3rEFIISJX72Ig/Ovtb1VfLS1OGC0+UGDlaj7ZNHi+rIQx67EVuaaL1eqO5mWAV
4BtzdszEp325rMwA+V4Vs976SmN0mZ5iUlgH07VJ0auVoFSuT4PymMIXEOkjnHZjv+xNM3vW0nrz
GR+R7kFfwSbqWzV42ewF9vpywKLBNZ3nAxOZo745iZ9cGFNdR4yHG6zT6SEAEOHL6I2uvGine++Q
xRMQCwrU8tIlkoaK3yuJMUbHdOtx/l+MbrdYTIzKecUFiSTf48t6aJviFnkTFC2Lx8YXXYS5rzUO
bZmey25M7rtm/sjuoTL/dArernNTvTR9y5R3CD5TEdiHJGg3ZVLM2ODIe7JsXoqFq0U19LwncIMN
m57LGxAAAj3tpWcUn9rsywQaW87z6WvkArogrUOsN0bnNN3+PFbrO5HS7HXtg+Py1VXbmnroL418
gezZn8z15O6tp+uvD3/91uPiJImQ7NyU1kWD3B0iB91XXw1Yzqo9fX34asb952//H/+txBy/6bl4
LkEBsM5HuI3WdroBxNXWnLhnzlIDAuiIh68gyxo6qO7gTnQ57dFZP56/fpX896++fvvv/tvXp/zz
T/y7TxFi4rKQusAwhZWz0rSQ/FWX3BIyovuYWuetWfc48+YI+h4smDxZsn2VdC9iFL9iHXe3NEvH
fSRzbyNos6n8BHVEwu0S2JG3ks+iVJgADIlHzkp4iJozyQMEwZmxq+5RC4H73/HkhSyxdEjMnEl0
kEy3kWxIn4DnqdwZMpLdM6lE5nAZ1W6ETi8x/586A5oLLOgUyxGxLfr8tHIruIriD2vmtK1Nljmt
IOnLtg9dAZLDtr7HGRjiOVLxjhYm17AyVskVj8CdEPHdOteR/eGzdJwiuaOi/JMap4cZ/FPocYVf
h9iGHn/YDTSdiPZ1q2cIKj10oXmceXluXZA5aIbUJA1UuW9sSU3IeqIk8/Kqyz+mCsqn0frorfk3
4mqyW8zoJab4GVF9Dh3VN+c6z8EDEOoCLWoLgl9h3mhxiEZu9uNU/1rm7MrZhW3QVK/4odGlF5aC
2S/uOS6QIcR4SWdPTu2Ufiwj2saMR1xEzo5v6mXsZMgtnTC7ZRKctNOfCoFiA198It09lEe7858r
AxB1P440quu033JfvjlL+eHr8WkqOTiYLuTLsQzWIJJAbInjC3UHTpgui3t21nzIoH33LGr/uTAs
zZmXG91UwpdBLpp23jTDduu6+0Jr49wGIDciLUcGw78Ij0eM2/kLa+VAoJsyhKxvMQps6/XdpZ5u
NrNq0st73e0LNpod7fRAauqg2idT+W2Z9VMSQNEyC3vYddDCqIIh6yHLtt74c9nulVuJU8a4JU+R
U8egCL8CJMjNxwrqdxisfIwgsE+A74rLTH9on5fjUax3vIHcFfODPtrGHV6JoOa1sOLSvghveeOi
SDVPYO1j+jiOVGOdmybH8z3Btlm/f6u7OdJDQpnMe6blAOlnyc27fPPy/MGdVpIuvrfkVUS4gHyz
MbElICwjSj/qjPMODa7fv/4i2ggcueZXRiRnuOGHHs1gSDp5xLcBh2NBi4UVSbn47EeUhtthOQXj
sU2G4TjMbui45szQymaqXl/yFCxocZ9VGa29mn93QNOnkCsGW2zQdUCXBQ8O52E8rtz+8+DAIe+D
ZNZNCyBapU8Bw9xwfCtyau7Tq+9ab/3kVlsnAJzZWHdOJsO+8D6WqnifICYd06k+Urn0QVVexBQ7
00+DQxJ+MZOzTkpuNYzMhCOwPEMKVTp6t1ptHjwnQ9xPZ7K6hFSbHD1qyIx8H2URP1gzMZ9qt/1t
ll7YJXn2qDEybEywKNlYhGMu0scqYbKll+LV873gahSc17k+0O9jUj3i+vTK5dnRNEC4GLVIrlkv
gxORYBOcOarLKO7qKTCOOu2YOHYBklAL5FElNwseysn9Lm1YNEQUqzVA2XqPE1JOzMSxwdRxUHPy
rVhvUSNtYyhT+BZ8Jg/MHbMdA7Vnv0DnKHTmbdU6daib4EdG+gA3l672ll/MZ3t9/HoXqT5QvOyw
C2FbKn1J7IbzfY66ZXIi3UacM8KoUvdJLJlbNdlb1jTOJhizakeaoj0vXs8uVs7AVGmuYP2z5BrU
xQcMzGBECt8XhFe2Cz3MXGncmOWfXTYZxo8hSKezo6fxrw9BQ7R1tNEN6La6VtYwhBaTCN/BFFS0
p6pYsnPU01Idm823wXJP/TrQ+PqgGwwq7pr5GvzolVJwuSF30Gw8N9V7Z5h+lRSzwX3B6kwU/sKR
qc7XHQRYmrDj56rkoEhyAjLbqj1JbSI7rR8Wioh2LiE31nxqgi07fV0aPhfIA7uatOHVgnZayu6X
neZ0WKx/BgcAF6t1TZP0VgW+T2VNKl5FR3CeR4OYncPMc+iuPv6mj6ZhgtdgNKui6a1bJ9g1gdWd
Oea/sEslp8FvzNugcL97WiAGpsYrfsVyidIHTMb9djLEyO0iF4dRScWuCTaf4gmKcfxKUy6pk8ti
/JnR67lJiItUqbwB9uMAuljdb1rH6E1zh3grRotdxXkfNYNi08SM5Y5+estFe4d+XoA+K0CwCX0t
+eq7oKofI8/9MSnnKRbJ8mHU9SXwxul36aQgfkd3SYCUMdNeDDdlgtPgTvYzRRS8frVJkGaLOx6G
DAV/JjKwJAxRA7tJIfwGH87odr9m9ebBvSkq8yHuqa1K1ejuROX8iTzMqAQkDfiMfraPBpu7YYVh
yyGLsrOSOEHzjn7nC4G/mCR3MmMDjOulus4eFtHOWoInb7WAB3Xnf1rjqW/UQ2+6j7JNwUN1cX5S
Pny4sn1Bo2JwVaxpgXItm5+/u9mDmNLkueosZPQUXhlDfd4ZrGxem323QWpc3Ag3Zd87+sApuzm5
MaaSvK6fajxyTWQq/MWK4gnZPo7YRkXgDD/93h/ZSoLumXa/c8bJduNWj3LW/V1kLft2tuhRTq0I
rwDGrrltYhIwFqEofo4y8ZpT7KPB2vNvyt7uqjgL63wUf+wWIGWH5ZvLuzykIy9UoB33pn3LOrEU
6lDgsHgi88U9l0zTbzc+WovRHBdOuDs6gPQlTlwSM9p66Fys2lPHWNGTEuRgHc712F6HxFketNRJ
mNsAPCbktqsvzW89dmnsy6q6kvFkupohpg6d6bOma+tD2StsPLe9s7eOKb4+lNwJz/nbmPTNtYIt
ey27VO79BnX1r98i5IeqF/PW4awyU0f/4PfJezKT8aLE02FBtR/pY4DHGQz4qdq02RdGu8ZE4FdQ
87ONDNdjvZtyYL/gTPJI9qfeU++et+Sg59bXvEG5Ebkl7trceHG1HezRAap9n/yxPLlukfMr46CB
O+qCH1LglnYZB+uIcRNHVqBnTY7JtVjOKnGj+wE/gFOM5zSZ8wf/aZQ5FiIXlJBfawwSAc13HYgo
NWLHJLzBkdgWaEkNoZmaxfholJW/9yOgFv+Sc/w3AGR3pSr/LTDokme0iQ3aHuHBlcr8L4FBnURF
2vRpdpS2IsSzKPs69OY5tfvgGy/XQaNNnXPhgAREt9lLMVOVRliaglFCKRylMLMXc1rgaMleB+Vz
wC0L+5zmqXHEvgI+25dEjcfG+UcUyinILNcdneNxo45ySrPzzBEex0Ahn/siUGQ/YPI4OT58ItYm
QoK57NGTkiNlUh9F5YxXFbTZydbOrYmW+PrPD35Ju2IR6+fYaplrCc5JAw44cBoSlq5Wzb4xrUft
QcX5v19G8XdGNrlL37GYdwGRdngpxf98GelXsZgxgA7rR+8XUX/rQ3cZIAIHFg6hG4nCMaTvy3sz
Kzw/XuHskPGdR9yOLnaQoj7BjHEemb+qmyeWA54FAizkzUmFmckTb1zCONp7NmdlnPKg2+AviR9g
vModrz2wTil/FrSrnjEHJ99sYohYLpLPoivwFFHz82qlU7UTtUA4FYlHb5KK7j1Ln/xpbuEf4VOz
yekJRdcYc2fOZ8p69QXz8//7dVpLMf7+uAWOzxHQlsRkPe9vTQuVo6M6wRdw1HZETydQTQn/vxlr
vt3MnjlKwgrFcdRfBhMrazIcMp6BcHR0ekIevo+qwLxLmFB4c9EdvwJsmdvDDI/dYE8FUrz95TZl
fPPh4izzSzml95NJt3GU42U0ovLDyLLhyRgF3WD/4Rng3/2335zkG5TYhS3xN4J5NZNirYYF2ztN
XyfspcindJg66SclOUQg47rlrcQPgumVODitAntqpAbgUIu9q+YQTJnZUWQu7bY+w1bmp3QnQUV/
6QJ33HkdwN+cxwq+ERxupCt1ix2v+Jdf5W5y79lOfz9rAHiGnfc/QRORxJqrN9nDbPJDzD/TmVSu
db/UqtrFsel9RE1JjzTTuGoyX80++0jB7b5wutFhQQLmKDxtPxYYwWGADxgxx1liUTfeUH3kE1GJ
fKMzoOYddw5aoGBctMxNjnMhT9LZ8c6xLnby0PkUM7ax5T+x6Z2xloMKb4vkrglkcs9llgWByjjg
0lN0UW31Nig5/B4YdkWi/6z1PONxxwpqu4/9gI8h91YCltuLpwYtP2zKqTr7XKh3hkWQtGyx83l6
kO/tVN+sbnF/s7QeUT+ji1xb/WQaRZseiNBzFoliry2XrlUTaxhTQEo6EfCBcagsObBvd4fFIKIy
HtTSqA9ibxjH1Yn3LvndMejv7IyUixjYjsauea88Cb0fkwJeLHHOEjAqvdOBmuixYg6ZDWem7p19
wTEjiWrr4z+8w/73SuR6oFM8J7BN07P+/g5jwJMaDplc2mIIW5pYlx2kzas3vBWD/UDLGdyHuJN7
xET7Uli0PiVpHh+x0HPj90fgI+vMMTXtH6WLziuY3YWeyZzchGYxlPO8WwLiHcB9qp1eXfULCDuv
V+W2nNEgVefvnTpAv4+SD4xtmDZQR6nhXK5mz2cW/ugeS2aV/+Hb/nt7ANZC1yT1Jh1BH49p/W1h
MdyWdkvbS8Cp1bd0xf7YM9UdsjDS+9jVl7Kyy2MVV8+1HWCTH0z9zI3mZozgL+ZO6QcF10MPns30
x42vILbkKlY62GTILDcD7u+4HHAOrkbIZfpukf7bOAYJwDjLXngTAURlJpZ36l46ydmu3SNydH4o
poj5tNe6K4fcPbSQYZh/7RbGWf/hJeAb/l/rD0QC4QaSvAfqo/W3ogZvMBsSwe1/sXce240zWdZ9
l56jFlzADHpCT5ES5VJK5QRLUirhvcfT/ztC9ZWys6q6V//jnnCBkOhgI+49Z5/oMJjVcJmz0Lvu
G4t+mfndcbvubgmd6KoO43fXRrthx9XzGAPtdQlCdlydglzuVy9ZeukG4yGbU1TMuWk95i6UwbqA
Uc1N5CTqZiBf9yVApnA7jMNbPen6wawJkEs0W3+yEneDIoUzrU3wq8zlpbMC5Pu0saMyeypovF2W
uHkm5xXsaECGcqs1/YNPflFQVI89FaFNnU/Voe/L26zSxwuom+k8hfMPT28HZKb5rq1m1OHCeWrn
RFw607YvXC+/ZzbYFMckIm7o4u4e/ZB1hjVwY9a9YGqYYw8ZteseV9F6CW2xjcnPvbS0ajbdbF4r
bQnX7GObMeUf9MlDHlIv95Uw7r2+Kk993dxbVuediTxGM8xksPIXFMfoJff0Wk9aWeE56YhT8HqB
m2Lx9j1syo7Q06tlhK5OWepOGD1we6fTCZUJAbdpCFKxKYaVjQLdrbyzKVoN0RLylwlp2Y76x093
9vUtbup0hQWsWI99FtxmuXGh4pDtkyFrtpWHkrgtwmYbM33f6kZebybPRXxH1CUMQaLJ9bg/IDlF
vhczLw8Wit3CCOFORmNyQtMNakmjaC4iL9gatWHubWKLm+yJwRXjv4yKnhZhfG7fhEGGRLPMSLmW
4UV3rXa/RIhQcEYy9usxOFYFJIUhYd5AeO2vOjNv0W1eG0i2LmNOcdTGYeohzFnVTLtum6wHLucK
a0tSKkXF2UhprRdoAV3UFnOsP+IzL++yaAI+6vDKKHAYqy/eE0qxFWFShOv4iXPO+5kGTxVo3/77
K4th+v98WrmmazuGZxu249t/DJEjQ6MwNMDipZsKio/e0SVzgwBuVSdhz0C7mUTfF1USEBraEnjj
2sXVGBk/hgLm2TRRuNMSuBKl70+3rWZGxx5AzDqP/Efhe/GhAVlAiN1oHEgBe+5IIpyqOb8WpWgv
3awh3auHdmVFpB/4gbb2hVcywbudojS6le2+OwakeCsMEz5dgeo3oDnv6Way9wawcHk38LqQcgpR
Hxl3ISu9dkrED4MY+82IVfpa2Dlt89IgRMgvX2mbU6n2yus+iognMTgeY2G4N2bW1WvLidtdNAIV
nA2s2/ncPeej6d6Oaby1cJtJn94uj65yrW/f3bk9xmBPEVremuYb5YvhoJV0y8tktzCIuHEZ4XIn
GQk9h0OxXZxkQ8LqsB1J0EUp6QBrygOCjp3wtisSJDdMwWjNzUe4F2KjfPDCPVkOZb0sqJZDTsUG
nvDoP2GjvU7nGjqFfVcsaK4YeFtXkfCxA3ZufcA+D9I99K2tjQ2b3KzCuqTw4xaESWd0mGtDqxhs
YPRqMpQxI9akk1OEJDoknhS1SSUE4mr0LuIxwXlD5Qso+RCgxUxSspl9D2hcjB5kAVuxtUPMeKgk
kzDJ3/0UYYCfmMDvAvNkungV1RH7f5ifx7n6+M//eP2ZA9jGVtfE791/TfRz5Lzrf8L8bF7Tsnv9
Fy/8O+THB9fjgONxTcO2BLlAXA/+DvkxdPtvuu14vm4Kj3w/nTtsUTZd9J//Yft/03UdzIhNJU8X
ustV4q84QPE3hFbAeHgZk0NmBv8byI/hWgQc/jaJsklisi0XAxLfUHBNsv4Y65Bvh1Rlcs0zYTaZ
Xl2pB0T4lkxNB8Glu+belFJJrXJgvynB59dztbLTYS4P6EQ3BKaS29ogoV2L5mrIbeOIdpGwuKyR
17hxJi3T7icw8yVCopVrkOjRyEjeKdIQbFEJVQ/j6AF+ia3BP1KWUo3KsGEYf4il4lE9F2ZwsqY6
2vfQDo+EBK9QU94X5JHgfsyfMixN0Wzd62GmH4oBAKKxIFeLkRpQ3w0A2aGVJEyczjhu/W9tuDzm
JPWcxzE/aqMJF1BKpOe02iUwgahZIX0Nbe9uhPphBxGawgWsScqdvPZJKoZY1jMusQ+dYeRAcGuc
R3iRaATX7xYXKVpr7m1lMYHw0vu2Du9mvXvORO1uTMEIgnymLayEcO3m2My0OAagKoJzXZDABFDu
lzNt8gbQNvNZyGgxrf6i6q4hghArM17bndCIYxfPdT5fUE3dGUwSyQjKNtmY3xWVuynMAJiRfu+g
CYA392PwBXc72wR4EY5EF4BpkW/YRe0z4xGEkaiRJrD3VFzAA47SiBT6MxyiCm+JwMZWlwPE9OK+
RGOwZt4BPhwqWWKdo66A881WpYtN9LuTBdxLlhN5mi+V5z3ijn8w6ubWa91vmNWeWs8l1mJMDn7u
wHkK2O5cy9z6ztRA0yKdSO2BkPjqNHKX2ERh/bPukN2UVvET7+dUImbKFuJxnYJSw/g+jkiGLbJt
cikOT/cRAk8Uq1dBKzApxLtJq3aWHpPixHwtdZ1jo1MYaw0yBoZCBNvSrn+ZJjOuWYc+F/X0LcM7
3zUvWWd8CEiRZlY95gMyJWKm0ZNH4lceZmv0iqekAxXcu7I4PxIDu/CjMSNtgMGyLd2eA6+JfsRj
TbvKLeddY3bWzoUOWmcu2Vb+WyUATDZjcymK76NuofajV7E2OB5WwDIejGeqmqRmGDm8VNvZ6UNw
tiaCtzmeKr08lLpH5xGaJjoKgh6W7DbOjsWoXShX0zNAKe06F3MA/2EtgilLjDqLujFNsvnnYkw3
mUPPMewSarg6QPgUO0VPO2Aw8rsGBOyq1tOnxgiercK/6Xr0j70+o17VBK1VWAQasUt2p99q2Ek6
UlWgSGAG9pKDsMwUlAxxBRO4Z68CITY6P/uyxf2cE0cxBKglGtDvOoUqwYDZX6aL5VHPLUcCSE0r
xkNIbljtwNNp7dvCDZDRZMGNyOpDjv2o9iEB9+mhsVr6SjMTFDO+brzucUxJc8z8fGsXHMkOkdgk
sDEE7UJqDuvcQReSlVCquio5NA/jAC24cxEG4HwZZ4Yx3MU3feqg0RfhXTdZpyXTTwQNCjaqXlB6
91Isulk1/+IDXvLYvtUioOdpE7/hnTvqQ05PtHkInOSN5Zg6h3PwNIxnU8L3PVbxkO6sIDnHdcjU
fTP0+3Eo0XDL39MKEgUsk9q9BVh2bdooU4WAuDLDHsFAfGkNWAJh/SvpNGaGN9jUH7tGv/dDer6d
wTkN2PO2B91KaRT1XXvnWPHTaOMIalHj1F1/HDW47no53prFfO9SmuEuweGV/BgsMCAYDX61XseI
HpoRyPDp5GT6g59wMBOKV0MHGT90cRP4hHmEHnmK8UdgTAa+1/Ge+gQcxaJ7NEryH+wZRRbWOxBJ
KCK9hVtK1AcPQzS8t1Z5r1fDj6niS1pLcWObSIE7PGf88o3n2reRXxzHhEK52+ev2gQveLQ2g2l/
KzMk2vbirXHh1Aa+viHT7wNuAgh/f4HOeBzHeo+++9cUFqdkWnaaWXV4eLibdDR91gimAYrBR+3J
t0D+kIAaMMsbxuaYIYS0zRbfdN7e9FyCSgP0NamF4TB3tmCM99DG/Xcn4VrRM2j2xPsy29MWXxRv
EtOlogm6FYUcry2Ft+oW+wbu0CnMCukCfSaX+8MNJGLCphC02D3QF/ccmMPOn8aTO4OnGfLlNg5A
ZOmEmElRlykqRq9ItU1i2Uhj1cN7XQ4P8+5sWccpzW/tPMBy6iLI6ytBAIePyR8Rb2egFi7usiH7
QEuCFAOFmj9Mr5416RtvKm+HGoisPLumpd6BspL2uuhjIUVuGAU6ZiovCG2Jx4aBRn6h01KDTluf
Cj2Sl3AcNmla9GvGKzfwqN+HYikYoVcE8y1vnRk+TROBOR6FvCFBSQR26hBTzly1rv69CDqMZBag
b82bj1NtAbKCoWfWzXnS0ts5YjgBPpXpKz59jSwHZ9zrYrk3mJzhwR0OqPWQ5U68b2pf6wUogqTD
WpY4hwokbS3cZ5oM0Voe7bQAjX3roSsJCXkJJ/MlHCnowGN4y63mDqsD3sqE9vn3ItIP7jx9+BMB
gyjkUf99w/HzUEyIFHADvyRIa/aLN161i4VfEIhAifm3DmU6J+6Xzj8YrYcQboJKXZr39hKdIHIR
IUNUrFmnxHs7t1hYEevzT17x6OMFob3zao9mIaWeT9XCgUjYOtIkwIAk4m1cUXG9w2XGfAc8eFGm
IOCZXxeC42agftaQpIauiEB0L6u/izGvkb2wngYFvn0IV2eGFOux1Lm7cYRYdrMPi+zgVPYV0sSr
weELo/D85k/5qUG2zh5/iY0hPiaL8zNKgTa5VFSTUXvzaVmsK3ERSeQfx9S67jJEVG2d/ehGATG7
YqLYghBPR2+t6xBORixje9svzFMszE3fYwqo4uLRocqwQejyatnJYzFL8lBTf1gzRS6v/kbOn79N
JJi9yLIzHSVzFWC4n3TrWzlwukaV90ROmKi8b/GAYNVyg+cUPNZWRM2L6WWX2SnJIiiTeycPPoqi
0bcYNrgFJaBcZorXuBZiGzSvHnO9GbuVlU9vVlVh4A31m8p6W0oDoG32aPgoEtyX/IaeHGMBlANU
1bki5nb76Nk287Zcfya1kOvXwJEQoOceWl6il94zmDKHwY+70sGxUNQcr1CwdQCfRoSmKBnodz8Y
XvVO6cvydcJsvJ8t8FpqHyMxUh4xPzb9yAjaeVl+w9OEPCzSb1sMUqsE1ZRnodY1O4cmPbluWjqZ
uM/CC11Zuj/HnlzQ1ZSGLwDa0WeEr3W63ERWck9r5gbHzTWYRILdcv1ktZAiWmJMoHLvWtBlNH6n
p7nAk5Yv9cPiWT8KzTmVpK0CN8/IUXLOpcFvbCdyRwAZgnq8HcvwWZQTIKA0oqpncd2lZcDlb6MV
9iNVCn2lOdT0fTr1RTx9Fwko5LyrbgMG1vwUnKYzRAQghdyEovBSCupKU773zYPIECwY8J8oJJMk
yk3Lm98T3LN6iBWloQyxQ+8AP16cGJFrdu5RYSjBNMy7egweqWF1a6/TZeBRfK37stkYCQuHyF1p
IUVJWi5wc5Tdyy4u0WEhHyA5MbgAXuluPToegletCCzMSpBJYF8+p4aUyNXvRWvfJxoqxCyLXidv
/O5Gw09a6x/m4kj17Vvs45qrdLZVFCDzoYVIl5oigE+Wld0lB2Sp0Dby/SzGM/P3k2MSATeHzQ9E
vx7jjmYXl3tq6lWbgMWL3e9mkp+Cuv4VddxiZyP7MZoeNGmPlAYG9IuZ3hk9WezoMd+jjgwhvRiv
DT29+MaAGT1y3roM00DhEiaUyhvetOY+XvbSLjo20luZHz0HDdas19z++wdEcW9WApkOA/OeCy4A
NlSJGCZS3Wb8j8QX18L0zgXn3orEyg/uRvQYKTaCgphqmnNo4OMk3bhpfYesB9MgRbpDhIdaJN8m
u3icw5Db/zoAhLr2c/gB6UjDJ5J6Gy0BOGEyUu6FWNViojaK8qIEHLNE7mUMIBHigNrMdYsGb2IS
1Drr2Mt3g9mf63J8MFHx4hgpCWszN57uvxNtet9aGSlbfX07j8aTXnk0q5Kzht6GU5cTzKMwj8Fx
BVWZg3fM16NGWkfMOdWlDsoR4y7VvH0zkSWWLvE5KrhC1f6TaQBaKVuKh1aMo0Z37UtDDnbaGU+p
G20dT4DgGAhQH/ND4uanKXhMRht6UCZHtTZ4GCfhBhhTMdXi6x5N6w60C8miJUrwmWuU79PsCF6C
0eiOPbkwRhghIXzUdPhUBcX4VSvVczJvckTDEuTuN8uOnjz4H+Xo3lRs17DqpfD8o6f/adTDuTCf
bXP4iKPgZ7iM3+EXvPWR8xTajLd9D2S2fgtM7FedVneB5yGDjKv9REF0jcxnhfga+Yp4h5RwNIzp
3MQXGtDdFg7J3ivpiEBYM6z+UJsMFkDAQ7kb53IbO/SPwrJ6bGv86wkFubRgUuvrONboYr/mUKM4
OSeNGV/0EjUXeHsQzitu874GhSxO783Fgtk/Rx+JZ+/68FFw3zOd7Xs/GvkVIhH3gAFipczX6gGM
FWUGtZhAw4GubsRb9TTP8XJWHOs0tGeaORUUhmCW0lzsxIOsRPjhJYprZDwFvDW/qn6q12VTSHG9
qcMNBdu/3ruUH1+AddkKpwk/P0+tI4623yfahDAJ6+qVegdPFj2GwUCehYIY14nZvAZynXoYOdMg
VbZgeB1C1/J6dBBS1JCTZjqdWy2WuHI/pqQQQS8fRqSXfhvRh1MW6C5tH4Z5wRCdeheKnwBVPosx
Y5ziY0pXnSzQ0Hzt0CujCG7/8WsL+buEQGmsC5FfdXILqKXKIEmWayIr/XzK6byYcKk4aH2pBPdR
KqeMS+SifCi1sNik2r6mzs3Ne0wXIm75bVmrkZT326L6b3eGkcNZi678c5FOwtYpnPigPm9qWxq2
pMN26TPWmyu15T63UkwUVymk+l7y29VWSTvu+W1nUHWR69T2V69QS2rd5+GgnqsHIhQyxvrRocbR
2I39vdrxMeQvEl7lpvk6GtRfmgktDk2nBTkqm0J9SXNo2D5dSOq92VHumEX9Bip/67UZPV/5Jnbh
Dgu2HWuX+4HgqKMEUpC5ZkW7YinB10KN4QLLP8qHPHHc/RIuYDNqdiu6+uKA7bZ3YBgW5T998G/f
QS2iBiF43iR8T33Fz70XRwhHi8EyN5M8OCJZRetJ2Tg4QK+m+yxDlqM21US5LwWT8I+zxiPuel6r
jffnFrTq6AbfkqfB3rKiAjlZ4kU/tD7Xt19bmFPkynQ92Iv/OIBK7BcI0Qh8ld9lwC2cOYu+q3QB
66vNOdFHMnrVt1fvo16plv7tOr+vFnoOUbpRRwIdfWoJyPTVVwZn5R6ATdBy/Oskk/8ANY1/sBkW
V+FMJ4GDd+rFCN9I2uTrbeFSlgo8eab9288lZOcIsrta+4WFlV6em+oj1bddkmsssOAtrNLBSqbO
NPWLVZnz6+iS60rX3sorkjAXAvbcetxFbnbrhhoHojry1MPX2frbIfq5qP6+UAaF7Cr1tZytny/p
IrHXnrq22H3u1aIO270ZNsevM1z9PPUStU49DeVRqA+Au7uUzeTGO/U3Wx3s6j++Xv/nIaieq72m
lj5fo55/Lv7xd/X0j3Wfh21VO4QHqj+VOaMokZGsVQGqysyDgS5trQ8OASlye5q+IOLahI07YyBr
YRKLltmQ3OMjDCF6gpdi6e5cMmCDksYoCSsL5rtuTO8KzzqMTX8Sg11dUWu8w8pTthAooIMReVxi
jTxYGuS2WusP2gx8QT2UKOqvGqMBSqqeu5lnYsrWQ7Q1pUv6nYm52SuGiCpozV/U///rxcIj32X0
zAfo3gtSkMfZTqLTKB+CeOQuoJ4HpoOsUy32JhTGuJFSpgnOBH7N8KT+EIbcKBwP1G7OFTqXtyX1
4MtD8+vp17rJmtjE6s+fi+pPnjrsv/7/v/n71zvHk1se7MZMprOYmmX39fLf3u5z0ZVf57e1nx/9
24qvL/j1Lv9q3denq79OjvhRBA38DavFsP7f/2hTHhx/vP3SFCEIpe7b59t9bZw//u+3r/r1NpCF
J2TmzKXUf6uPTzi4jEx/iQq8x0BDqVv9tjhJxIeZz/6hB4ut/6P9YkwN1m35oNapJdWXUU/bKd31
kFf2eh/DAcDaXl7V0kWqHma1MoQVzAwtJClW3UaUd4svw8X/63maV86aQhWDUHXdL9QwRj7QSea6
p2JR/AbJUmkZd6ozI/KR+30nr146NzgkOkxqGnVtg1vHWMyFBCxPSG+sk6vps6dTqyEEgPbwYKfe
lvkyHaGijSJ9qxo6obwf6WRQlXHhHJSxLcNxyPYKwSh9Gd3UU8TMP3J6B1tDYpBMedKqJUYS+zFa
GiqVcbiiux6Dh+mZmTcFKegJMspNIWFAnqQZVP9Y+mNd0+gw5RJyntqaDlZnwD1WDyr+73Ndok97
ENdrfbGJ1OYfBtu391HNWFLuTwzp9ZVaMtgwn0tqHUJpjgEBemGeE8i/TcvoVwhc+hMIQcRocv+r
505jPgVlGWxVe01122h9s0HUHv7qvs0V+dfMrqkYy3FdLR/UktrTf6zDTdlSGKzfCUXjtvLZgftc
Vjt6KKipdZ6/VrtT7eKvjpyjbkWfz+UNy1kYehVoJVUzLlZ2RbU4K9Ph0HYk9sb1B173Cp82fkVb
A2/+2x5VK5OipDbLWLXXdLbAEjWkGHGV1xKQfbbct8EA74LJIM8BpMKqzbNvQiKesqErxxPRad1x
dl4C3W+ugFX9/vCv1lGBOWhxa+wjw2qvZoQFnw9dQRmgdcll+lo3y5SfJKS6DFXB3qg4nyV+s0K/
OlKDFNuxHb4LY+EcVPspVLtILeJE+xZg1IWk2HKsf+0JtWO+9k7UGExSXfgIahd8Pbjy4vT1VJ2Z
fueU23ROP9RuUDvoX+2qXu6fsTSrQ0i5S+2UyvF3dpU7e3Wmfe4ideZ5CYnPAB1piUjHDTKjNVCr
+ZAGBcF5iSROydH5UWgo/xT8JU6r94BOwnaU2y402OwZgVK4TeXzz0U/dIe1HjF/VptQl9vxc3vL
JfXUsIGGgDZdfZ4ZienBpvCe1QVSnTv+PKH7U4uf51LpxEenpH5WebSmndyb1hZ7H+YJjthIM8y1
jpCGWZGZHqaCEPQiotCs/rrIK0VQ4FZyloo0RY6l2gbyUsqHr6dqSa0j7o/GAwMIdaRFcjNo8j3+
T1pRIIab/ydphelJGcS/l1bcfLw1r236X2UVny/6S1Yh/oYk2ibvjLGN/s+yCuGiunBJqLA8aUL4
S1ZhIaugbaajyHD+Hqv0l6xC/1/JKEz3D12X7tkCkaSN4Uy3HMFXQ2bxm/Uhs7iCYXWhskJpb6IZ
UAdYzeS9NJDDkK9b6//nOnUt+Lwtf73Xv3rrxo60Xcmtr7EhLuTJTv1TqYbS6pWUspPV4MaYnoFE
BdldkI3AYnxsm6457muPrns3No/R+EQiiXmEROduB4thIvaeFxIxjrwXLQICza4orT/nV0jzd0lF
89N+xSQLIhvOraBOZDn9sJd1tcUauDn71WPgRd+rPknBb9CJ06xvHbi2vK37W2r5FukoXkg8bTlz
tg7XWTI8eQVJPFmDOCBpqFP7ibiqRvdoWo22iwKKAFWpb6mdopadQwx8+ZPrO690/yyoZASA059Z
w8ty8fCNuKVM7SUHg4KOzTeOPUK3ubd+Ghiac4ryBZ+z6mlY7+yJ8CE9LK99zSOMtrS7VeC5/UUv
g2HXxUBpCWNa29zF14nRwtPbuYnXI9ayaYpVxZOZhIfWEf2Rm96v0Y6IchyLh5TgLMr/4INp3eU7
gcPYI6i2srKnkB21dQEqMU/dlNbocQkboHZxr1pVQhO7YixuigHYNHEtWyro+Obmn0E0+rvB8wl6
T8hfXkR4doX35Ie5jw3Mq3FGPRaO87MLfX1N2Fh3jQIS0WGZ3TaRlM50uyXnUtlY/vOQGA+LU5KU
YVf71sWdTHV0KEkJsCHzr6GBFKuGgtLKb1xIKENL11G79hLraNU4Hgk4fR9iuO7wEAksN+wfiY/b
EB84PRLnSR9Juy8LUHO2TqB5746Yul0g9khYNDekOAEevNHPIJvo4qHpRFrD5R/gfIpADhT0ttb9
18Ex+PFVZJJfDTgFdOPG0N/LYSArS7xqbtTuMj2vNrFUcDRpfQbqmm8YRtDklRCcnhjnLi6rSwXC
aUPaENJGI6opTNqXZSIiEXbvybVybJiddYRnVFGy9cpt6JRPRQmTtDfJVuyHYYSlpR0dUP5tjcCg
rrkNLeJ+mrE6hpgLzQzPmiVmTgEIJ1VNKrrjjhAaYfute9m3zB2dxrIJ3i5cCGGCQm44Sb/mq8I4
IEQHnMhbVPcbFCkDgg/3PumyD12nZhiJY19UzhaoN5os+7WAOwUnLBZbfHpYCMQRtPXPBBP91uru
bIo+RG2XmynNgD2nUAXC7AcgOnS90xvltpdoqpuDSIlgqjoAphUUetxw0Fmtb5jkBIEc7CvNrMU2
6U6a/zYZ1YO8vmIrtH12mk0rpbj263GCTUCtMiCrEUuMvi9g6526IAbaSnug17aLLw2EPazPGFqY
5sBCGSP6gePW7q1HE8F2kxbBQYNTmMqZyueDC6Qwt5/jfO43SWzeJo1zlyIS2NCXQBXRLpS7EK1c
OeY+CbT41k2H/QigY4Wq/bQQwLNuQgz9JeeEm0zppik8IuN7opfSxy7v3xPOLluDPTKwx4x7DZSB
1dOdQ9B3IuDFWuJnsXQkineAjBJyYNdzm52yPGs28VW4mD097JHJW0LIcwJ1lN/ycwkH+5qe4s0U
Bxwa4KL7GtdoN93WGG2lIco9uBha1276bdZITw7dytrEoL5D13tziT8+N+IwedLljU0aQ7B3X8Ze
tgvR/a/G2t0KcllXwrogZvJWCdTUbZh68xYXPKfY0s538TAWlwDft95tKh2lt2MmL7Y/XFFIydeh
hvleR9yVYFBYU8FCBeYFO4IlaFQvH1UuDs7Qj/sWme8WSfyPKpgolEKaJKqhsTaVTchVNQP7inJx
a8er3mhc6OJoF0zKzsiKRH5jNfG9gTGnnj0CFvpGSri1t972YM9VjNdMu8VJHsTxxhwQ6leef1sE
m2DQwqusRELWWQCCcResKJU7kphAFECPVCTSd+YC89DqbYs4nWAnT61p6cdzJhywpclPM9ePgbCv
moUmu+EUNMdL7aMeByLqKtYSz4Qt8FxGJczX8cLN4NyEsDqSiIsuUfZ3vp7RzijPfkJYdzP+ik0q
OEXefEQOAt8uGLlVdr/mYO6v2jR6TLq2OgwAMEuDwm3ndL+SqYPo7HmbDh3LORY4eYSxTd0447aH
HZhGBEd5QvlfC7xfC7Hcq4IO2sgc+dh2wyHJYcoiR6EIJdi6mbjorubcIDFlUD1F5XVkG2/jZN43
UJ/QYfTHaJgLcIk7bOvtyjezJ6OzjasitYZ9V5CDkcTzrRcU32q9AJMmib4CEo1YHBKuAvp6YMhW
8xhcdwjBWg8mDjkNViqmLeAIapL5hx8XQLmIhMXXYsjJ78lPOZcLb3qhjKYDfbFegzpY2z3vHbr9
L6BULtCu+Fx2DpT8Nr6b8yfPDFH2U9u0CQd39QwW4uz8Qt3g7vBE4o0BhRGgCJPIrnvecl+TWrSO
Rj25jXWEXIYZnqEfaYTORicdAv2qRvtOXUEmqJsE+8xQ1up6PnndPUI8lCdIzYYKTkAui/0659Oq
7qGEx+Vw089wxirD+KjJjvNts8IUUH3PaxEDRSx++YNBrJpe7zuGdGsyVzE14coc2nbetMgATzMB
8XqDLs9usOum4EiQeuebtDWyjVe3w9rhwhbm8SkOSw1jcsN8P96afOG1lZJ5KYgpFxPpxH5B8gjp
CMO2jUcm4dMrwhv6kWXr7gZr/AgJlirdQ1tAcAOV/2ImgI6mlmgwxgoO4eZ2xc3e9/kxVrepJ2CR
WVq/GZkc4nndIdCc9MwUm8Kmd5k7k5QBCzwpPOet62jGps9pgNj+sp8JhTtYdN7njnymlp1FThI6
TM+uNvqcIHiTgh22X7JOvPqj77lgWFZJCkjsig3XMnILZiO6qQW+gaGup5VtEf/VuXmJvLRaGQap
x72jcwBNCVgMK/9wZys9M8fjWnTQx/gnnahVvZgz46t8PLozWbxjhhrBm4L5PLqNtfNEWNEqNTmN
NBOCBZyQceHOWoXuNklg0mV8rk+8KFNbGJk6cj2kRAXEPxiUpZj0O621KhhAUbdrHINo9ERaLhqC
ahAy0sllwIBV7ZpjgDFIdqwXPd3WYcDhWeCgadOfS6K/tY37EER4rSswZpT2+h91tHjbWdJkmoQu
8sz9fSvE/E0DN3pwiny6bgLr0V/GCtbabKxh5Ihg+GkTDqSBD9pwUSeyLeOhmYmi9EE9O3F5wuf6
bnahuPguxAPf6vZOpT3muVfd4W+NA3HE84nTu2iKXeh713UZl5vE4EZO8g+RQ0TZs7vD/tyShu4k
er2uW1fCEGPtlM2ADJAJXwS5anvhOngxxgjy5MKYPsSS/qhN4lLCv0nJRD8Ylk1QUgb4oOC+pkOF
BqdecEHs4puEmEGo8yC5XS0yrqDeUwSoDE7esu6lUT7aWE4ElatAomA4cXXWE5JBhxQUip/Wpzax
aqLJWerN8YLr1zia2sSw0R0tpDvjzGgB4UZYjs/anKNfTeezLXpxE7mc2CLuDnMyI2zktkkYM17l
RCeNmUH6zZSn1tH15LDdxVfHzLE6mGVE4T4MrmejnzbJUGGuhUWT2HNw4EZxbtCNnKDVxoc2WO7m
ZAgOUxqAXtLdq8kleoNw3OWqG9z7bKiAT5L9fgySWn/KPeg4ho1bCi5/Sg1oaybudjYALcq0wL6a
ElJXvOucCwm09nNbLvotQva1ZczRubecFyg64UonIeFA2vpj3S7eCXDqg/ArAEyFezDz+1b3ltuF
GucW9Eq984oc6bRfFnDnyfVO9MClnwDVBKXug56P8TpgZrErhlgWGYHeEGPDyG3VANu9QXdWXorx
TApOS6AZg9OyqBknyIdljP7+8Mc6L83eY4R920CH7l15A7fFsA/wAWgN7C+1Vkd5npdcz6qqmK6c
KRgpZxdpvvp6jjCWqo4p5w8mpVocoTTeivBXomNyWy+ypKQeiK+bpcbKPBG1+hp3ABKgMyPD0OqW
kp+fy0VZAvx83tWvYWXBgpWFQiPVKLva3GuxD0SbRha61B/UQ4yaVRvCHtXUFJFk2AziIOgSuVMO
CFcxknNVi1aLQ06oeG+0z6qFqvq1Xw+jLHqqp7Om3dU2+p2+DfR1HxZ4R2UNVL3HJ3eZCzsTEHf/
terzA5oaBeYQaZ+dWvVugaqXq0XVMlVLvh0fShM4kmp/qR4ZYy16tWqxwaN1DI1z/tXJ/U2uoFro
tbRdzNgulCSAiYe2bLt2cpB5aLtUAvD9ntT3JtLgBlqDQYCNrN4Vhc58o5bR5iWxMiu3j/pNJMuA
6kGTFXvnnNbIBLbpwoiRKuxOoet9uavUEvyqxdjGGvEGU3jVyNaFJR0maumzD2xP7veeKzg5ABTF
HVkkL6t+KQ+ztyDU8PUD9wV6KbLWnqreinpuyoo74xNsXrgIFeWxk3V8tWQ3aX8QUK16WbRv5YNa
yprO3nbm9DLIfw30TUfiD/ADCsTq4FNLMf0FDtCpIBYjyai6y6MtZKxjbNUPZyfJA5FY60RWkWNZ
M+zkofb/qDuPHcmRLU2/ysXsWaAwKqC7F+6k69AqIzdERkYktVZGPtvs5sXmM6+6XbcKmEHPqjGb
gHuGyAh3CrNz/vN9o28zgDqXBd1ogwpsrirZ6sO139ioEuTcR6dZR1D4ewuSoePAZxtKiPrFvlbN
r66AK1P7Su6+Pq1E04XSGj8RhQ87hlAeGI2IWcOqZkp2Lcj//lA9X4DPBrlf4oBUvRr/Ws3/M+Fw
/cfr0xVd8sbuKr+6gKYpN9dshr6OFzZx0e564DA3Z4dJVH5LEvrfm079Bdc/6Pq3yEeA6fmptTLq
+cvvNVhVOuUyAYCGcuzeGZ3Tlex8FSJ0qQ97wRMZlxLz0YYWVGzAhFB4rwf09upDzokSdHXG1Ivq
LF0/cE7/8QhDABf8P59fP61f/9EnhkpaiD3yf36fQyZ1Da/Ph9Esu29/+2lrDzm9179kI/nbWqGa
M9eHgtgHV/FR+XL4x2wCfghJhuv8n1859bT3pPpwfXT9wklyH6Z6Q4Vf55AwszFsbKc8XJ/pPgfN
9ZFvdd9aRsTD67Mup9QW6jGpDcaKsYZrFWKKGjSUxXL29++w1aO/PXWMau87XFVmj03q5s8fb1m9
FuSiga2gXtvry+p7+CiuT68fZvWJP5/+7UuSerUPk5olujaoKDM1/OcESUON+X8S04naZovyDiBH
zr2vnamfxTAsr60PF4zpHw9bpqNTF4EY46v1Yk9HTyUvoG/xJjLdQuPw+pAybhusLfcExnUZceaz
167HvzxcVcjB69hJp8m0p/dDo4VbOB+ZoRBAeLPttZ1gOZMXNpr+9md/7frrX5+mqiN7fXT9kDTt
+zqPVvhnj+3vE28RU64MZWv7P5s610cV1085mSq6ZHSMdWF9u/779QMkA/Ac1KCCGZgkFRpqf+r6
wgmUqEAkDxFQ1QSZPZTh6uKLzYBzQD26PpVxxw60VNj6QY0AYDe6EsWuHyzu+lybhKLbGxoq4M3f
D0J1TDrxqPoevHE29TckC+L+X47v60OK+7AdZ5wU16eNleT7wjDO//J11yNbR45p2Jq1+5eD//o1
f/4frdHAsSgVV1P9vynAcXbQkhVsyjjQ77/g9Vt6pwHQTEYHFqyO8CC7ptkQuFSnVJ3kiXr0t6fX
T1jYXH6nHvz3DLu+gSVqvj7TH/+m/v+fdQMVOE6G//jr0/735/FXHfwYfvzlSXhtpjyMX93y+NUj
PvqPf+MH/fGV/9VP/uPrv9SSgd3PYOj/rSUz/+P01fVfy19nXa/f9kdTxrV+YyiVJTTIQ8v2LRek
xB+zrq79G/lwcUVD0eznE/9syRi/oZR1Xc+0fdN1LdU3+aMlY3m/+fw0XeczuoDC4fw/tmhUC+Yv
dCo1SWt7BmQ8JvAN729EHQZLKogBdnfopdxChdRuqOlVm9iXIK87RJ99TGi+6qwhpKbwrHVORJ6s
LE99OTAKFrXPsT88jnGrB9mQQVDs52abzsRv2dhTgfJ6ZShnHL1n2nTjjc53BsEiIjz6bVdLe2cs
q3UC+3s09B4zke80e+sbUYPu7Pf1sqlZZ/KBSpgxTNhsRr+E+rzAx0yt5aklI5p9dF6dPfTCzEPR
u7dVuc6XustfzZqBU1TY7bnopwiejN8A8Qfgn8Ct2mN8vfcqrM2Uw5+9Zr3hstuTYkYKQD2RdbP+
6tsms0i5n24TufxKK0omFKpb7nZmI1m8wp4Z4DlROQGwFMvyDshW9DxW4qc2Z99bYt17JhDBKhP2
phFUHwcsTdBM4WQt+cnNK0YizDTb3nRlTZnGym6yTgNTr3c9jhT6Rex0yt0CfO/YEQtHAunuWpGX
IRpAIPgtgUum3fddPL8sY0dcd95Tn6r25sxPZtJ1Rv7HnPcCWgFmkH6ihvgtbli/9J3/3DkmVi73
uW4zqhNzeikTFlxtS6w/SdlLd7sSPijATsMHmIiKhc3es21AsdBm5sKq0abLQ7RM63RkFuzbJ9Z5
YcWLGHSTSNkkVFPQ9uZ3IHXZRsfPNy6AenEB8BIO6LaGAVR2gXk9mzcDG4ud2/DDiyg/F2q754/V
HsNiPQ/1Y62nvG7lBAKjm5DCxAB2ShinUMx7YuKuFlLkpvYOm5ixf/6tlHUfDHZ/PwzLQTd5OTqf
/TVmJWpYIg7W7lXXJG9KclxIMgfXYo30xWEd19cqaahIrUXITsTarIvbPQ2UGwG53Bir61y8fGAi
2qh3TPHNwWKToLaMCdAzWzwzp3ZJeXi/TLy8U/liuvLR79AIgKewNml+Wjxmbtg5DOE6c2o0HHQs
pS9sWMA7sLldEWoAU6mT9dWUHGqdKPYcw3JnFma0jTb6sHqnocyoxIJGQb63zaTvQXSDmUjxcKlY
KgrXoHxMVQs+E57N2dLuFtSw1XpXC889U+OQW3coKJxC27Appc+Sidoc5NumnVOO+Wn+cJxvTWZM
T6P2RpqDpeYk1pMYNd5U3BhZl0FpGXiR8jX5NvaZhjUQTF+3xA6S3xqtn1mztjfr19bNd9T22UKl
c3VA25Junbayj8xHP3ETHC5eBGxcZ+zNiLLuwWRvWHbGtHfK4aHuRnMfmUgJpOizjVsO6w25XEwd
jo7ESUOF0GkbH+Orkeb5vo5qa+/DjJ0bDh56UBMMac001kNXNhe1iE+mBO0SM8LbhXVqSG8maGr/
QJExcDzzuzHYDx29zjBl+hbnC9KzznC3MR5SXCIwPvsnj0yru8CPJV9VAMBemB3nLQ30fvxy6ogO
jKdzsNh8GRVFe5drjr+PXIA4cn4u4oIaq2RgKiqSHmc4w0WyR2FgTNWencIDFR2Ggis6QVNZfKRT
4ijm02cd5xmQ5vY576NiE9lYN1adtzfrQNHzLjANR3OBUJfUaLxsJ5DNB/Er9uoU6DTvs+evh0Ua
IDToF9tsLi7L0Fvbxk2YLHOnp6Jgjq+wGuYbO2ER7wT94gCqWj1jfcircJ61r1zPX2jLeYGhTUer
nFis9b1OIngft/WXV6Nciir7bOpa6CXphyaRCzhJwZBIg6QUs8fGrPOPrtdodMU0lkA0Ub2fOKAR
idgNJ1Bn5nf10CL2SICDTbJkmG30dmzJz4zslqGjvojJ2pJXSMW/aQ94beHvc9sIvMpZAnvORJhR
it5U300Lh2EM03oDf09sirh89saKjpZFP9DiUKiw6x0ZTxi4xgnUF2474hX2b70S6Pc8RxkwvybC
SOWmRPBwRxZ1j3Ugjb8yoJ3jqC6q6WecTDdx005b8nuYRvCX9B4lrkorl2B2qN/2UuyHiaHWPB65
bDE0ta3q+DZH3rZxKtveOan3K3U18+LU5oRs1XnvG925tEZv7gpQrhtpRfCm03ZvCTzyXcmoH/Q7
4xKltNtHayp2pTm098C4kDDSM4275iF3RXPnTlp6qSC3JX1p6RtTOXlW90GOIKJnPnnx4vZUGl3+
0PUN/TTuKlqtMSIca9HDNCy3vpW1Z9tN812Vep+sxU+xZlIcHBIl9DF/rWZmXxhTohNvFtnGTNv+
pu0rxHk5l6aB07MycX3aaWqFrTee+1q+ozxcdvkKnIEaWJmAaZIZm8apYiJe3bdGr9oxEHcryBTT
BuLrlpZrnXvStITzvnZuE4eJGCZ1dYbXPrjbTwpvq4WynJ5k92PSO7AbOdM93oRmbNWZLh07BGRu
nT7665Cf4vEGlWi3Z2nGH5wmL33LbFFJ25PdKMzC68m4Mnw3NYNJnwu2Vp3IwEYz3uRiPYhJUkuV
xK2k8V6YsU84z791I7kwxvpq9hrsAsDuG7oGUDi51LBlpXgEPmJN5e1IqYi2dvSTSUkd9CDCL7oV
0aaaewwqwgX6wGgX/h39YE3p46AxfGWNTwgQ4McijsCfMICxtX+spsdAt8FIzKAiG96cMkhKDsIT
MJKJlTKETDY7aKFEM3Zh/OLGLAxjuc3GRaPAP96WmXEA2cMo/ABlySi7d9hbHBhcbfOoufRGvuwE
ZnBY0sZHGWGDpPh+iVgWqlsZww3DyUwlKT8WSDbt10ByN8e6UASubu4ry4lOBoKuzTxUyNR9djLM
RabZO55F6pmZNHbkXJ59zDnWkia7mWrNlrluCSuWIMOKoTUoGvHWaNheZq22KbvYNvLUu24dupva
sCnUmSc9SZABzwVrE7yjXBgwa6GHL5qjYQaO6LQgWXTV4Um3mUOotyEYfKF1yhs6zsgRnBZAkefP
R26KHfnPtL7rejOCoLH4j4s3/GTA7slpounesDP8Lpn3WFZPNdQo8Alpf86NdD7PVLj80b7U3JtL
7o2P1WopTylzz51eWPt42EGJ9tmquul9I1oMGPnKFTVWko0mMJ1ofu48y6dEaH1mUbU+5fVlkb3+
NEr2u/H0fP1AbuQFS3F2i4FnegZz6Wy54U6HiHHiEGgO4zFrpO+bDiBKmjSBjU/8aRBN9aBp3Ohr
QYzGsQ2ugSkvBECmY9QMNux9nZu2HT1zS6xvKbFjZ5tIgCS2hIcam+4xFyTovSwvt8wLuEcrMm1a
ouu7I2GCGtWiYd6bjUfWyoyFlPazbi/2c5TnO70y+off/8lHMVvNenVegFzaySCe85iTo4eacqiT
SqcZRViYIvFCeXM0d2MyyBcGpvIdTOhsZ5f8CYkUP+2FiZZk5s01cTM27c++8e3AlGZ1U+mIyuLG
SW/90jx1NhkAd2Vs+JSuYC8cid991nMafPY2nVrS1vrRc2umkHjfNpfWS7xHw8CsK5zppSgKMJJQ
JQlUGjtpiofFze/ckeF7bcV3CXqF/I9BpIn2+nadh2eAR1vKuf0rxF132+VHp/JJhI6wJdaxoYdf
pa9FvHQHYc6ErTQogtzi0t08FwaNV+Nt1ruNSGA0FCY7gGisvzl5VISaxa0kmczDYO6hwiWoCyRW
YGbeffTO7V5y1zoafvUCV5oMNmS4uEkw1jr70uEVMlguHKrOHG/ZcDxU8bgrDaZ/W3/Sg5GbHX1S
+irexGj56O6SlBnCTEhKTJP7DPGz2M0pKYZ1qBnEKeHep/5Cpt74IFc6BaXAIFpafQ0TTNCiAvhJ
61vR7ZtdtdVQS/gtPf1lXbNvKRIEwmyAUbiwtnBSdNSgVFUWOWISpdK20eX0mX3HVFM+sBZxkXBR
VMq7i209O7bfn13XhiSoViiT1lw60wUl77d37UqROLE/WJwPoViJdTlyPOX+/NHnjfXA5ebctQzE
Q3DHfOQNyqAWdxd2U5I4DOse0zpMmjmQP1LehfwXYnGsWQ6ngNPmT3oG68leqMkN7cbzcU3Glvdl
O5wbOrvJEhthwPAmHBNvp5XzA+Ni5UGanLrk2NLEWjbiW2wTfYnTfs9sTh2gYDoa8cLYPas4pGXZ
k50Y32C36UHJxH44ERGwPJiQ0RTf4J9guTgVT0hmLhqKFM+hs5zK/mliqiOgavYZc98lj+ghXqwQ
SbjmN69lg5o3ThwyuwOoKEnyQzq535dmYhcrzfFIg2MNbRHfO9owQuQByAbahGlhh12EXkA4Zx6q
4a+LiQZQoL2kK3CVWXPhte+KOLagO5B3lAyCk5RmLRunv5q43pn9Ou3b9AqkqYMm+XTd2d4PRU3z
3TPlIXPEdHD5jbFvcuuO8oSUDUS+zVYWbNNEwva2dt1w9klK02x5yWPP3U55d5Qrs+gps9DnDlqM
P9I4N7lJPJPP3ke6RbgAZ8Yhgho5N35zBvtycYxyuJtr8e6ZFhiJxLwVNYmBvI5hdxJW6/vhJkIl
tHUQkwdCZR3QzJV3GGjvWtKaHCj1D5YHP3MXAi9Ap8SnrCuhz7krsG23f47zdN6yhIMFIgheFvk4
bGPb4JQXqAMqm44sJ9eGOBlNaZOJfxQl3OY6h1ULTOIsN7hI9qg8tLjPt1WT5nsjL8fQMeg3Z+7g
3qymedOvKW347gP7yHAWyXhjtd6JsifLBhO0b2WOM2zAsj36KdeHEe/wcZzp4FJaIpQDnR3/tEZn
jFVePtw4WnuTcD86ckRGHKHGTYR0IHAN5zgaEZQSg9gXqQXO0dF/Id5L0dnWvqqs+Vg1iUYp4Tgx
OWODZGIVNkOi2I5QMmEb6s92+9PrgGBHCNkPZQu3H0MKiwR+ObxM+7p3SBaMdCrZyIhV42Ra9Xez
MvyT9FFr2LNl7vBYw10aWTUK1AHnSvT3sTnCPO6Kd4Yria7WW62r650TB6b3uIy9cxC6W4dF542b
hmxtoifUxuvIAhKKHGcQrLPXmJbXFDatQD7Yn4EORltWYYZOcjtONibRtWkmJ4I/1S16f7/CXGCd
Aq2g7o0bHDPGw22/yD0b11fuXL8mkl4bP/cfWotCc0Zpm8p0HUTxSIlqpk4FyOTQ1wAQh7mkra6L
p7KLwJkJluTIUnDiyrci0XUip3JvGFTQuqFiwbB+CbPSOBPT7zTPzxWO6T3LkR/MdvRb2DBN8JDV
0XcE3eQ/IOqgf2EzYYMNIy0jfk7sw0csX6HlND0TBx8CYNbG9KQWjBpLNK+WRWj16W5lpjRk6xfS
SAYRMN7RBnwaupphIQmH4RqYEP0QloZ9v0pwHUR5ESi22Wvas5cZWRpsxiqPTnZe0l9wv6+u3r3n
d5UgrBjVXRIUjkrTanAXKEv18XeSEvHWZ52P4KIODIZMQx+lgVuBGJiYzVondq+O6bA5YEwD6Am5
mIxyVtgtflhJW+zYUfZbY2XRZKF1mKWmhXGRfcBY9VX0AslNnZ0rZ/C3JY1aVV+jjNZEz4tN8GVJ
y7frLi5rRy/QrNuImxljxYQobYYaBa/zdSvh9RE/lRVj0r5AkALEV7t+OMfylKwPzLKR06xHbdsX
Hte+FC4UTdA4I07IaqID64pAS637m2zlKGqjM9szexcNnL4ksIGf9MhyOnCVlGpKt2rglBWposbP
JGdn5M+lM5F3Ex+ZNrG9n/WTSNgjV2Zdbrzy6BZPmmF/Iw3DtJXLlrhqC2phZhCrUuUyQfeRtJkO
a+k8+UNOi2umRxYXLcph0T4vnhufx6y8jwDybYqEGECNZztIm+iuYON0M9VLtY+j+OdcjAmUuOJJ
jEtxJl31AFjlMk6JSRAkBp3AxjukSgJDDAX91s+T5ZH85ttIOpfS+nJb9M25J4t5rnFWbJeaCd7R
GMEQw5RJSvCgopFPKfGgmWOkR698iRcC1Z5hn/8bh0r+f2phMA9iUNH/P7cw9v/rf1Zfyz/OPzqE
wNVfhkv++N5/9jG832x+lus45NBsoCv/2cbwrN8s2/UcAX6TJoKnwOB/NDIs+zeTzp7N7dVyhMlX
/dnIMH/jxqczk2KT6jRVj+OfnZz73/sTNIF+7+z88fwf1Yh9N62G/t//B9Wbv82aCGgctDIEpg0m
WQxL/1sjY1QM5i5L60NXD/HeiCYXitz4XArTI7fy1s1TD8kACWhH/S0gKWpfsuU8rWVEcs/x9ncu
aF42vFF5C2oxcoFr+Svhv1ozaOrGMqAqFYXRcrsw+3mYYKdkGVsEbc2zwFGFZaBNFPeQ4FGSlnUQ
U0kqsic/10P0stYLdwsvKKWl7Yx1xMzAWtVecmsPJ5Q6V+xRl2RGd8d+kKipARtBd4GaIDDJiGUV
/q4BbOhWsX2mLQHXApOfSTvc4BfdgE+tQ0ZSq2MdwSyQUgadPoMSRg4KwzIlTSp8LkAxu6PZue1B
3vV9UzyxWe8ovVgoo/P1kMKFCaj3s7BhxWm1s3csU1KEZiJffKSTjIJk3UWz96P00nMjTeau/bl/
1ywJLpJQKph2f6cVqbiNBsBmEcfLyZmrzy7nrK7YMgdTbUIcy0egXYasCaPb4O/T/hvb7ssyacnr
AA6OFCfxybRVpVz/aHJUncfaNU5AxygfYtL0gJ6yfj66qWFDCusFPB2EVWYndlWZlJdYRowOm/HJ
EDRsorCEwfRjnfpLab3Yvu2fLa1m6RXNj5aeVYe1YFrXYckLwX8TMwMU+E75SHiPLLLWi7t5EaQf
fHr1eRKJbRS7+tketXPuLMUJUQYhv8mHWOI3L2C3hp01LiyY0sS+FA0drCQJixEwZdQjpp0hO8Ko
mnddJboHgFpvVbO2F+Kyr9xjhq1l44xeCIo9zsiyikmrkQcjl2XIfWbJOyHHnEnFOUO9Xck4viJg
pMwcWUezix/Fklq7tshY7DUJ3TqQ5JEDEBbV0lZizAqgx63nJV+pKapCN5GcR17QQGNRSzNifm7g
gW17n4aOViTrppiQn6wNc5B5Xs9bLY+tXdx9Gvy5G9N13HuRU9OorfemNJofbJSzSxFNFBtU7k3o
JH07c3LektQ+zNlig5NBaFC7xZ3rwALMZRNz3DsTRdzlpkxc7Z6ihoNt7Eyq/RHvc5iOwxM1pxV4
bkJROU7OjeFc/D6y6IIjOWgB+z5ETX9oTHC3RoXzRADKS6UE5zYI64iF9JgV7RgOnkehsR+Q19pj
fybW9UDdAUGQSlYyGEIF4OSmOk7vsnxy5ACKO10e6jj6LNkjByYNWd5XuIXc96pd0iLwzkqHIHpq
qfGHlCiwKQOtqeaDRtP2DIfX0L6DlX9u0669y6OgzBAT8EYlM0uPhe6J5vdzWCv2tzf2/inv8he9
FCj7fP+yFBU4TUY4PWu8k6Ys7rgj37ouxDFHZmeJC3ybxroeiswkruWR09Z64h5JM+/suj5Fshn3
OQHekM1px3ZGbv2h3flWlTx35mvV0VZQACMMsrgbYjD2mW8qlL17H9XOM5cg936ex1+JSgS7VdRv
07qsQyjgzkVnQVxOjRX648gKCVrznukH1j45mDbDaW9lnLqXevCjfeFRTsWegwxzGLUb4Y2PZdMi
QU2dBHnwAmk/JlaiZa0VLJQReX3owbhCbAvGpxiSGz97LHgxIcC9Fhf5IbNoTQ+i+3JZkYRyzo1g
0LUknDOvvA+WKffOc6e9FAiMdynlt23Z1CnMIKbL64WGahJr2M9IVcFSmsLE8n4JP3rtLPZajUHx
OdUcsa/fmHZObxcP+H3WRhG/t7zjpcXisZSPbfVVFsP40o3GpsZlnFGLPeiCBJPARs/eDX4h/NQ4
m44dGDNK2OwcoQDKYJow3c7cBBJvoEa6fEUNJoO+deWGgWcmJPr2LbPBgKVTByqNr/HB3nZ5R9XB
jWvSJ/KlwhMSUBl3Nz0o5IQeARWt6ufqEamrMYxr1fwTsX25NXOgWF2GDpyU2xb/UXhdd5aFsTd0
NsOjhegqJREeGQOdqnjZ0T/gpEz014bC47Ymir9JV8ycMaGjHb/6QfrJEbKuexFCk/fMiEGBXY+y
c/TT6NbcHlYuHFZnE8CL55LLvCT5LMol7LU3kcYvSy/T0G5868iAAfOH84eNUXTrWJ4kn4U43lrb
dzNeP7ykiB667uhIMT0in98suf0ACze9j1PDADFFg0c4cISXmj8C2cdDl6Rc4hZOza604mBEJlOB
v7Qi8JAoAvydkcfNtrOMrWbl/qkwmOXyhd+Ha0GKQddvvMle7waX0cW4qfSDV7GlYHIwmAn0sJUP
Na50qpk/b9x2OcUoSG9LIVoKLgyJxFUGp59+Om41IrfUc+xwQZUGD6CFWyOWg5+LnLR592YNTnJA
6WJsjCqtQiiuP5YErSAznMd1pYXHUAjFTJuBv4QDrGhJAddu7x/r5t5xsvhFltqhlG24JvF66Ffx
ubhucrNmiUUdy+biwwBO6RnPWLr0uvxmYHh4LKf4rW7Xn5UVUQ8aOGbKJQ2u8oMWOK1mHZmbwHug
nYyxe/ecvD0wkTUHfgPJNLKzbOv2rrP33bV8MszhmEcaWDyu37vWjlBP8AdYLNofsKaEWaWl35b8
mMk+OniIx0PTNWD6M/d2AsgyvOWTePJS+dBXRvJtYmamsoEFNtloPyNfe+GytGl4Sd7Qn34mYuq3
eNz6WzdlP+uzgmFerNYPectGOx9GtibpDOGVsGrQ6lzz9JY5rowkwzfpLN/NhXyHkVYi8LOLE5uC
7lDs4fBEUTQ4xq3XptCLGaPZ9M7g/sDM8S1qoh8JOeujLkrxXI0Nu/+4cC9Jt4rnye3eJqFzvhhk
9BFsxI+2A1+3S5LysC7spIdUQzTuyvw02vJRlNN0Y00E3MyVnqETH6jPJ1+tUgDCRMueKO+O+4lY
4zEaUQVmM6+HLdAH+p2ZHGBJHVHciV81I4IRrsEZ52BCZc5VEsJW6QiZB9itLYLCWakKcyUt7JS+
UAM85UJdvDjVY15286ZNmpOvlIdA8/jPlQZRAs5pnPYx9dhJt0qVyOwaDPr6iZdKZ6APneJIqBzx
MYpFS8kWPayLqdIvZrTzeFPsoO5QM9pK0uhk92qdNZFDMJXE0VU6Rx+vI/feHQC4/Ogq5eOIlGnE
AWnOR0oE3ndPySF7pYlcXYSRRCqrm5TlKtdqdJIFu3aBX9JUokkxoJxslHxSUwdOroSUlPK0jeZS
MLWxVWZKW0lrAZEuJksA29u1fxNKcGlhuoyU8lJX8stJaTBpFgc0Imc4XQt5vPpVKmVmFQNr1JVG
s1dCTanUmtF9ZaU3kYtwMwZunygFJ52zJw1AYK/knBWWzkWMN1yPuIJ4CDwLTJ6OUnoaHJYbqTSf
zgyEllnYUglA6y1pmXpFChoNvI+Mqjp3HjxkMP1aqGu/LKUSbZVUNNPp5mhKNCp7lKNoocVuURrS
wkRIWik1qYOiFOz4qzcKYtPIS2elMa2V0NTAbNooxWk/K9kp1tMW+2nbMDPrKyFqjhk1uipSXWSp
Np0FmYpX6IYDc2jmr1mJVVn3DCRJ9PFkKe0q24RPix5j7pjjGSafudGVpNU009dr7J6txwrrValc
1fdcv3FWMcxEKV8xADAUIaOnZtb6YFViWPZYWbGeez15rXTiiwKDrKdUssRHKKm21FPokL46CoDJ
wmM6jcpEe/3A9fmY6M2DNiCqrZWyNknp6XDEmbhs6eSqWnR3Q8EbWbkS3uJZmImx8GFWOlwqfu+G
EuSK1Ii3Fqk7zg1iT0sXTkqnm8eOv8XqBbUaIiTtWrS7uqsMvNeJiUhpefEZW5sWUy9RNnrNQ3ur
9Uh8DRudb6LEvqlS/M49fk93pICXMN82KhGwpZTAgHmX06w0wVYJYEfozgfkTi0slUwYqF5KF2R4
bun6BfQw2dPhHo7NAgjigo54wEsM09nZ2fHoHVmeAEV8rDEYu8mHk0/5ZfhMJj9m/4Ae2SazNagp
48joEXEX8RG8q7jI6bQoTXI+IEyOG9TJhpIo4wHFn4lW2XNJXGdJFsZl5m48z/VvJizMzIm2wHQR
M+dzAT4TfrhSNvdK3mxgcW6wOftK66wpwfOsVM9F5QBBj7IloJnwrs1aubWRXO4o8X+rSA9savJh
e9+GjMkp2RN6PWVMNw6zNTytmU/ZLfbeM+zTi9JQ6/ioR7zUQvmpG+PizslHYvvVNmcyWusYBpVA
3X02oi3VMzPjpjVF6904LO8D7kdaLxt9xghIaRwCNt1qT13ZEnJlvnJoO9M5x6ktitsCw3aEaRvP
UgDwYtnP7Iq7BBl3pbTcI7zMK2o04p4FHpiBqZE94KbDHcmIM6HDBMV3LPU74SD9juwLA0YCCXP7
Y1Ja8BE/uNYjCvd1uJW2koenySus6B+OtO45d++rMX+LrMY5+UMJAUu/FUpDzsL++oNqJShvMZUD
1ziJnt6f1VjoDukm2spqHqM3j5ToPFHK81bJz2elQSeMvZzGvJzZBVE+SJClR0qbDnKAsxSR+lJa
BwBdzqm7StZz7W6iYz7Y6Nf9BRG7q5Tsscnf1CtNu6GE7elV3Y7DnQvPQzparHGU3r2MEL1PHduR
kJxYtGG2jtmw7hwrjtsd01/Gsekt7TQqcXynFPLa8KmNbHo7H7l8CUGDTWB362H4YmQUBf2iZPTX
v78k7cSuhzSEGjKkW2GfMhZvJ5/wz97m5zXNVXEPTVdnEHWzqGuaP85PEBXeC2e4MwETqYn+Jag1
1lGsZZ6NtiZPiWJ5pzPUQ9Ak/slqqGNdH6f0aO09+pqXWYJO9yftkUxPZoyPhmfkIZQQ6ISklVav
uNXXgRn0FdwDt9dX3UGdoTkJ8+zFZ+nR9fWmSuw0fa/prJXNHP7eXNAmdxkkP+Wj3IupgbysRy+g
IRImdJavuXrHMF4+meaXs/qv2DfjnUkgbp5ILWHgzDfW4pn7Irkrl3nZECVGZ6IhPy3oKCfSONNT
+sA+dqiYFWeg1N0zWXCfxcb30Qh6Up1HMervAzXAU+0NG3tZXQj1Y3ao580aAUJNMvxilvHDpyKx
sdthP/RMvsToogj/tXIbm18ojv0bNUbsfzeplNEcbMeSeVUqY7EXI8VmqNzvl4m+4rCr7UXfJEsM
DYT26phbTJ5LMh30p8ydHXnEBsvsYrLU3w5UnUMdwEo69Uw+idDGIMFoIlV42/icZZFQQlN7ACoj
HJfOOdIIfKQZvW1Qbe3dzFdldv2iN3CYV2gtbWmvQS/h9jJiLreF4bsQSePkzu3RcHjWnGOgYKA2
ypGzIZW2tlqKTUQBrFsO60PHpHqDVSSvkLrK+gtFHzx1JkJTd/K2WiHvmpfEHfbgP3CRda++RuKo
SIr73sco26ffTdXo0oF5c9nIaa+7L8nABa2mFLKat5zXKjZ6gqr61QwcDiazoCJql63dzTeJBneE
WE4gTYSRE5OAoql+6F28bVvnqdUzauzFEOSRin4JXSrH0I+lkoeJmDqZyf7W5F6yKdnGuY4dakQr
6a9zX0DmqcJpNfuPVHx6WfJJ3ZD0xpOMaUzmOOYG2X3Lnfx9dlTS/Sg63jmjbXYCZYYd2Q9JzB/c
TcWPmt7iJMmCVxIXNbPzdPaO7hAx6IOrpmuPspZVWAw2aBtaVRkAZ3qCkOR1+qPToB/FQBKJTdVZ
z7T7po7wNWNk7bLndGqevKRJ1RV+h4w3YHH0yDkyxKAq0+nLMUsyxobzFk/ytqY/JyhRdFnzSIEJ
9bL2kUYWUIhC7BoEibo36iwBOGqYZGd8p//fzJ3JduRIdm1/5S3NUQuG1mygife9O51NkJxgMYIM
9H2Pr9cGU+9VVpakGupNPNODDIYTjeHavefsI0oyEDtaq6Zl3qrGYb49sOJ2VkDV+mNS1a+pt76i
qX5OLWc9+QOY1/6l9pydyoZfhC6WK1GNZy00EUKWjxOz7C4KPztd3N2pX+mq209x9tYlWJSjnP4R
GFvkW8kHYTw6Lu0B/k6+8IyG24fzwEaFHBDapmwTmPE6zEl98QxyaT8W8d6HGKZQj1VF85aX9lPP
LqBHcZ+wmEPq3NWdtTR9pMyBtk1TdwVjhq6rvSP4WjM5oQEXdyEiJpTmpwzUiu7ohCQbjVDbJC+2
w9gp8uq7yy5E70q+JLWSrE0w47L4SRv4Fuyt9DNntqVV1dmseh6seoyEqx+5qazxjHDiZ2NYRw8V
Rd7j442G7GUgnJ6NlEJ4TF3WkOgwguIerT2xFlzhDKYWtkx3o7UdhPysvP7N6mzmrIL6MSeq2yky
lB/FUTNvCU5FrST50n7K4+amuKZ8uUzLcOXB3SknSCR+DOvW9jaWT0QueZkst13LzJQZs0P2EPpi
lLllVeMyb6mtA1t7zAJ2QV5kvcTmcxxLqM70P3L+OsP4JUmzgmbo8BvoB9uoWD1XGnPlVE5vgUxJ
fvTMaW+SWovz3uSEBr/rzLyAbxi5PdW+le3aaOD8IKPT8aZ/gVyC8VysQzMwt1krtZ3T3rExW3ud
zEV6HEs7jce11c9npL3Xc5x5Ijtv36jg7MV1wK482RD7lEHDDq9p51GY0szJSGbfhBpLr7AF5B08
AlWnm3sRwGaYvOEnJsX3jBzoKgyObhASJj5HoItZDjJWB43m6TFhNEGsPSrXbad75Bh5/ipK63Cr
VbSlrIK7Tmshl+gR/FjFE0/W7DGroAVkN7a0qrx8RH2tr40EcXuIEiBKEAXVbmHtLWES0ZC2FJ6A
V7Qs+nACv98PyDaXKeNMjUt/QYo8yUIuegwjtJ3TEG9NAC+ToWk0zDF5p+4hDSU1UAsVpLOffcFR
7i9I3T6y5BeUefNZBkwIKii56MujYz0KAV3d7vdR7mfIWfSE5braiLbDWREa1BiCvqRprQNyAVZZ
F5mkQIT3KWpz2uUWnOqS5mcZgkypfATzXgDw0y52VVe1F/s6tb/0wrRIsswlT7mRsjEQG0ODm9J3
3dNo6GqhafepMEsOAy0J3VVkAUVkCGRqHuzMWe05wM4iHhAPltYOL4C2IjC0XhGrRzaal72MdOEq
338inNmG7h3+iJsZpdFbV2BmNyVQ08F8uuml9SQC1FUGsuwzgVvGIvQTc9l09r2oowo5h8W2Je5+
VoH/1DggH60aG77EpA8wsVrrNar3pJGsBspduSASMGCKcd+MOLglHaBFVPCEKGjUb6qJu1MqACS1
pVOLmIG6WVm9sSHhI4gtuVI8/VSpqVv7jbGLSQzjc8nfWaTQFrJWOZPI1l3p7IIyH9dh9KNCiHKz
CKAQcESSJvPXbRLWaz3FddIhc1T6CwVutcQ9AlSbnggVSPILso2BpebZj91yHys2YbZKAQP503tt
z8FfiZlfugCTS1I+p54LrNuG22OPmGYySBRa6n3grE5oAGIc7Ezw/STibo2EHxt37LfL7oVuP+me
7VdUj4fBTD/7plvVaNwXk+a8WU5Gfre/JnJlW3ZkcETdhK02hsOisscBSaXSH5ALzBFgDhVvTz38
brj9o8xoYSjR6zhiaSigL1pqGSlE7CrKpFykxeCsLEzgm8pHrVaNZHjoBANbJNeIod4Jt51R89rC
ashiG4kmIG2Llk4ImGHhRmzgdAMfZe89aJ77WJvelbKA1v9EQm4Ggo6InZXLPa5qcCjmhEFaxTQU
mEPcx8oitApryaLWcVvyzchBfqfjpz1WZ1eH0SYKxn5mWNyNcC1URPFtbbEvXIq0eq/6his2ebMp
d51hOOF9XNL/XRYzHcV23JBVubvF894ARgHlzLlJfzgDk0PURtRcevk1k2BUQNiHot1lbmO9fTCG
/gfTRXLpzVVlIBJX7e+JQ9LZ1pccoFHpBT+l90lFK1eh+WF69dqI089UEPKnHnJ0wEuB6stV/cnQ
HaavHnqXznmAy9RMKLKUH69dxz+XYf1eu+T15vULVZ61CVt5aQf3rJGo6lfsWhfECj11bfNa2N5h
/lmVHZ+z3DpSsW4b87VU1ZKJBZut4SB4toZWv/XC7Oin19LNXpUx3nrduasW55K3RRv3ahjuiTOp
+mRlIMmwSb+tkcBZIauPucbpszVYIhcDlUmV2+uERapq5v0J6pIFQByYEuPZLFgqw1Q8ynEi9yV7
JbKJDMtoNbjdKXUKWDn5c2I9cdRW3KX7kHStdmadDOpq92iCOF+tRkM3ja78kxc9Xuq58+A19Xtf
0NUCG9UtHDgRiwEhX25NC83beeTNIurGEpBUPFpSnowWvfXCrEra9OWDk7Q/QCpyuGueAMbdcPB3
oUSOnOnmRBXsvXzDOPstss16kUflQ60eMuFcyjGA3DPOKqAt5JiZ+mW/hIiFHVs/eG12LisMH0Ws
PQ0ZRD3VP0QRnSrNVQxrgioi9it6GbThk6kiKUV1sywa/2a28V3HQEIvvNsNDQHOc6wU2QyrICY4
o+isa2n4m6gNPvM5Gy0oifIawhd6zwErYdUt4F4ZSwTYV+fiWe80tkDIdMYqG2had+DKlL9Fhr/L
2SWn06pnebTam+8M64ZrRBPjObTENoyCfRsFT0ZE4Y2NeGrGbQxCy/Mw9cTV0nOYuhTYwouZjyVW
nkTulNjto0cTuNHY06psC+SIuY1CvUmsJ+6/x/nCb7ToI0/oevBMA/BE7MiyQ9RXme5rQjRRpalL
EtvrupHPDNpf+xhSjj0c2WGzXJX6D9FLWG7j7wxRKg/r+mHkll8IB2lo3vXashfZkdLjVHbW3tCr
bYp3ANLkk0H3oaB+yVMDA0t4QUH4wfj6rR7kTgBZWwTk/Lj9r8zKVhljT0tDEkvhorGiykb7OYn6
EwjT82jI55pkD1ZA5zNrnKcRkawGc9NpyhfmmO8TtWLrveu29wDn7XdcBs9ZFm9iO35g5rzvgaTF
CPYl+gpFUKDebbW8fHKCdsWQaoMf6qeBSHhyzMfMx4ttt79ow+ymZjW28Uel6fcqqd9S7notK05t
EL0aRf/WNzg9/FmMHCMpTdPbxAjWzJl9+0a1KSEuMTNdylQdAjda8YwhRsh/NkxxyzknxDl+8lkx
3AXLoK62efqsM0lzeH7CLbpFwxPzpS9vlJfSNy51Er8nmAx8N9qBHEKMO1ykg+ZEy86TaR0rs/gK
uxjVeXe0tfbV5KYCJXhwRpJXQ2amsf6Q1OFbhi4+qchUi9jgtiwm3GA/QGme8OisIOcsCrdcBGEx
44PwnzBM0Zv+apLi3hugOybzoqWC9jPPS+kfai8+AQt5orn0WPFMWUxMRHJUbWib103Opc3qaQsd
dwq3Z2rc2oL90z2ze22BTDalFekgaHUgkrM/q9bJQZ/cqz0aYIHQmrPRRs06XyyegVzNvwmv2pBy
NqCWB9qgefCX3RoqmpfRtAKI7aVI5UdiA0AzISy9Wl2yU032JCwJq3XEAmSboBPKNclXBFuO69Z9
NKN+b48m4gQ6/L7xSqCVuU0HWkDu+Og6czemb2f6x3XqrHM0GjellT/NIZh9VtsgnU4eU9R6mi5p
XL9jVL7n6ZMKAGGYrvtjlO/EQe4He/iVE7PqeMK4NHV894ivGZ57UX707aar6lNf16+BNb65rVin
sXoJJLdchm8NAeavkfTOWVXIWGRb6ITLagbllFnl+wGHUqj5u9h14Rc2TDbQxWC4P/aKXlzKMDrO
z1EwbT04bEtWjLVjcpp6sHYudAHyiSHStCLblJRZy8x6hCrorzpXPDPdOqsM3SDWK/Y4u9BKXqyO
2x5XJD99Ouq0Hwqz3mWi4vKj8WRbN2rer5Gve0JCXhrR11+dMn3KE6L1zIdhCn/UffXoYBhTlBFM
B2iXB8u8AIkRFRscXjSocZQ4AvMi/y4QvAfdVMegDM4BzL9FZSDVmf9BMpQf3dQOV2GgToPf3lUA
JKPmSgnCZyM1Nk2Xv2DCENPZFoG/8AaLfQhEjMSWRy1g/jx/05CWP1rXZ7sXfhl10GAwdZ5QST+0
wcaFPdXjhMweJZISiwjxOFU/jdorqWrtO1G4PMnVamIDRwxfRGd4qBkjTi/mRLiRXW8Krd7WoVw6
Fk0RraLJTbFD3ip4IkiQ2rkXuL5jTAD90O8qt7sqjxgy3dpDnLqOmnsefXMPOgFJqrm3XruWJvYs
dg9XQzjupGyvVvjmz63MPv+KevmTbiuWE2agqMxxOv0s1TMjmp3vJV+eJc8ecWvL0Sn3Uq8/Js+5
e9B1+zbYy4wOTktso2CUo9XJapxYIos03tLCW7aj+54xTVvZTMiTJIcc1XMo49ZaTzy1lm7mahi+
2G9HTYp0AdkAE6hsaUGi4FlhvM1Lpl8Pr06KQJbpj7PU6isuDHOpoK4RP71TBssjqokz1p5dQz1x
AMb4LWr832FYbL/yy0f6Vf8js+L/V4SFI74P1d8hGf8Jv5h/hX//t8tX/3/eoCH8BWAx/6X/K/wU
f5O2INMVKbyrnG9OxdzW+/d/o2z6m+vojKQsZQn+M4tC/1P5adl/QyYqbV13XGFKx0UU+v+o4n+z
lKLJiEhT/kHE+IvS839Sfgo+2T8ALKTtmJZrc9MxnZOoU/+RMS46p+yIfs33I7Hm1w5G6d2Dn0u1
tuihNa0m4cErVBbEMe+37cQIo5Nerv500P4L/an4K0Zj/hRSCZ3DxLEQEqHrn0nnXa1rOPdFts8S
VW7YAjx2Kj3TlhUXG6rkBrv5uXIwsrD9dnyBat1GqTEUwTaw57Ek2TV/XPL/vST2HzPsbYuPZOkW
mwTdtQxl/pXsUWnE2xeS8sfA9UM/QUPp0k5iibHtM20i/ZYM7Y5pcANnwf9p2ZCnEcI6KyENQlS1
O5GI7rrN+nYLYJVk8ISOqqsmXCoMP5gOa/2W/sVsrG389UxFRttX7bS+3iFj8A6aPzz/i4Ps/POp
tlEgW8iMHTj21l8OcqnpNOvrKtvraiKj0x0EqsC8Whehh0sPfIPhVSiqSP3cicIijgT7NX6CvClO
MMWfwpzQ8syQPzz6L+t/8dm41P96Gdpc6KY1Y56lO1/vf74AmrrBjC/ddA939u71zqo39WSPs3Lc
+jpg6FqhRhjN8s1WLfgiG2Sx0ZfkGgVENnjxdE21q69jc/gXn+ufLkzU1ToiPD6Y0jlR8zH9E4I/
gnNRGHU1w2D3ZZO5DLnR4tsaT3Ikb6fGpi8TNGpN3yUiAqt/KVIUNYANAdTbkzinXfAvLkx7Pk1/
Rs6whBAHMMNtFOfSkPNH/tNHIjFSn3xv6HZmJNArwu44OlUK+FtqZ5WE1WPinema+g9wpcnBFc56
hAeLlswJN2lF2aGzBbpkVo5Bs8Pi3A2JdRhNf09uio7QG/8OIEfq4gQNq6RIt2PryYF/cHI6vBQt
MmERVWcxXImpxlE8e4unwpgw1eE2l4MJB3L8mbcQkqWmhk2d5yfIMqTcFvXeNvO3YDZMw21IFgke
alPDwYzscJPn1XhB7CNHaDFRaax1rOrss8GNut+m7Nme7agqXKEr7xd9hryKrc3T/3zGDQsG0D8d
YCH4c+57aGaQqP/xAGOKlIBhmnZn9C3GkDS/mL53LNli4eIwqz3Rt3QaS9A0gweOO7OmI9OI7Mb8
hbD6ATV0o8WrTGj+UXXVV5W642YsOUBj+9kHOb/7iKsl9ibvGHjur6JEPxaGo+L4GpiOLUKMXa14
85p4GQQSAcVg1MA56M/0hnWLpfFEWmW3D2pXv2gVL9//R5vOPzROe+uUg84hAG9dayK4fr8kgSKh
V+b7Hr7aunXyo1tnd05je0maYdjVjS2eOisbHwLvOgBgvGVNKrZ6PImnqYa0WlfBVUUF4vwRQgUX
D5M/Hw9xTtcPnAp1tV0thSjoSuXgcSFzZfsii/aWNcXnRhXx2bB/jq2RrQY6KGdg9vpmmtpkD/Jp
pYMk2HBzAz42qngXjLWF+ocu+YlYXERYTFUuiEbCswhrIOq+/5BGqEzrlsxIt14EYhqPWdWJS0aL
Gwr5BQLUTdqltuqKCuKGkalTH5QVLu3cPST64C5EXog9D3YMsTrzht4a86OQyA6cIKxPbQh1qZnG
g4YKggCBApREa+7Ah3xkXfcsi1wevs+RA2ptWQamWLmQOjemqb/ZgRIHHOWMMnsbkwTgIjPVLszB
iZzX0MLxVN2r0g0f3AYIK5RuhKhx+OBpXfiAy52xkl7COccwrGmleISg4bEyS2jrbLaF4fgnu+B3
RN00XkAx9SsD2AM47/FkuJFr4YQq0RKG0R77Nc2nonkPGz871YMAZkR/bNm6Fm4jeziMLlpbc+Qp
H2l+ukZARRtmSKITBuboVIOWpRUVXOLJ9dhxsNUIcsEyK4c7yktUcrYgpFUP6O105BVO5EMvMqdK
9l2AKy1HFHPzGBOHYRTuy7H9GKpyvLUY0W9dk74Q5XCcEMjtJjGYd0svtWtI6PT3O9PSnzDucpBF
rq4jXUynQORtJ9O+9ZV7/X6x/SrcK8ng6fvtpDIin+avxja/R9P1knQA/ozePiX3VAxboDrT6ftb
CMdGwikza60YfWxSV+8gPdf+QzW/JOnsAHUQ5X6/HUsWU1TOBAJXDrwovsMCG06qiDiAdoRKqGSw
RazpP8ZZANAltgCbGpZ2/37RyRcJYCJfSBHyHxEgtrtENmxwizOSPef2/dJAsTyM1vjr+11ayenC
r7caKBwPY93Rkg2D5PH7Zei8Nzm52WZk0V7UuB89sqx0sXBBjlYJbLFpKIubSsggtwfVPPqZC4W1
mU603A9Ra6oXQTTbIkXr9mjm3Yro6ZciS91dwHxt19pRs8idGtV/W4CeUrV2admwLMg8zpeDVxZv
EmBL6Hz2wOqem5GLWEdoaiX2i7Ax98k8dffCYizalpa7Ko3hV5K36lbJReIa75KM8ltHf6sdX1oH
P67TInaEWOhEwPwyv9uNDVZhDypB1CKqgV7APCsCZ11btKn6ZG8ndrmu+8Zeh6l9aisIAaFbVdvY
QkLqMyBejrJiplv24zZJY7AOPfP7DrPwHqndb4OlbYMchaFGg5kg6VknKpKClmILNYOxv5mt0mrw
HoIkfUfAGWwsFt9dCpM6q2hb53C1VxpOlFrv0q1eRLgORuM5ahw6crDBb06Q4Zrvn7xBc7A9Krkc
7MA7YIbOVknCpMqT/jkJwvaPo5kws99PGR1BfF4oVpmfMrix27a56Y2zitCn/rE+TYk0n0au5ap+
lbo2h0qqC9jb/ggJCfOAHOi49OG2tY8DRcR2SvhTSneHhvBQHPp+eLdqa9pgGbq0Rg+MrWeRcAgU
wPUPSqJgzG5F047mSbkTZrAkGyZ785MJRatP4IBf4yLNTOLDM0bUQ68w7YQa0LMlSvpqqQKRHjl/
N+mH/bHx3ZtbTOgcAUevyzHWljJwSV7PocYIuWwphbeZl9HLleRL8KuNmymVJdtzBttakIHT08RP
Xcsq6lUAp1FEdHbW5seom9vvYROcBlMcm0D2J8tHn59NFwaQxyyPtB+0F0aVWqveCNjsh3gfmKtc
ppmOw4Ys2bplFm4sLQBGPW6CuPsR5gCJoME/6Wa89GPdfox95o4tzQAuR+3FbxkzBkO+xUXkQi3z
p5ssGXNEAosnIiK3GAr+ecbboLh4sHbTUQ5ALIIRFsQAgPaqpxIFWjKdQxThPjE7+xgBDZjrlAoc
BtJiBKV1wiShTqm2wWFUQde07ANtUXcJyDfKf+kyj1c6GJOd2RZn9HT5RVdfQY+m0/PMV4oaex/b
1VcYIfcp8fkhA1NX0ZruASVStc6cFK1REiG6c83h7liTOGauxeNYIkGZjJh4VsQpt2r2/naZY33k
pDa8hW7w0sW9fTBrhoi9VYDKSVJt6QiT1kqLL7z1DpVDP498YhtOTRfv9ZJxA/aJgtzEbCYRajWK
sNi5iSjNIbKtiqLI96VietW4M+o/YnorXa/af394rfHrh6JVTPAK7aCXCIhsOCvLhlDJs6K3Mvk0
UgP11HVlxTLQhQCTBp7+0oLdASWnnFGMzHsZ5HFktaq5Yi+kw2SFRKUH+AMU9n/SgzrEVZ25U2Z5
TZg+74Yab59W7POu6Hbd8FXZWX7uc9mvJq/6XUzSXPQ+D/DILpYpBDkRldpG+iTQJ7lpHnioocHh
5C2VIIjE8TP6wXQXwSeyFLbohw0kuMtg5FeIaTAya8y1vRFxNc0/o/GYHWaZKLdcQXsTUftCTRGx
U4aPN8SjKdszaBiQ2WD9UYoMA+cEU32NJVg7EV6YgOazIbTU7prLxAA6vQwj5yuxwukWNGsjdIm5
auDdVdHcGx3loS1aOIahjLYhvYpFx1C0ViAd2x63eynXPrHkx74nfjYwn2bTjvTxPA5t/sOjDUry
kXoyWq/C60IuVg8xko+Dl0Jl1UY6MnpuR/03gkRn4Y1udK/w9rf1aH50nTYtJ5EWG6FhxkOM1RPV
0BXHBOLHU2Jz6zbM1KFWRhendqlNCbPaaQFZO99v27YbTjxZOMSdPAYNz6jOjofHNk33saYYgffO
WWZBfywcm+z40SGEJKXNCIgCW0fg3WBMdl+mW+/pPZxlVQxExygmAGnmHA0wJfAz23atdwZBmoIb
hD8J+945Esg7ookBxx0lYVFxxfGV4vtvtcWx6pQFXJHuZ5KFBO60foFkP6Y3nDb90XFHRAmE0a+t
yuCt5n0qYYCI6Qt9E9rpe8WG7Nj5oX/6/r/vFxfo3oqEgHaJ4kerFqVuaUfFpLhET3X4/hZcnQci
sjRy59Vvt5m1ovp40ezIPDiaY/zxkiWcvbIrPTgNDNJctl8jdrBoZet5cpVT+KbDskROeRFs6R6s
8jYkjnPT0Bv1uVfc9cTAMkgHZ6Gh/79//xkujQqeTie3dWFqlNKaWIPYqe55HMBDacrb9zva9mQ3
SEBU32/9HfmwzYbLOIOGmIZrR9rFmkvGfKDjaj6McUhAWlJhj5uwL1V0W/alySxjcMRw0fvmBDuh
fER6g4bHvLuCWUo+lunOIjRjWVWiPEkVPwuvd0+ikXtp9dBJ9MJHjRqIexML/R44YslsoLx5jbI2
ea+zAzP8Na0p0qza+faRhBQV7o7tRn6SrL9IIGyEY5p2FXg8D+Ok6wcEKhOutfk9ahwd5WlRrmTu
EPmQT0dtxJVspGRK1zTRDpbm381WVtsJ+c0RzEZ/6CjswGhNh+8XuPpt+qf3wYjgVfrDtMbRxMrb
js5XKOqRBv/OcbGkLEr7ISna7uByEx2py0mUmtXCaaEwlVQRiiS/2g51eTE8dO+of141feJ2QJK+
om7Yg8CKSH6Tybr105PRJq9V7vxEwewf0fMweI1IsUvDUwdClBPrP+h9dFFTeGFAtHQa44kKb4d2
l/EkH3XEMLxIUsESidum4Skg51FVNA7vZRLESzg4P8B4EAalk9gRhU/El9AVIO2NGq3zSPog7CDk
FlS/wE18uJO762X3DFGVELPpDVXjtHIyNFb+U1B4KPubKN/CbGQHOJsN+xqMft3vIqt5oDj5EcxP
mASZAIzJWgf9XZQ7Q0TwabH7BqhOHW/beFS4BtHeuF9Ruvd5xlrhn9Ci7YGEwSXqDnqtf+TtnTof
+3qJfnUaqGqIpsIbC8lraXfDrrMsoNadJnaJwz1VCtJ59LxaIoz8sjQXD5Adfwyzc1h35Q8jd5p9
hovYo0KXfuLsabVBnkhWET2lgzsvl98vqb1CcOQw7FVf9cTvGbX1FlzKXsgG86plPzjhoBYNgb1G
DryVWYEEiaaDh5SQ/k0Nv09kwAzS7ppJkF1edi40vuTnoFqK+Lm9k4LljuWLbiht7TkSQWg9qJWD
t4WZHYSinIAhxAcIiju2Q3kqfnsc6qJnzDxpPLc1QSHQxOVH/GZGRXpjXo2ECIn1PO9f4M5uPlk4
rixDAeMuQ12l5jOZ611SftP8d2+j3PYi29iIQdkvvmNeVAncNGwUHVCHrClS79hfBeazo4rXqg2T
QwiX6YTxNF0GqkfbXNbHuixcoI1z9ZVV72GWFxjNrLOW4E4tCSjBRPzBqDQCs1VOW1xOQFS7xIPy
FuvIJM07m/b4CPeVeCTwuevRNYOLlqgVbJ7q0sSJu6kb7aVj+clCdu3ROOPfCx5fpKwDZhcm08HK
Y/ySaDBLdEiJl7YI8y0iveIhDOkYYg1K2xjNrOO6bMpJluvEuECTm566pDDYLD3rotFPem8WuGIb
IJxZyUE00FOUiCoKSLYrO0EBIkBl7pXdoDuMQKXK+pAj3Nqw7rF+2frVTIR7C2hQZ5pzkxFM91H/
KGagweS71jFK1LiL9OwdCR6ulU4+6JNznnAYLAGS2FucqTgnOwV7tYcWnDzhvnXJjIy6FV3q8pqX
4SMK+5U2efLEWYPEhMb1SCSHu5YxLeUoT7E7Tc7Rirn797j5yo3oXNy183MDBOazGm1zT6FwymN8
knHNp0+s6EE6vfecR9kG7PmLq5gfZr7Ro5xoSxrV1ezZxy80OyOEpli3BpKpkdraopgwCRGiV9ee
t8RwLskVLq9dXl9iLcV4HPH1mEAyErw9j21RuUNMbzD3RvtOb6JvYkQuOcJivxhMXJw5z83UzTee
Oz1LWwK3p3U9Idbjf2sRYkfCQw/3sXiXbeItBv0pz0A34DVEUlNLcSjSxDgwakfa6loo/n7KKfkZ
0Yw4wK4Aa9YZtjx8v89INiSsK9iTXZQfijm25Dux5Pvt94v1HQb9337Zm5Pa//7dvavqzdgHj9LI
tqLol2XnvLkxYUm1lRgkPGrWJh2zeNeVKXTF+RvoTB0QWiKQs3HdqIpIq4CMke+XLhrRK3wy+9yb
EAAo1k54LsN9ouEdcK5twbSmDbuHDJ15rCJ5gIaOsrZIPzCY+AQ+1pLLHvfJZFzrVLXsNDW5dmOw
w8KB4+DDKbp7sBYWLi5J8gP8B3db1V76iAfgudKluf17Fg2Ss8VQVcZxFNPK3Baqdx/birGK6uQP
fUjzJwX68mlyi0Xmo3Lo+r2WOzH2MDlegjHEaelimotxxfkqgYfVJSSzBPrOh7XKiWvpZIzZfrLw
dRHNiMRDGzTiIJDYzhrIR1RNWVHEB5VPn5xsbG6dhuGjh2sgjagBATS+YipUFyLjzW0Ci52NIhl5
E0/jqs7ZAY4WDA9JWzehs9Imfn61o/os8zw7lgC7FVfyStMzxXeBFkMlQaQZijs5xcx/Ybp7Gc0G
DxnaqmZedoqT7GKKXHsplOw3LjXCPmn87kFpCpk1CZO/hjjYulOz7abGesTqnG+5BTLG/EH2kmfe
ETyK9tF6dO8sKTpCrYLkwiOajRLsxYJi/MMv6PEg1s3dwXrr/ODB8UL3C8TfqmsqgrI155p4JhHF
Psl/lT7uSqt2fqZondh6AftzdRrpkJDuamCg07U0edlQu6vch1dvaD16yRQqLJjHCXovS8cIjotn
S1PTmptWedEjmy+xuIeqPtQZGOsmaJ2LX/oJ/cBcrDSn1U5upfmrsVbWis3+b7Osd2wonb1TEkvs
u9k1Fp14otlGzAnMtCRV49FmBzeiN3qsGq9dz+/cknFcmzbupUFmxPR90naV1QJFHLOngD3CMmrZ
BftVCgxVdvnWIs7O8bAWtlTmD4N/HiPbhUIPKkHXnF+VrMe9/Z4N2KiRVoth0BahrRvHwiw4MEpY
+z4COV0VnXvuq5Tk2yw8iTlS0NWHI9PJfM+aee5EhFQzdT5wCy4Di/jZnI7vLdJrbWlgOGgEGsUS
wXtb8zCufV3CTps+6zLtdhDgImj8JCwyt8o2RNX4uwpeb1TBbHOHsD6bMu7hR7bsEggzIwCtmunM
b0HQUKL31RzKQVtK2eaWsZFzF/pHaVrgKXOSEbtGvjoFsZ1BEZiHJJygoRbFpjUMrrGhYurpTy/h
WGY7Y+wfOVugWDLFHijupg3YPWvhyrEHGtka29jXp43gAmOJSJZOpJZTTHcYApy/CPD+qwaIascY
qRz19tglzYk2p30CIuy26TUjDeUhmLKWDrTfnDXU8KCLKCb7etja4xuonYvKEPb5MeAgDu9hDLPX
ZJL9EabkMTLwu5JZ/8OHrHZrSw+TOHhAs3fQaw6MbNDSXBVmfyiYpJlMfn2dHVC+y8TG6ltgcLhg
j03Y3idCjdbS/ixNYoVtpBm9r1FskwG3rrHzsVNHWFlqkvo4Xbe96W4dB1LC0De/9P+g7ryW41ay
Lv1E6AAS/rYK5VkkRSvqBkHKAAnv3dPPl5C62ef0xG+uJuZCCJRhqQyQyNx7rW+Nc3xZ8E4H7YBL
E65r08kD+J3+GtcDisuISpq2XMfasw/mTGSqXkGqWSsHbZ47QdipNMkICJ47Fie0JP1WepjV5pSv
g3jxW5l77lvzPDMo22F3N4uhOc9D+hjBt7nFKyUuaWcETm3pu2lGMJTGVQndcGv4rCJ9IZyjZsl9
PLPwjCnojX2vH5aW5T+l4uqV0Z5ZuJ7sFzMpvnXLaZby3JuWvHU0es1MklrseIR33cmImZBL5+k+
bhkOzabTbpJG40VFdD/aFAOmZrl6Vmgce1h5e4NFyC6iK0HkGd8fE1vnEpcgsfvSx0fo14daNOHW
UKAo15rJLkC+aADnDeKwR3xe4oa7TGHyczAzh5xlePtF/wBarf9KgN7XvsN45hZwUGNSk6lkIyet
miU+RT1G2pj+/JzTGjMSxzyUZE4BDdGHWwfgcVUx8Us664ZURPfkT+WLZSTxjd0KlSUgfEDKIXmy
YEA5CLX0i8dLBNKb0DGZSYjW6NAv0XaY3KNk/X9plZnd9mdANcwZw47CUTqI7sAKt74iJe7PE+k5
hV0aVxk7LwBverC25gutCo3iOcnaoHaZWhgNDV/htdSXBEef8CpgoPNoAS4a5Y6rg0beZpRSOAmN
w8Cl92xJOEEI1YaDJeebNUnRZFZxIwUjchP1l3BkRljpHiZD2lJn6dBsrqTxRAhZdwgTgje0+kIl
Nb9EZqEiTrVfWUgeRtuH1ZMJIPdOI2LA9t5WuHFLEMrTQtEfu+eb1Ifu6mYGpNo+PLojikciE8Iz
3wgZHawTu7myb4n3op8HZDUIKZxdkJPmlzjCXFMQErWtjbq4TBpYYxWJqSVM+WJdsfhtp58CEcmf
TlJnUJFJ8FWwqpPfveRRSefASMKt46YYwBwu7JRbhfKCZdFylmlV7UJKFhunZcDgDU4EhdEVwC4G
03iIKPq5yYwXSosGTDnMnkZMxMeqb2sih+1pU6KlgN/O9WURqCO5IlbjbWx7GBMzGvFD0SFoBeRe
wMuHblXQYsoKc7yiQl98huS0de8abFV3ndqsw07GGYwOJT260x1NS+bqdecVt65qU1uT0V7t6U5E
dnz0EkZ48JsZ/TMjvYvVnisJIihZdBfd6BzHzKA3itJxaDLuC4urU4L5ItXw4DGNvTTOZGPQTLNT
TE5KOsQxXVaXFahvPhdNxmXSgqGkkWTIlTtyrmMH93LM9WtKzJTfFvnFH1NMXzq6cMa9ZWf6eKhm
xuYDWczvsWtGrJBz/7E35LXoGv0N11cRxKNT7PTFuO9bFv553ldoUFKiomVdHKymhB6tZ9+UswQ0
o3+pCrtQXXP3xUfDynz/7Opm9NR0BgW7ab5Edi+w3bo9pk3vO26d5jCH5bhDunmJ6Ru9QXsMFgd9
aMOU9NbAjHO1JhLia3vYWRRQzgNTPcMtjQ8ygvc4dOgeMAktPKp/ea819DYFlZ3DYArI83XrPyWQ
MP2YJHLmrjeAAm60AeGwYYCyqvWS/mSzS1NRvU+D/hPywHe7LMpjiKf3CRLEhdLCk6xMeRw7ikvr
8bAeGeR8HCymHLsKHHAg8jw8ZRFcZg5ujvg2fbaaGp8X5YxDq/BohM+CLIMprZug4WtKZfShvg1x
Z2wNrhsbmvHNTZQYTzTA9SAjNWM3sHbbU9li2Ue7E2s9zD9wAPj2qFQAK8aaTerQS+HbP7V24a4s
0w/MM8UzuFo/KBaxHNZBmPRerGrkZhzsqfuO/11e86bVyXWpATAVdDabRGg4I1z7urTuS1yW3VOh
+9Y1NsVLWn9x6P8/Oqktn3w4UJu4kAZ5KD4yAV9vztZYkQS2RtGtt01kTed1D+z8nwS7eLaQWUkJ
Nt6GndfJxD+ZYBDRsqt8tnVTFOOr0aRZMCHBsFRcZO9WdO51FRD5e5e8Sf00zleKzSXgbja2Wqn5
atm17um95OpRdhTAOeVJe1Ux855NMZlyiRumm9/7hYR3FjVmYiNRyE6hDPNzgYj198b3pJtiFrgY
Xa2fWhIY0w5EQLLMvMCo0spwaBbndc9IS+T7vvOauDbK30ElhP7ehdBWnqVKy6xdRqMYr1ZAX7k6
E7ZSnRe1WW9+bmw8i7s6pVcrVaTj+gLrC/5+qX/d1xDlvEDRAp7UNHBl0izc2dP4sj4tXe9bXyBd
MyLXt/C3F0wrxFnEe73U1EjPuN/5IbQkVulx6rbaRCoWdESUgWPQBLSbFcV2Tbqjd1cCSWC5/3kz
jDUmqlHHXOkv969f/9/u+7z5+fcmbR4cdv965SwCcEB/sGdqzw8Yf/6K621Nq/glZBudOfh1GpfS
OodWY4FVjB3cgETT1xSdD+Po+ZQOH9cnaNaHL9rqNLlT1V7WJML1dd2l4OhYd0OVVLg+su4ZsYc5
L+m+f9613u+tgYZq00KIOMxuefp8ufUZv1+znCj8WRX6uTXrjwren8C/dW/drA/0khU4tG3oKtWj
T/Pz1FV4MOfByWDhcYZldd6emRdtRGRmp/VnjtfD7fNnzdL9oE6q9UyaVHLquhnUnuXgmKyhOBLl
OE7nuiKsV1Cep6jHzc/Nel8eL6wMSaBKUvzqAPVh5a0fJEo4SdbN7DYRlIRmQi7iFc9+MiB1Qi+Q
AfhUMQMYttA1Qa4202bvOlW1mSXlPl+fdx4wFbIFUGx5T5qHF4F28yHJi4lLtLMHsf0jl/EzGagP
ZkoJdpx2M638DaVz0GWRgeyAPNzJFRcPyLE0UmM7s8LDQ03IgRR3uUig5czpD89nvUMj/Nkp+Q/z
TnUWOae1onz1ZvM0FC3R4ZAwDq1pXmFYs1SqEepF0H6pgr6I2r7rRBLdRFa0jxdVbJZQL1MnPru8
wQ3otLn9oBZHr5zG6AYBGGBmfhleEE3GBhb7vOtwnxJ3bFHdxN+ZZUjmmWmfQse8hhbwBLO/Tqo3
3HekmDnI1F3/Ys1tuKVaN3Q1PdJ+Duy2f7Wy5p6K2QGAvKFHBiEg3vfKfu1gK29hE57aKP3OaB3Q
BOTzRPKQaB56rXr+vix0762cn5vGrDeDtIkq+1mM7jtOOB0o1HZySQVRGK3Zd7UNFFZzE7bpAlWN
Dk4sWCxwGccvgYu8L7ayTy28Kvqu1237GoXyWy3rjKUH/A9DTCeyL74kdG6GnLVlGN5Lj35ihN8v
Loi+cyvcvn5gZla/pZtDQQYE736kgGopyxd6FGK/IP8hdfCIccIma/LNtazEzqEYTlpEVg59hXiP
x4L+uW+8lc5B+CyzzJwpftWEcA7CL7K7LcrZ3JU5MTx+r1InwV6i0R9Y02YtUbNMv2gEOjQHTeMQ
IrbZTHVNypRFVVLgT/Eb83HuBHAhh2A3tBEPlKiufPYWF6JEUQzQY++Sdjc1mPESm9yAyileODt/
wS3sFuqk8H4IDOzGkxVxcBmGOIaLRQ/DjA/LIAlj6PUPFhAtp6wgTZRjOwmYH5IyoDzk8G2r17kz
C2rS8kNW0E/QRAcoJMMdyQHYNnLjYXbtHzBRA3s84xKECNHxHfeNLsjZzWeaKDkAtck6WiptRFe5
I7pKIOliskiESiWZVD4Js2QCbnDuB41KL0lUjomlEk0mok1ygIyXBV4GrO7cflrWBBSiUBaVibLe
BacbygB5KbpKTrEnHC8tYSpCparkKl/FVUkricpcWVT6SmRP7pPWE0dhqmwW+ooIOolrmVRui68S
XEqV5QJA3aV4QL6LpZJeQj5BCxLki6VSYGKo8aXKhdGgyx6o4Sx7X6XG1Co/xqSNRmUC/Oqk0mUG
Yma4UAzYRdl003maSKJJyhupkmmAdf6oVVYNIUbjkwuvGERZxKVw+ZlJ2ZMJNMp7aWowafK9WYWC
sSrzj667qNNEkw9R7IICM29KGrNwF4dLvdj0CCCEQkN/MDvTfZgMuZ+zZbjXe/FYF833WM99Hpqp
Vc9mcedYHUYk3RhPIHfg64cNYpvSmAJSjKpd7mOns1rz1mBlN5RFd0H4/c58J90nlBGp+02S6aI1
3rjJS14lHrP/sdmFwIlCMT4h9Og2YhjHDWBVpk4V08IMSIPjWVdbzNa1EMgVJ3QNe4cgIc7kBNw9
eYuU/V2wrLFxYxnWl3oAaq85oEEoV2GU1F7NaXCuZufdTOiujssCnyLPVbIUZdOgkZ1Sq+cxXNXu
55yJR5QV8WNHeT4Ou/zZGS/z0vokhTiMK+lrbszjDd6y6ppoJO8o1U3dUJWUBD1GC9gdh//+v1YW
G8pK8RfhNnAv2zVxYwsDN+vfrRbLIBJfumZ1TA0vPY4DTe8uD7UNmsFnD9HiI97QhlCTeW8rccfk
dPK/eQviP9wengcO0dShVeg0As2/ydl9YJM9IdjVMdeQO4W9uHMjRgBtjEk8TLy3TDA/RxBQ7f1y
iG8tn7wBkeOYq8ph20KHRBmHPU6JTfXByO/AHDwBUF5OLFf1W6UCXatR//UXJ5Tg+m9fHJQ0HfcE
OnwL1ftfBdm4GTIzKSe+OL9zdplteKdoCG8Nc0H2XmbWwR48WIODcRpgRB1YNqVvi3k0rPRDjjPo
aMt/BzVkePGHI/SXkmIOxR/7JwIV22L8YgpMNea+LUFk5FIu5//m/f+HuYFv3Re4CDzf4WOsgvO/
KPYTPDOGUzLUFUzdLcIbZNfyIWx8bQiqT6gyCuBY7bBfMvfr4EiGB9ySnd/tSgGpCW3/DRY1O02a
4+J4X31VAamT6o0zD69rVR2mCsR0m4PW6hLr1uqy/v9ljPH/TxYwZf75t99bJSr/xQJ2l0JrKPP3
v1jAfv/RHwuYb/2Dq7rhUic3fIxWPsfvHwuYoZv/wOPlMC4IXWDJ4aE/FjDTVY+4hut4+KEs1+Fc
/WeKsfkPbCm27TnCEupvvf8V/N/Q/wb/5w5g8sL3Dd6GYf6H/aoZUq9AXFOfNUm+aTkL1pzUUdzU
D7IwfhlZ8lXTogHqIayp1x6JkidbtueKEac5mTxom1h9O9tCszIIBYS+18ww9cQCdafAuLrVt2fL
OlOqa8xdL8B4F/LSm8o2QPl3gCc0Nt3HVGNSX1pYablctrRcA2s2jqD10j32HJqnJm7w1ouGIIkn
sFylg7nWsV8q4D7bpmVN1dB3OQ8tTL1173MDV5YaN1V/pft2fRo76pkiMpBrrLv1iDUgzSNUElr6
4mezOFdz9GcTtZU40+CnnsoAv1lvYlmn00m5EMzkP5+8PrBupPqLdW99lXVvLlpIHHaxM6YoYSCF
Dz6yCPbyiDjSLL+sG93o80uDwfRoJ2LnzILCe6uh4Vr3upKIK9Rl85IO28hwO8i3CwGOS3ahkKYj
eva1L/TY3H0Z3ljeYgRD6xDta0bF5XOTGAMCCCclPAycJLoXOdjBQMVqI2xRXahU3ED9WXbtbe7Y
dIhbkRyKtJSbpMnvxeh9p+dD4QEy1I5aKl2UPAtwvX/zlMTLn4HKjwnskNjxMBJ6BcGV0CGayA08
T3vrPRaaKnZzqLWUzsK0HEsHQC7I0s3Y9Ci1plpcwdsY14nsgHnDopCvLXJ0mlbAIGDxnDRkmC6y
HSzUvRGTR/iLmnNxHfwsDXg317EtkLji64e2dxPOoFA78RGNBGbJCYVjoeviWmvcNGj+BaZdmteq
sWFvYBrYyGx4nMsqmFJ/vnGm3t81Npj5SLPjKw0Tjk4iY5Fe+jj1LBpUSOdvrdgn3Qp31cEcowGJ
U0rAq90gQLdqZHkWLF4Po8RG5OMNfg7rxnQQ2Y9Ti0q4tG8IsIH46y0v62MKlRhAa92BfQTvr57g
JI6Hakk7GHz068yC8mqod921SHM1MQPti5FS8hj9dfMKBoHmjg2rTF+enShpDp1SlMxpsdxAo5xv
yFbl+7Czgy+07zSIo/0y18Z5pO5Oo6K/Or0q87QWNaEkMVG/OO1f7hubtyZObzGWqGIQUBlN+PoR
ne1eIO07N37ZnVv+c0Cvane983PDhGen5dDIGAA7dHXU3QyL/xmmxWW9JaYGgiPz+820uCR4iggB
sQx3NaEPdvQ8Sch7HBviUiYbVCDNmcKb4CLu3GcsVrHozaiEMlJDo+EWYvkEThrtld81ViBqKTKi
Yy3j5E33aQzOhyms2A1e/i1W9QYo0XTefAJ5QDtSw1M1ut+7SsvRUH07YqDLlu33zMuG3zBc0Ssi
bvZu2fxynm9C7AMxcM5bGBLNQI0KvuNxvctvSIk2EMqhyTcaKDSMP702OhtZKZmnAwJVL/HiNHVK
sKBfU9dMRUI9xkm+p9OgqPuiPidqM6tCy7q33jd5wyFJM/vQKkpnG3o2XhrnmHeOPFaDv+ysCoyZ
G/rvZuNn+1aVhta3tOTRuyEbA12x+iZ72kQlaVdb6mrNuUB1JE0s9izW60BgaWTFbsFlKYCXThzY
FJZjiM8dRjAzKsWWTGLGBl3VGk1Veuz0mj485DjVYGr1Qj93iZkjx4cNaoN6LMhr7P14n2vOvB+S
7tlcZudcgyXZi7J4cgDAI1iFQ5djjd3qoUGSxqwXOy6V/Iyd6QejdJDhzqYPZx3+kbI6DXW8t6X2
A7C0fyKIxOgL4O6w6FcxiQM5g0p2K4szGmdKamqz7tFZZdUroUqWGr05H0bOeT0AZtv+s4eb8aHT
+2ofGnlxlqpM6ED/WLZMmIHL9OrilYVl4IcJLWiXyrNMuvGsNcSbW4XVkzbWTMA6zfksBvFdwI3e
0fay9ubSfnGzgRD5sTVpwaPOfbPbn5Fhtuc6jwBULhpXUXcrbM5U4KopepwYLbnn/EK/3ezWZ2Yl
Ta+p8sEHqmenRIUEYVi2m5CIBTdPyFkchTzaZrdv5lNNgO5J5qObbRgOKdfMGrou61VkD2M9DdAG
Ofg/P/t6c8A7BLtqQe3Qxt7vr6FNIATr4XJcv5R1Aymn4LR0bjIxf4yF0W8Xep9na6AJblcigbCE
albkLLoTIlkynaMjVQdoapfBoripjcD2EdbYu5GH++fldnLN8ugADmy7oj97dC9Gu0R3KTSaGfjW
dr2fwPUh9HQjHas/NzhZJUqmRDXuSCCpiCSkS8AsQB/iRxIitH2fqwy1ZKSTO7n9UbfJZ68XvnC1
WWhCU9kvkKy6ABV34FYSvzrFA54FVXTOCeRMUhki+uRaULGSX/Vbn2KsT9FWu/Rf9Kjp9uvwtm5M
Nex93tTVkJdLrVfIkCaIS+BnHGbH9eyPkAaSn6MGgnWD5pyEttC1oYZ0N0mUQP3XDVxySErP66Yz
kIqC2/g9BuULQ3rcIcgsIF61gmZs5cCYsfRv6/+7jrfre/nbTfJwtQO2kb2jtG8use0hguowrRxO
oHq2NmB6X1ublOqhI2ht3bRaZgVtzjdS6tiGDGQ1B9HZv3LmX7sp1uIL1rhgKarpKIonLXSgExbq
yIyx8ZRi4Fxaz02/jSm5W04DVLEDMUz9j9E5rLVTpaJpFRFwjN6IOtkl/CFCh3HfuoKBuTZThAFt
ephU40RkXnHO10bKumup2+sjnw8b+RG1P2aWfz22PnV9QoI66uQO30zVE3LHhDQeUHfrrVUQmKhu
0ufN33umk57MkaG9hlZAIC9/itaxZMRS32OFYHK4JDUKogKflsknLgQVcjqv+k2iQnft3j8NleYd
IpcEENkUP/G4GGdDMw2K6SVCGd//Mqt2D+EuJQ5B1QNSe4Vs6Eatu+udn8/5v93nthOB3WCGiCvg
FT43eQGLwKgxWP/r/r/9/fqAs4R//qqfam2rgXz8feqhjZUw+dRZWDcOegBvEmrCvpZ/raCfyj2R
CdlxMqHEW+rquV5CP2+ue8NCnimsLx5eb6/P+byZA+HKB1y6eJZwnho6dGx1yRHq4tMMRJQC7OT2
qM4jgA/BkLcjZWWDFuG68XQqcxxcvYccctyivO1v1s0E0zSYuSJvM0e2QWVUJL0IV4GXGaLP84zm
PlzKsD3idQoPc9Tu+voISxkpZoVgf7vuoo3lUpiRan/++0P/9ixyfaEVTjlvdH1WQaW7rE4Lcr5l
t3YIW3Wl+uwV9rne/nmkSp2luawPsWrBAbHuLupEMWLAsxDo2Z3NidP181VEa8cIU6chu0QladBl
zVpgYwwN4/rvF//3ez5fcu1Zrq+43je1wjv1LnrEf7Yy18fWm/Ece/PvR37vrv/77zey/vF6W9bI
v7br7d//4+dLkSxWb4XvdMXFdWcGCHUl+nz9z3fx+21/Pvz56v+D+8ocoHetN8OehdBpCee5ZT0q
0ZMIJ8BjWpnLkV4AODxrQn1MavZk1LdWoi8BkZwMekvxkkhvCEq/eknJVmAyu9j7otEtIvTce1ga
1VeWwr+Yor93LiXoJUYShpIFkbPg6UZJomcubNA/bfw82dTE+4RIUAcBpxVjR89D28Q85sy7TPrd
vqNNbpaSK40HjJVI1g4D1PC0jBjUelBzjiIIdtBZ3cG9REUCrEk2ZIAW/jZVH1NRluaxb/eZxoXP
cfcdwdG7mvnpdoLAwbnQtUHSFng/myo7VEX3M8QRz+lL2musD2+C4u/Ocb56SefSXUlStPLDFvrY
HkDEN1KRYI/tByRrTLRJAF0c4nHc3jnnnC7459NzrPG9Za11oeMPGkVKgL9dcRvHP8b5IyP1KjGL
ELOuNuyjIn7tBtITUOOfrJoFaVFO58g0D2ZX3SHUwN0WoWwkVOwHebhBpfvE7YVUJBKngC7Myq1v
ulfNdX7YWHwdVcDIZ66t/Cmo9PkhncK9me7tZiYzsEI7aWUObTPzAxjwF5/SxMuQf+j9sCNvwrib
4UvnDXPdmg61ibm9nt0ZgwTdE/aabTYWrDgs5CqR823xaZ6QiNqeyjQbEBRYEXYRkqFYZR+UEX6T
O1oegLLfNhlcMt/r3vWljYOpiV6wYCSXVEuLLYWTLqhYPu4KA+oesOTNhIdzwgywlxWcKITp7wlH
+jnhSr21LHSVeiyfYJ8/h64ImZFoV8Qt4zlntlrYjnGYupAREQZ7jNj9OEbGozcC4DSz8hTntfUg
Le/Rq7LbEb8yF5I05XiK7vo2OXT1hA1SaDufckZAHyg7QMg9aGNdEW7R3xQyCX9oKIj4B8A8pQvT
jsj2Y8kA11pGu11ihknJ3GpDmTkpE+QhFjLeRb/zZaOf0qhrzrqbUFue5zsfwdwp17Lbqka41nK8
GkaogMnOYSAY2SiBwFvjzMHZLya6N5cUAn+8F0ikLRgI57brPoSaZHm6O9GHeNUsj2EV6m1mIo1J
SDWAkmcxJ+rsq7cg8swG5HfCT5OLJQYT8Kz7UBDLN+vEMgIFL+z0a23aH3ZrPxCjqX+t2vK1YohC
CI6PxKt7Fam7NAexjMNV16+ytaDmTawiLYEbaB5yLge0cei33OIFx/mORig1vjhl397PxS8Igo/l
3DoXRlYM1jFj35N7U+t++tAot2w0AQPQtR+LYbwUMtxncXz0Kx99WkJKQB453SHN6NnPaSu3xdD+
COPMDkKLtoeLJLomt7a10BCBza2dmhCqHvcNlvdx41ghpxtmY6paTPO83aihUAeDDfwCGtQY9j+Z
5AJamnBlINVG2jK0uy7DNtq7+jYHzpB78UQcQXJbk4m2c6L0W5nqXAP8KUAz12zNkpHPrZmEQkeh
GYtDlEDI1zwckm3jJARqZEeypB4rokPPWZfu0Rv4u662LqlOoqg2EXSUYP7Yo9X7gcq+PYSMUVt9
hqovO9a41sQqumvBZI730WA6+96B465yLVKqUk7RBZ7Qf0hHXAAWwtse5fuCacTyYjjlArFcy/G1
L/zhGormhSQ2OtT6DGZh4IsWL+TP/aokpl4a/e4RTKhKJ7et6p0yBZ9p0Pl2jPTNDydK9CXMaBeK
c5n+IHyTvKIlzg4JxuANrbv8MXe8vQ/+jl5Nfw8ShMaVc2jL7AHgVRFElmPBDeiyXYeHaO/PZlAl
FQ19Y4FwPr330fht8mq6xONzhwye+hUec4KGfYlbbuYqnhMcNrXxBcY1xCbnYyj2XcZQI93k7A+O
uasLlTgNx2vSf41xpQejMfyCv3VM4wF2he8Oe+SwF1dWkHbbCme9+oIKL06hfUNUByux8VIr3OH/
AnKXVgVd5EIEPvOjYOrlRzXuvAxUZNIPh5FUd2bCTQvZUx49LlUEPPn9NTN1D00gYsdKEganF8YP
mNjkZMuvwDsR9ZWWtinb4aNv0azphNK3AnujRGShVD+B+Da4ysZTARClDrW2qEDp3katJL4Ftro+
o3Se3a3TEevg52i5Fy1+s5Cc5eHtBAkTrSGB6KAo3uDtnUtWw/tmtC89jahbo4ivjY4hMPIJfE0z
75Z6s7cHDDSxRPPJG6A8DKG9+kK0+ZGrcL3zO2ufuDDxMXS/lnGCQRMpyW5wwN5g5iSeZMB7IscU
3x7QpJYaOzK7d0tYOp14NUXLXpoYd2GmiZ+ivI9sylBWOZNBYs0MhS9OKi7texUnz4jk3ztforkJ
e8A7C2ZLlqu3cwhzciGCwxyMqxUbYI+ru7ww7r2FjLfCT8gi1KYdmHlEEl1kELvFYByHuHgG8xn5
eLnpY67LFBAeLA0xdcgAmcpK/1JFsBGbIjEp82gPFhkHZCz5GxyscCQ6HBFxiftzSqYNlgRU4V17
j1xnI1ypDojlRur5PR13itX8ZDk+9DmaGR3QWu8M171oRRSfyrKyj1aT7UEt+mGW3jHzA3Tqus8V
YTd9Ed+7ErdfOVgfFsFGRtUgHCO6UHaz2CHvxkmVeOgciFMPDb04yi78bsTTU7/wPRKTWW+zEOkO
1zHILkQ+BH7NDHYQD4Ztnu0ouV0wRgvN7EBPuSAn2iQKkHMH1lB8ZOVY7u26GbGT4XL1WzJ+be89
TAZJEZUpoOm3d/rc5JsJg/+Arh+LCJi6MvrJmoMqvhX1/mujFQ9+FQ0bA5k1JeHqXpfnsSgPY+Fm
Z5EQ4jTo0NXgd+2rfnxglcuFmrOuMTRGOBtVwIzmb7IifSuM+YnF3mMp2vRmlMZuJAY91wA2gw27
EiKCwz5/wDSeBamOld4jnHw2qy/AX4yL1oFkL7RLS5MRM2vVb3Ws8Ru66tUXf2ioNXtYuSNzREOB
Nx6hxoWSeFyHKbNbl5Wi9hVfK0Y41l7bFCHytkzJqcvmgpRJGDyzBGFR+t8YjpCOMJnfV4RVEOU7
GbdDk14aXT/7KsaF4LCJK20x7fpM0oEZd65yB5ZifqiUy8U1dZq8GoIVauASSWpF9iSVyaPlJAmJ
A0cRUfoqyJea2/SXawPh7bkmBXpffC8T64fUmGtlbq8ipCgIjdCf7kCG7tLxiRzX5UBGGq64rD9V
ow5LtTAW9ByVx4AIYR5F802c1uJu8eyTY1HbzVDJMk3SsP3ClGYNu81tbIYWUvaCl92UAwVK3yWE
GtqexCAjg0RazWk0muRgOtB2u6ySBxKYnIyEA7z6zr6kc8O146N3MJSudEUpWg8dVniTYLplohX/
wqiTFMY+5/rKNDI82nn1YDqPmIiMp7AxcJmM7d73VLZBGth1/QY1xAv6TrxYgsm975pf8sh+hTgb
UMD7YngOLqK66HaTseA+af0w0MvloRToAqbcxC7ENz7HWkfFJ9LBy2Limi5DDwcI9wzF5OmBeCl9
q5Ujbs/p7IJ13lowijsandtOn77bhTej1x/lFuEPTww1lMjN8gICknVBKHajCa7Lgji7GbX2Wx/R
mcP/RlReBUdqpi+G7CkHp7YtZq42JHc8QYGckPTmP8zCNRB/uA7rMa8NDKmRuVULynZEHebdnmDN
KehSoo5mHxeNYweNS8k3jcvqaITIxxJ8ubsMEymrHAtbtfKs5NfM4X/OShvJWItkazTv9J6L1mSl
u0ouSUBAJJJ62X/DIEXcXS+XA3T9t6ZLegY8bxeWFmSxpn93pu4p7X0gClTV64Uag9Hg51h2DfZR
IqYmkoSwF+bCfx1yTLy6qwOoqh0YS4jKE/AgHNlI1DPr4nomzmlylTctBaAcdSnmSfUpYQvbyV1Y
HdxBP4xtPpzLyyDlhw3IA5m2CZxavIzJ+KtZuCohk9o70fDTgkOVp+oHdIinjNFTT1YBy72Z96Nf
Pns1148591/TBQuMO/zsc5RbcXQqySJgWv8epvF8inwmy4XvPOhtQZDS9JQm4caBkHnu7P5QlPaM
5gfoOuxyG7DEhqBfkBTmBM1lPJdhCMXefRcL0rcKjMluqQSWMJA4L1GOUYk6mQHhgVgBx6mnS2fd
0hqCNQdjbxMvcL5TNGcLNCZ+MoKPsxnHc0klyNYumAY7RmGfco3e9S8LsKJbVikiDcHqLnxlRHSS
UEHS+Ryjsc3mX3EPD6FdKDxGgkPbsZ4ZJX6g6MfskpsHY4A1jqZZbDqfUTu0gQAtU3QzaAMX0cgL
EjrrxB7RWvCxC8C2fiEhadgroJr3wNkz2lXKKgWLFBDvXZ7JH/pCNjjw5bcSLsS8IArF5RH48sNt
bIp+HJOtizRxol2NhZXAmwJmsWZQTGyb8le8kOwSAzVCsvRhFHDz6yE5haF6A/pQHI24gZhBiF+t
fe2jqd9wcb1ljvCKMOyxEcO9WWhfPLhtfsKvlCcoBZN8/G6i1K87rk8s5OvenLZ41p8jNzRQA/p7
M0q9czwjqHW0mBVyHN37okSQn8fM+5A2bnvgIjuQrQUzcIsKM6PabJCLUXhUSn2UgYLZez8VfCEh
l0hcDMFY2iT3RvRuYuCIG30u+40EonuTUmGQNuLszB3fsXK+eb0Ga8fB0Vu18SYbk5fZeI+F8Rbl
QIO61sbvO3N17lAzD0Z7S0iom8GtFJNzFUjOL7gquGTi50NOsdDuv1B9SpHf+tkxa4HtEc+8tfr+
Wc52eG3Gc+Y5XIeF+Ch7RLNpP/R7jWU8e+PDXLl7fPr6bkjTX35Df1qrobO7RbRHaRntYjdjrmki
n2TtkG3yzqCSOBP7opXlvrcfplJ77sdfPuQBAErPo401O/O8b5r97LoOVzlzgMJVuscwY7VInwgY
IyOAS0QcrqQE9yxI2rhyb+3q/7B3JsuNI1mXfpWy3iMb87DoDWeRIoOiFBQjNjCFMoR5nvFsvesX
689dmamoyOhK+1dtbdZlliiQkhgkATjc7z3nOyqO/iLQ7vOJCIWOmWoVm8wciDwZizISLIy1orbO
MnObc6jQFKwSk+EhPnuoGQPUoFrgY4bhLRDfzcjHeybTu1hX9Mw1pqO1px7FGnUBqXKh+VrFBclH
GtXxuevQj9sEJ8SKri/RmzL9xmy7KN1z1MIKUQjd6LygXGszGO2mfmsF7IH5Lplzn/q80BasVHyO
cVNF13Dw3JUO6zuJUmbnys2IQm/RNdZ0dKJX/K5njGDWXTXX5iJj3tnPBrE3lXHEAPuZLCK6xHae
r3of39g188GqsRRgMMZLpLXhqwJQhzyB3cjqnsTp8ombJrke84MTcHpma0McJ42Eavw6Bp8x5Qvs
8RMyjxZAiVAlACPS1wG8lV5FRjloXwhc9SAijitYHGVsxzDjnMeQAvQCkWNiITFIfZqDQXimHkfO
35CcHYv2KTKLqhme7EkksM2XcYwegmi6gyQA1j4D4XCyEv1LwUfwCbl1qlcoMTCfyLOzZk4v5X6M
SvQ2s7MRC9OZhCguXCa0gfbJSIIX3Tc+z3qnLYy523Zx9RaHDvQOVgl91robS/nswn4oLfXYd6iI
64jskYJ0viVxql/NuX/QOVqEe61HpoMhQdPz/ERserzTvtBUMFImiKxKl07cZ5s244ypzZyIBqtG
gOytI7X+OjvOV0jllBC0o6plb13jfTW67luefxsaH30tDY6MQEbaSA/kOC8zO3/TebPpXL4FYfKY
WsUT5o95ScUSsE7uYKBIBJO4+5IzwSY7jCEJmTnOjbZ4SYlfqmvMFjBhXDOlUDDemROQPb18tKz4
gOPo2dGax8HJNuFIq7hw/QfMl1SW+/otcZMHL7gOZvdJb5T7EMpQp6avpUpXqXaUQ6oQujhL+Fpo
bmqACUur8UpoH9WzEp3LOfqStM33LDgZTY2UqSw1vh73CI1jUXThJx9HQqUYR6e33iwtawi7EMUq
3Tj1PSRFemhUkZhph8hAnWjvt8+G2ezC4FaPgXKXtRMZQ0KirqJAiy5ztJUqtf87TPdnUI/l99+j
l/8XoO5I6ZDZ/fc/qel/U/RdwuL37/+6a9KX/Pd/U/W9/+EH2F0Tmj3bsHE/u8jb/lL1OTDfPax4
nvYn8f0PTZ+p/8ZfIPND02ebqiS+/6HpM7XfNJO8cYz0YPr+K3o+2/mF0Ng1cLfyHnhfxs8w7Qq/
LhAlr9gpUH5x8IRfp31oq0+T2+pb1S/OXBjtejJqUiKBYS4Gb2QVAq0Xb4G2IRT4FIN7zyAc9k8u
IKtIt24uVkPsUvduI0p12qJJkhfiM49OAW5IMRdufAyz4q4R2vroocqd00CzfGkNI6CbGl0agqgK
V+AWtzHiWxuTcvnQDtBIZlpQczHQgfKDXZARGKwimWndAjmagYWlShhC0069dkRs1i5ykJFCa6WY
+8SAraXEqAZUA2ChZr3hnjvkCpVHxk0Qw1cFW7+XExtR4VbM25zBgzt/0TPm5Xr8BppqWLiNcyK6
iIS3UTsnabprTef3nlt27eGKjZoBKG5jggjMjjoth0Q3VwbwdrKSnlqTf5vUc8/Jvg/TdFHwvMxh
8H2yVo7RkmxhiWQdrDuR8ujYMF8RdB0TH1ZXw7fpjMoqz/uHQU2PUZsei9zcdZi4F1a5Miv1Thmm
c1Q7JyVSwUnNh8JTz56vXkPF2hn5dPYrKkr6ps60a02kDCFH6wazUmSnR8ABbxqLUE+Jnv0GtbPb
PemhdeuSYJ0RPNOsgS6eHAMm7pgc7SR+0az5gEN85yU52Rr9JVT9Oz2485IW6U63YRV57Kb5bMbT
IbaHrVfDVfGifR0jqpnjY+SqnBXRsQSrhjHMYcqE5GwFM36np8PWapM9lcLTwEqwcOxbNTUbR5nO
Aj3UTs9qirXUM8M3KFvcY8AJQUzFtqQdfABjA6l1U0ygjcK8EX0OUAD+5aLxAViNGlLqkvu8ccO9
9RJY6X0wrD1XO5ehtStbEYHdMP0M9moNg5ojDBbu2jUQHebkm5mkb1YQvlXteBFfY6nM18rlpDbn
J63a1on6OsHNIJt5Sd1gOwkZo6thfgAGn3RLyiMXLycrpy4G4o9KxEfE3TWGtx+14TzO5FdP0T4z
FolmnYrZOukh32A5HrTQ3AXBRFB1+uYGBLyq3HGj0QBOmhwNi0Uy5+RcWTtVVZcmqhWfBBy31I+u
ux6Tkeil6TKU5i2kajkPGvT+5FhXpFSJf4PQJWHzOOOXFnMHXI1V8OY3LsaxnDjEMX0RdBHbbNYE
Iu4pU8MYILuG86+dzr0xQEmKblYXv9VJwyDRQkcm4nVKj7Sf9gbXeTZFOx8SKbz2q7iZZlglxng+
R6C+k4HVd8y5qtSPSYGheNxC4LqYafdUK9mxF8OB+20M56s3d5fBWBTBeNE5JLWdvjT9F29iETnM
V6ear+IIduoEii6hlpm9iC9GnI8aEQFONBC0Ol+bCYA9M8B+IBiCj+QTrzxaON0cc2fpHBqlms9D
o55bfdgWMPDG7C4wal6vXnl8ngRqVQz7aBisWzPCnJktsnrcbx4BlyFjgm92j50Sku0WHZNkPIj3
lgaMZUPfPkXaiPYWh06cH+OIoaAL54NtdbBCudZFaHPWpG+jaa6j6IYZfK1F45OutRtxMqHt26BF
vPotlezs2vJNGb1zG0um0SzQr0TZNIr3GJTNprbivRLXm8LoGKbns1MDzrDGp0wlZi9fl9l4VqAp
O/GwxcDKKFNEL26gPBNd/wD32zqZtfoa0iyJiB7t8YsvDdU+EQDx6ln+Z/KkWLzGb4RJHpg8LjF7
HxRyvNppXwTUwWGAKmd/KO4FK9oe4EGRq1vNiVgmnUyL7nOlnqnKIRhj10JbNh+Mb3R0HtQi3re1
sav09JhVvPeRy2MKOSX4pu1UXdZfG6P+1HXzAR/WU9NgxkvRg/njYeZCEP+Rxgq2bq8YnF4j/Wor
0A6V1b02/ngehYjN7J4qnUssNsutH1JhcSghM1hFtP8WM8I/ZsepMEA/iQHbHOtVUMSfPO5sbTxf
odG+tFX1WfevVDqeDJ8CT2SOr3r4vYm8u2C0T+KSFGMCfLNTGHPsuIganWtM0yg994F76zrovVrO
ncYzb1Vn7bgnknqpthfb5HpkoFokPfzV+KXl30hzRje6HyHJlYvBsLnUspfYG7g+wvs6xEacHDPd
OckrDuCcptO88BXza6soNCV8UQ0NP/VRzWo8FnKWSUz6EU8HqOr2o8KKETEk1brAX6pW++zG1QsF
tB49ufYaB3YAdddakCJd3gOYBXs62PuYIfaeyk66jqZJXbPUNhJHyOPbz0B9wMX1zSoLq4ZSXnLL
xvHsFcl0mJBPtFpD1x8XjeG7LVQD6Ep+PgBsj6NWWebwx+l9avNdqj6NQ9jvNUEakroguSefm+Zo
2g5Zi5jEfohCgsulVDATHmu5JzeKidta7pmGeNug/rAoey4qR1g19d5zgmdQdyOFpvaecqS/x7qI
yRkI4BLnckRgUj1re7kZhNg5i81248/WswbUBNCovweyvwGP+BxSfyVgFS2dS7H+LiMZrkv7ajOp
0VVztPBuymhvhTNDSKfuqtbeaK6ynnNIGnNCOIJCMBRWTGJoC+XmNm92bW8S9IlTDg5salfjokJM
Ozk80+pQ2cNhnTXIIqqO6MNyKtr3TYeGmFCCiqgspzk5YT1umBRR8UAgAc4MDUd4zguzoFlrXt0F
ObYvs+XtQu4C6yp0X+qcHLGq6919lHdfod0scxz3a6Rji4421aKzR+7GqXm1seSuynLIl6hw6TVY
LKRbq0VKy4k9x/prqiT7PrdOrgl9R3QIk9rdQem7dSW1iZnLPK4ZPLgE8qm7ZN58CeppycW2npCP
LOhbfEnVrP2kxmuPwUYrmrUrWTWVT7PauTmKfbKy4Umvp6fELE6p7S8qwutnK3qJTEJxMDgCcvth
Un9+94/9K++ycxHlbfM//tsv/HieTi/bNl1povnZlhXFyNNi0hqxCiRvVUKNPn3KHbjt7niiXDsr
06FiHjU61T+lyvzdhofbhtWDYQHxotb+U+iSBzIqtycHSFagnenJ5IsJCmi6sqldp0x0orhZjlgX
oTwQ2tls/uGDs9r5yU8nbEiuwztQdQ9n3b/76QbHGfG7lcVOb5nEM9bkYbtRqnLrqZdEGy62Eb00
xV07PoDgOdQmoxoT2zCe3peg/8eMJe1vUTZo4Q1Xd2wmbZ74/39/I5CCPIAHAOnEwbfG/mIxM0mV
A27AT1PJxIA0Koc+ultZyw65PAzjSz5ViGG4+6RMWAktighxKJ3n//wVOX+37PHOPNtSHQevpPNz
VlIJmHKOJzffEZiRM9QcCBZ/UBoKDeMACwWT59pMum/y9C4b5ucp1vdBewqaMxqIF9UbX42QAUBO
D11rPgdb3Vae8Q1cW25diEqWNrm/Ym5nZxNEmRF0hHWzvWGbIDENuQDELF2lou2m4yUL472bqefZ
sHY1x2Kg9EzRm0pwf4m7eq2Zt9RVNxU3P9+lBN9N29ptLtU07FJg5HTqmcNGXLoIHOwaDnKDW6JG
dRhclWB6TWakY6N5QmqwdIz67GrdxS+zt8rrePn4paZVxD1sqZvw10hrpTarIoJNWf+BJ0M1OPRP
ADrzf4g6+tXpYWqqjmNSUy1d/+k81ZG8ZYVu5rtQb3Blq2fyIPYZ+Foxsx6vWlvf/efDrhm/Ou6m
RrySY7km18hPGVneQIoCP8x3gT0dmjR+jNE+x8Y1LoZLw41v45rJyzQyqM2in9X1Tyx3YZhke4N5
fdpbdxpu8YYgswKVQX/xPMqRev7JcMTJoDIhTfvpbBD2Wbv6p0Y/gJOdF3ZORavj1jHk9zPjYcdU
TLzu4JYbenFWb+9MJqBiVZByJpDivId9AF5JXU7OfO1ZVWVAhTw4vVP21W4w7HbDlvX9FknxMSdn
PWq+ueHANCXpVp4NCGHUkpXulLtoggo6DvQ3Yw2VnFnidFpkgV6inSN5uXb9I7mXHULE5FVrO+Hs
eNIRfGVd8ClPxuvg+E8RURY9SzBm4MZNh0PPggibrvGlZjlapNGLmLSCvtrGVnrKpua57qbXXmc6
lkcs2cML0TyC8N8Fdz3fMX2tI72jY+iaN71Ab93vM3O6H5UYHWVJw9dauUG3mcr0RUv9vQPn3jjT
dSc4yMKDNB0klrDXzmK5x4zlMK0J4jAtwrvEOqmwd3o3M+yG+yp/GHVuWnwOPDgnzw5Og1EAe+pW
jtYfBld99V3zBBd4+IdT+yfHpYkhmGwil7xviOkg2X46tWeHBF0EFvlOLN/Ekm7ksGtXxy+fxUfO
7XKX/8No+6tRHzwIN1vXcTxLuqx/cCHX+hQ5MP8ZbBMWZA0L0+Kfb6m/uGQdm24OflXQYbrws/4Y
ThaFwrekor2A+EbOvdVQxEnnp3pMtlWAQ4dS0EOiVpeZOIoJ1s2o0Y0JkzcxyybX/iD0MpHhrT1L
E5WWnafop4RlT6+bN4eB0MnTfRzyN+jpmjj+5tr8M1WfHOEc7k0U32IgTrLx2gVItmKG6rpO8N3N
63LKjo0NQdYB5s3x7/zkRYcD2rYADnLeJusyx5ivoWeektJEms6UnP6m5VzmYdxZLHTEmyQCcY9e
+jQZZJ1StLBBj7jlZ1qYTBapT+MpM+Ij8LYnzbFuQTYeXDs+wrY/hlBKgMkcxLKpDaMjYb3YSet7
To/DHHxyfUofDfUCvWaVRHVvMfbFs9Y51cIPEYWPTL1UPXqzuF0oE2uSKDn2Y7LXdY+edbIHXE33
z9yJf04VAb59bN1yu3sCKrBOKueG9woeSQuINSUBNwBFOTyJEdxkvfYPw6j6iwkOp5iHCpLphWla
P8X55XrZjsWU0Y9MuX2CeV8WVUxKRMu6qXZMe6Ek6qGgY7zUQo6RMka0sLHWjMojDJQUTHB/qlnm
9SwNO9M+daaLnvNqFbg7WKGLpVvfn5tsvIRKcN+4+n3lxl+8tqRVTuBHrKKSiIgPTl5iiLzcsvhK
CY+5M1FNokN8yy3yjEhLiStKAD1XPrNRManoanQNvnUSo2o1969I/IWQ4xD5w6vDyE8D9wUX0tGE
MFQSn6GYEPKccatRXKB6BzTk4rn9Reu6VWeNm6z4KhapThLvawUO6dxuSooj8L22mcVsh/qLXY7X
KlTPLPDGwaRbOoBGYV1C+EXAYo4m/ylvN4HW7c26uWT98Dp141ZMgqxGlCyMm4fmyjb4zwcsXgxX
LLuS7nh0Df+hpETXut8SAimZu7er/3ygfzGKMXET/9MMj8r2T4d5COCMtQNtZ9ISViCDF2bpUNcc
hq04yUlkOZs2gevBP5xfuoUD/+cZrMv0mTs0HBtsNj8Nn5VpIOE0u3zXhtY1q9OjuM+5zaJPu/Wg
cjDS7OgPJHZSP0sgl/uGuauZ8JQThRcqnDoXitFY6AiIme8oWTHJTihr1irSeeZimv3NppBiFvVC
zJdcCqXOeBbVjTxxbz2M7aGK92LIGKIjQMxt09tblLfOwHoo9ZiFZdNr4NunUDcwNAMVm0juKNOj
lalXMe7GnHQxsLEgHwi4sNYgzps4O5LPtsIpeAmY9DCfKKoZhyA3o5wBLhaheHQ/2+SYI+PBfXYZ
0+mQOYwb4hoOjORFfGZjVq+zpl7jGepKx3FJvilOeiT9etHxt0mEktSp17rN6FunezHRcUb10HLa
N6xcZ+w5VXpqETtZ/o16IFds795EhSLoVejLIbdb81TO2Zsoh7g9ElNm5r8XlbftYW9qeNQ1VCdp
jLkgOxJnSADPPL9mKvwdAT4kOChfKtF4ghvI2pBp3WzlLzMBZs0wfQpCH0isidwhrLQFEVabhuUu
xtb9hA+P9LRjmVKJjZ1TNyYv3eScRNVao14nqk1TFWyUyVyLIhxrr1fxoT2DGUuinSslQlxONS3u
LuIOH3FtAGE5Bf50Fo9LfTqoaBAoF5EzcMwpJ/coCMIGAp8QZUZJsyx8gLBtau7E6Csqa4hon8y2
/6ShWxOL2Kl7cqfhVSviR8TFC61TH5W9GHVRrBxVPz6CvN7isn4xo/io5R2LzfDFNHlXisUITfU1
66flRCQC5uUDDIibqLRlOb/A1Zur1o1bOAx/bh/MLsvwMa7sezFh0tLpipjyBvVzTVzZWkvm1z7k
Vsdsos+zvdLH+9Cjjujh0bZnVJWYV0nuo9bWtinlxWodFDtmt/uynGAFcMLT9BDTyIjb8DjwfTJ6
mVQFzJyII+6CKSIEL21X1BBJORnuxM0nN1tWkNapb3rg/a+k+qK64oQT1deYm2o5snZoKqo1Y0YL
gvJC4/TXdKbDEyLC6SsG/7lH30/VmeFY1Ann0v/+n0ctzXB+NXw4loWHw2YQUX+a5aeTgQrVtHD9
OdNr3vBFEoZi+J+pc1Hw6EhJF4tR0lgw3kMj5BpNuJBE7VmcWE1IIK3bsgZocXjhEE8vaWLJYVu+
gKN/I0nnta+jt8KbXmMXQ6pFcI0ePXoQNVTbDVCxJPU99aBh3TwkCjZ/leSTMQL0YPbcc/JagfqS
gooeu2lnVPB7aaOfM4dFeoCTTrVKpszufMyL6KaJKpI9c5mMdlZvNL16KWsvXAVxSSQNRY26oBba
FtQ2VaMcFrDK6JvZYbcYdZSnCFw9qtyY768eaVV9/6bWRolkPXsT4wss+7uCyLKhVBGq2CfbbA9r
ncFJjDmPgaKeMMQsijp8UV1mIf1wNdTxMsbmri2BHGr7nohhcQ9Po5ZxGL6G3a6qgameuO926dHj
jBTXX+N4j5rx2NPXSEmvEK8mpkmBLpbG0T75RNbpuqAnIM6KxDFP4kU86v015WVRGQAmj0d23IuV
hgmNS0uAaBTTK7LBdUfdHrh/RPFps6tLZkFkuqj3ONDUFSiobQ+Azs7xsVTNW9p2T4aN9JQLunX+
nPr//8b79DSVZKK/AEzMV9TX6+i1/bF/bmjUun64VP/WeN/+r/+Zf5/+tXpJivbfeDp//OWfPB37
NxrbGlZZYtAtqEq86F88HfM3ljiuYTL5dHRb5DX/2Xu3fhM9eZeKn47ozTFYmvzZe9d/I+6bIqAt
CMTAsez/Sv+d4UVMP34AVgGeBYqvqhp1C7hP1I/+fRXkoYskyq1SDnCx8WCFfrnOXbdbdtx0lyPB
Bw23OSLxyHG0/Amfgr+Px+Y2Z8o5nXxnGVc4Z2Jc6WZPz0PvZ1qQUNzXU2qitwnwt3Sr1IlmvD0l
XBoXK6BKJdXIiY9gEbQphBBNg8xGqM60AK+AjC+7NHZ3gzJAoDbDbd1huhvzbVW5Z81ICgYgNFZG
rUEg7PxlqnlfVKQ1qAg+g5c5DTRF3BLXGCTFTZdNB7KC9y5eF2ZT91aiUSAInSPEFIMM3+RStNE3
IwZtPu/yErJnpTaXxBLqetg067Ij1Ke1imUdp+tUH617DTV6E0UrN+PG3yv5G/DKrWqOB/wveYnW
sunO3UhvSE8bagRuvfLRk0ERYr0XgQw1zc9wK1ZYfa6KExgLxEKM4QiOkqF5QCRXMIBXID0C/XXW
TMruTEqSSr9UKUOWbT1iXqfnUYqlQ4ctp1a+tqz3yip/aVd932arZorvtLgm8YK08UVSzGtlrD9r
KmOZOiB/QtZrdTiZ7GhAOmEfFcdpF9p4VeP+2Bc06hXmQlbGx034FkgYzOkY9WcgJcWy1KF/lVG4
S9Q7Oy4vbT7u3Fl3wVYk9zPS3aWL5Xyh6NFLNYX9Qpki4j3c5PciPSeB9QmE9KPZBRub19gkohkF
krgm+xJ8o4GNK+iDZBHTPfKFJS+yxm91ltwrODEXxBRHG8r1CIxK+1VlujOU6bBv+RKmshgv05jv
CDtK1t43N4kOSlmry7LzqdUSKMix1n1Cjoaov7NUjILuWInkVxCpSoK0WkNDEabh584Y3F1Yt8ek
hC5UUkAqXFq1YdrttNmCIuswc7Yakhc5mHA50PdOsfacpaOBHJI7cuAm9zYLyI1WL0tzfGjCPN1Z
TXgyelKvDMe3l2Gf3zK3vCVhMsH3uZpO8kwwRbpMemwpuqNdSeh+nbDlecz+s2TjJri5KxOOpmbD
Bp9GDArFYzHYlzlzoYqiYp3KYV8H6qqxieciAvxsI/XXYa3THUVzbl1mpxhpl+6s2UsWllGTF4jU
xCiSQ0vk5xLJLd38vzaNHZkkwwuThht4QkCTc0EP0w2iLxIFjVjY9nuXsJKDxiWmviIqpco+lyWH
SO/tdRsEOH3ML5XBSqsNe6YJjhDgpqywe+MhbXtUBaqCZkWFMdnX8Qpl6MqrUVJYbb6pBXzFEBgW
anbz+97Hc0RNY+pbpIKAIDedgP/IPYkBEoPxejTd2x8/jBFvVvQq0kVnfuwrc2mtMtRHf/zsh5fL
ErE8RPhbsnDbj0Or7Tgx3x8lNV8T3fF4Whm60P2Mvs3RwSaEy66FDtrQOnS76NVRbUB+HTOOXRPM
cHfTcJfhVnYin8ZXXGg49Jlf7PEvtXAcYfDIPUz952lKtM3HU/L5uNZP0Qgt6+P3I/FH8tcm7iWr
2UJ5T4pQsdddrKQYwrfZ7OjbOtLBD8vnVPED+Stykwe+dReo249nPn4LyDd/BW45Z3DT9vIv31+J
oDF+Ip8Aqgz8tWfVWXN2W33x2HSWv0nyyHwaMuUwTdtyQLFTCpmzTpx34BpfhuKzP3caxKDI3VaF
U501sMC4JkbzkPX9tqva+ID97AmZUn3s9FDf2Vp+kgCHrq2CRV3m0R1tp7zXcXAF88tIayFKVp4+
Jxj0FArRmZjGVrikMgBW49Q/gSsp1nlfkO7pEM6gE1C8rx2dmL2g+Ny4ykAzQaW/WZIlHZcOFvZ4
3YbtoZtvo+bR1gE9DEfhVhuIwy0FZqOLD0Kp5+04xu2pSJq7RFeJxZqbl6rRnJ3CwneXTcU3fKjR
orWqcBc2vfs58nykpE6yayMqvXAzMhBhwRdCx78THthcbCF605FyGniyCEvs4Mp2EalXOWVAUnnw
axQ0QJJ1NoWXLA79jdLYVAtC4hEbR731bTgTUFO56EW44TZatwp/70oMd3r4UHN2bQaangtCKJu9
lhMINOUdERABYRX0WbmMmXX3QRbcmWMVbm3dP0jSSGxxiYV1Qz6OfOySpSaIRZTj1WwnIShyg+r1
U987w4bZRAZlWwB42hZ43No1O0TXPSswU/LMHQcIZhrv7ZHwpGUi6ERzF9kr+vDIx/9KFwO3Ci8E
o/MfT8rHU6nq25LOETHHOgrcsQalITYUoVyIGpyh9d5uJjyHyPBtRcnvSoltT6C413/tyec+Hjpz
ecWTpqxpHPyBhJpy7u6LKR+QDOsJJULHX0QKdgFD0DrMsoiXkU6LP2sjlMC2BgI5n8gcE6AVuXmP
Y5O7EsHiGtazbRPJNwkklsWsQMeyd6dVoMhmsYkEROnjITXHbOkT3oM0nhzAxShQSe+7oYCDyMfK
AKQrTspXM5gbwC3KO9qfM1LguHyUzMsUAMBumN2lzErDp0kTPu7p8YvjOmdicIQ1S05Aib23sr2N
PMrE0a34hstdL/A0H0f5JxaV/EE6Jd+tSS3IwvoTRSUhTPJEkHsfm7nqqE2UGKbkcZcAJrmRkCr5
XCkDCfzaDjaZXX2WJ8R7vpzc1Zg34DlQmpufN9bacdTyTo2+SVSYr/rmKglywFLyaxVfmURMtQ5Z
uB1kc67cP5+T33cQN9qW+Aeqomq9/9goKl/xx0O5J5+b7S9VEbd3bjvUKTc40E3ydJN7SVYTvOST
qEruK1kBf20+zkH5nDzz6HPcqVxY215RhYsidT8lOdQcV/Bq5EZicyzJKpOPh0gYwqLq+yCAN+/H
7v0alYkGcheZAUNbgqvtrwPnBAru/l8dQ6PzmMHDlJIH6B2a9X7lvu9bcfnqxOhM5IH5OETyiP30
nIMpHc5aDuRSXMLyapVsKVtmA8rH8ieQsNCco3vVBHHo/eKtG74B+biJHdEg6Z3sjmnfIsrTistQ
XDLyUpIUObn38ZwWaNSBdHMr2XAi9ZBCyNKCGwRmbiCIo1YYDgQo7v0XxHNFgKS4t/BgeirjIWol
qGV/7f30nFJXwYoqE2B0l5BE7o1ttHHSKMDLC9rGw2IncT4GbOF3sA+SAZypXv1VHkK4/QAexGGV
DzPCaNKFfFxGub1rkKfKS1BekkUThuo6CDTmLlbirkmYJg1NcxlO38fZkyfKunLfsB1ybIkhWko8
nN1QFNIaKGDyMv0BIVca2kMeU3eRBzqXLB15tcqNL4M96oqiZkL85zslzpPpIPJIS2rc+2MUmvRf
U2F+zEdMvu9HWARUSKyYKp/MemKekxaw+l/D8we3S+7JjTz08ld8jOZ+Xnlk8DF8yuEy9WciLH/Y
5fW/EMuGgzNpzI0nbjKZ4O0Q4gBDyJUfYZQQofefYbnF/S1+Y9SYH+3krvwR87A//lY+pFSFgQ3h
w7eexJnwm98m2TYQH6nXOJHl3sfmV8/lisIo+vE7NNT4an71EiNrlTVi8jf5Mqn8O6yr1FCNaPvD
n/3qb396LglnezU3JGRH4r3Kn6qp8+IM1Ovko2Ik+a/BEQ1A9HdtEOmgOXU3YfL+Y9M3fN0fzw2x
uNh0Vdmote5sxyE9ZEqXbQ1bHAv5Z8EkkkXln8g/lk/+9DLy4Q9/A2x1Tcw3FjA+fFgbz1qou2v5
W+8v9/67fYmsjahh9UC+QbKVP5cbW7zf958C21qoGSeKYooIHMgtTHc1Fcc+oWTDXWOX07rHZVbv
eg3Ar423YB+FaMv0PN+CVfkjZWaUN/fSgFovSo7okx9luMtH1ksAmYpD6Gc3MEkWPi1Agdgx/Y1b
DveVAOv5pU4EVwYv/35SsE4yyOR7GYAjN/Ih+lZGXvk49jLSGsM4WslwkveNHLblbtkanELu1D7Q
rqRhQ7hOZpY0QMTQoYqNI8YP+dCUd4Q4/+w6OAomFniY/xl5egLA+dp8eAME1cin5AeSGzKUQNJk
6bb1LCDljbhxgXmq98DekzUSQkL5xC0wEHMLhRsDSz1xD1TjFGHhmBMx50aMfaGYpUziJir3mjYL
9x0nohhArVT9YtGboVFk1ftGbOSeBrHQjJpu14qhdxS/Kvdq0rRrUsd3RFPyRgQvNBl0TkFNjNjy
8WDCrZiQjpgtxPddJMYHVDFQCHXLZJT0b20/C0CxmCwCl2CRI/fAdkJxIp7AmLV1LD4nWr56L/cw
xHukBHTHuLJCfa0fST3jAhIfXG7sLuxWuU/3tQzgj2a5QMSqYkJRsJbH1SEigNwO0HIs2KlDqGxC
KoBk9g4BnExxNU5KcK6sgsAKceLIFBxL5unIXb/VBW7Hv6+8ACq9Bf5MpZ41LeVuJ0lqujpt8y7e
GWKtKyOV5B7HiPvCx5NAIpVVV8NrTcSH+NhkbuwQe+jQofnzeUucQW2AE7ZtYAJAaqhF1sWDfDUZ
qCT3PjaBmBcinn3ussBdyxdK5b1L7tpjxhdv4rRBw0O722QxdsAS2O1CmHeWmIPLTSVPNSskXxLA
rJooHGD5A6UwWBy01YsvDo0821wvg9cgH1twSDndWqPj4BovcEgPuSSMypNPbvCbIC7K8uCNYl+1
Ruqh8tJIDea8iu5kno8nonxUNBEs9kW+j3ycBdWwS+An+AJ4GseQpwq3h+KnVSEuXPlsBC6ViMz8
lYRrOHre1O/pwfV7+fBvz0ElUzzQr5CTez0vPlV9Npw6Hy9oQ5crVSkUkfDtIXHbzBm0gdZWHnt3
jvck3TqbULftpesV+dYhnIQ0u0zIeOdoXavufNayC3ZaZ2di60vL6rFsZsK9RzKETd/fNRERG61h
f4G0Ed4PUEpJdkWE1mnFfRrsSt89Mt2O8cWoxgEw3EKLMRNgt1oPtGQgW5hLQtfOQFfUqxuZyV3S
w8kBzHCJgQJQhUEx1avOfkgoVI5x7+9qf35IfOwVVeMgAh76ezhG/m6oyBEqBmsTBepIVp1y7ByW
H1MTVzuboKKlMhgqraIGgmWTnnIQqASENaTlgdAiVczu7tqu20HayZZBZdHyBDEJx0ChFDw9D4Zn
LAdnwGlO+3qhKcAZdZxqdzTtPlHZqgRGuyKThb0uqb4DK+ohoTTox0M5yc2MZaKM9Juocy7nUpuW
VYe1LJec2sCxYD8AeLdSgkCJJKLwyWp8AwlyBnxGR+p/U3deS45yWdq+Ijrw5hSQl1JKo3QnROaX
WXjvufr/gfy6VVPT/UfM0cREVSiABIQwm73XetfzqvgiJIG/zSh/nTrjTHPWPwFXMCk0oPyLGjvI
ShlJfT/p03M84uwICZswiF+7WkQRdGUM61Hx26NszhKXogXGosoRQKAQawvTPCnU6KyNUgJcRGxG
jZyEUOG9VghPCazmjWmEK6khkJoqePGF+UGx5H5FqHXTwne31ZYPrwlSVxmslep1X5QvY/cD1HLC
3aT0lCdtNp30ijDaqtp4HUQ5WJURmqKhNbV9EUwmHKT2PUcQbbcZxURz0eoYiZ96TRA3677wHKTS
fhKJ8FvbCby1o+jtCccoEoDKXOKliESCk+ih1KVqo5SzQKRWKHvXBvG+VnlZ9lniTiIEJuR15drk
TQECAIfJBkYRegRqpnPfGcpR22iCvFIFGVGBBmspF0dlHaf5dPRHv7V1uv5rBXn7rpjk0Zk9vKc+
/OooikPVp8RzQFqIvkV8eqlvIcYJddawa0qjayPNT4oiRISa+OJCQ7eYjFJwNwjFSF/W0AhG56bb
tCQzgLV+N9rc31SAzscMMG2TV20b17zsgfLbQwP4h1qdTag0zdbP8EzS4GUpeYIzD6gbsACWO3CD
Olltnj0Rq0mU64iAmq2I+/gujsvPYiBZkkvK36KX/5383f8hJwxF1WXSaf+5bvbafAT/Jd/3s8Hf
WTtMJv4haqJpmiLmFbKikn/7Z9ZOmrN2SNE1SVQBI6rky/6ZtaNiVqKNRiNvkUwjg/ivrJ0yG2SI
ojLn17DA+B9WzaK5/ENUhCEOmm/aGxFNAGhR5Q81el5iupvD1j/pEkTpZOH1Lh2i3ybJFUALWDzu
fib/XEFNNvQcjXbd42mWUuxI4VIAt6kmIr3JDAxN9d567nKtX7e5ylNXhqi5hEuAQHhbteaxqgSQ
uJ5qwlabfoGLCC/ZOMH4GkcK4Yc4WueVAM5K5TnSB5+YJsrOTWT4d+lEbU0fRG90ol5J/xlQCPoZ
jMdLIKbwTk7bkmI+S3UsVcKDtdRjYvWQC+uwB+Cw/BJcJHjHLpNwa83pcZlU0ynpDjAScX33MBII
6An+vcHSbfw5Fb/tZtnqt7N061yiftiENXSZNqKQZLV0vaW41LvXZdJr+2StqsHT0qNaFi0fS7fo
1ln/Y5naNwz7l4U/vahl8qczv2y5zC+b32aXZbevwS6OfSzz/23y///ty45u+2WAqGF9XQ074liM
MOb0wDLVzbPL1O0PdUyg5ja7TPnaPABbJm+b3HazbLLMEkYNHDGkK/DvVibNPTF4m7/0tz3+LF02
16CP/p1zgMLeTWXwc7B/HNPt+5Z9/fFVyywWW+gkCboiNvvn76H5BVmyzAeeKTukcT00k7OhabZ8
hnMUrV+SR8vkkiua4RGJX+WbZdHPitncT7+t8rOPZe2flf6Vslpmf/tzvBDEl0TWz+Sy0R+7W2b/
85+Xff52lJSFQWTDMhM5f5KRL57HpnRK/j7CchmWWuAz3aohq/0zn8/jjmWlZfVllmFdtO8flqXL
gtueALYyiFnmk3n3y9Rtyyyd/Qtu25hCCzkKI0q7CoSzUjDAayQMmqkj/9dk62XVPp1DFMvfhyyN
3QJ9lN0LZBU1bODcDscUtxeEzo3V+xTp2Q4/v5qiOAakWVgfjbET1kYjjFtUzk6xjLnMOd7zMynN
fggaZzNGSjCz/5fJZWnQGAcVYdpmmVs+lg2X9W6zv+1yWbj8eVnxtt2yzJOpRcmjLFiXPgB6u0vz
z24sA+puqwNUFIVhPVgvXSP54iXN+0+SYB7aKvUcCPkNxT473jl5XjUAgGYPj9kdQCWhvM0m0Y3H
8m5Sy6dcw0UBZAhxwiWop2vHKq3H3eIXYs6/e5m6fSzLMl3BNFCGL7VE+qYKeYaTlhAKBQI1Knbk
vCdw6AiqUtn4AYMpbx5RJfgwrcNJegrToU8J2tTghTrviWKl+xorcadACbhvwkqBJIkH3jKbVqWt
NvwKuWsjZxziifF4Txw2NCVQI13Uokz4ZyTRqJBq+hYV+iGBHal91pTuQzFb8HK1Xx4oFiwOVl3F
jmWRwEpFxVtDiXv08FrXyb1uF3OEJY6rzUGgZao2K3VryOTJl4BsWAUrTQeWumDil9BsXZgkF5bJ
28KwE88K6sr1Dci/hGtvs8tUNeL6oKQqukIepOUjnsP7RibtII6OdOx1UdwLPv7axEeptyxcoZiz
CGNKMYzu17UjwEDMqvaC4TkKzPmiKfPH7fa7LSuTarSNDusT6CsHwE0Yos9PQTESoNEqqyec9K/5
ZaoETc+XWdW4NZXEFYxu2MeFMV9hak7sLAuiVbjMBwhm90MJyJh4zFx3bzTqqvZIFzISnezW7AV6
1ZOKZ80yScqBEjQcs6Zp7fWUwPoV5ap+gQ+sj6zDDDJrH+cSmcn5o0TiTnHrXm8jk9LrGtW8gqA3
xCzDzpc42DChHTZQycZuMKzIssFKg9PZhVtpvK/hwT0C3FaCXf04vJuMgDwbE6cwcyh73wq/8mDj
Ky4kHFG2uRXjr5DoyCXsNoX/2uI2O7gVNkDt6+ovpbjD2RagDTbtYrDqBtlZGV24IuMBcYGypS3w
pXC688WLNK5K9av1Prp03jUDfrxcpGyVwPB77gO3InkYfKTKsYXyn+zN4QCwP8ElNwO/5ur5K0i6
dPqW5VVEKXsR7PGW0Sgl0h2Q2DHIzNjpzG7dq1ddZYC2U5RD578Y3xDwRu0KZDhvEatsq+iU688B
3Ofk6AUrEz4fMqf4uHBgd4W4RXVUY8gH7hxHVRQ4M5pb2dScThkIOQ2OymGFJzhZuDcIkM+Inf0a
ito2ZEph2ld8X6BXsUevOBMRSbM15GGhPY7mQ5Zs+vYlFWq79S9F86V3G8JqByN2sfbF2IdaMCoG
oUZmyQ78h2OaW0QUDe7I8YMxSzAcT7zzu71ubmtSm+ZW+ej9iVHqRmyxat3J8TFFOFU6uXgXWLhq
46iOx/tTqDwTgEsvo7/B9K22NliINb/kxBFfq2dT2A/iVvkVYYtLf+0sndLaFZKtp630YBV6dm4B
bnK654iC9lV/nlUx1+YUuopJ9bQTU2pBvqjZjfpugI8U7NLI1qpviGTYlfn5ycT+K9zm3lqfjqb8
GU173dhP8Ovq6Sha97ngYrZrVptgQlVwidtDFO67ieeC0piEbGz8K/ef1frkcx8dCms+3ziyiP4m
4rdRYvILuRrDTtowgdt0CPagan1lpXMBu81UHDT0rdQmf0ENwEa0lF2z2Uu/8uoevEfBEHz2ZXQ4
TwIhQK/Zc3fKxhZibCSsUvS4oMI66PtO8563B0RaIfhraNGNM8t9LScDitJiGexQ1WGYB7HZwgsT
j8WDJlCu+UQl4yRu1cCtQT1tvQoG59rID8m0wkKqooK9RyZWuQXUDkIQVAWO9mp4H64BfEjk7pTX
3TfyjgApCN6j1qzHaD1s+JkU+NuQtNtmhzpWJ9jyHb3rSO67ASPjDZKwXn7o06Ohr8UnmXyT8CZm
p9A4g/xAATdtdGr0dXrgTvpmKfuaR8HfpNBUwA2IUKiG1J7U3OaprSJyw7DuA1dS1/gakehJUrfv
DzKMCXJO8MUoTgKgi5xdcdqWWP0xqj6bFCEFyE3pqTXPTeJi6ZYSVUSP/AXazLqaGIKtlDvE1WSU
wZnmFkHDPWnNQl33bzGocsi6aBoz+IwbhkX5K7BEtBeYLiu6K5Yue6mFDZWQVuJyzu+4mY2Tdacc
0k22pfBcmOtxiDHbgCHsmhOmQKNE0++GAtItyiuuDJwU3y4O7aumwHPYUqffbNsH+ctTVnG15dCQ
8BWeasOErooNx+TVGzM9yhRAKrbl+NcCTxxHDTeKdUioKSDcT9URnvCAUR0qgm2JWGZ/xNEu+GzD
u8ly23YnfCRcrrIR7ZFykvCus61Ktg20ENfsJT2RUjirT8KqmXCrXU8oIct3RTkHntsCTqSiQpNW
YuR2JST/kzQcBfVUeQe/tNPiOuK2YqJ7OVjJfRfYQ+yk9wRjJfT9IsIfis+3zcV6Qelk/ZU/4wCJ
4H+rrqpHIMuFuvPvpwMm3ET7hxerdsxxI2ZuH1P3hsEVZfJu9Coqe/yEQuChnbWtwUgUmH84aNDj
2VTPLnn6joTbNKzHpyd1wkHlvmdQWn9Y4rGpeDFAVaaomovssLoW4d6AxyHFIY9PbfA0TnvT1JC8
OGG0b5OVoRO/f/QjiIJvnRrDaJqggr+kyOi6BkjTuQuwn2ZGXOOxIUIbNx9EYEHlNvZw9Nt2tCzh
Hup5WH70xVECg0x5ImF4XoWmXWIfNcA6ByBFqQKucWgtbdzGuy/zg6M8B6+hemDv8YEBTaDYSmdj
yxA86U656R/ymTbkTs0qAwLY2hnjbFcpV4TEmk/JsPNNUG2owX0SS1t39L3sCDbG3g6P+l8aIcuX
YnT1S7yqduo91hTTGhHfYbwgRlLePerenFxzjBV3mgHB2BG/Zlzss/8EF1J8nJFbK45ccngYgpfB
wvlrCzTPv6oX86vY+if/9F29tBQU30WoUxF9ec5ILQ53LDPEjB1MCx9qd3C8bepwTu3AkWys1B7+
sr8pCP6rXuvuDiCifFHusq18GWkU6ABc1X5+YrKX6EUkgEw48kV76DxHMexUdYdi5T3pBVxsJJ8n
VgXVWXc7lLPxRsld7+IZq04GNLI2o01TO4iZNMCxYFUHh9IEulC52+AG0q92CXcckq/Gyd/rTXEO
ARXaorjxERfbUW5nHnUtOJGswj021Q7JLllzgL122R16R0CYkvtp2VAzt7gF4kYuvezU1u3fPWC+
x3HlA26x6zvhL/QTOT0iu/7weQwwfrvXtum9ePX38ckC9phh3uF4OH3j4XjNAX3bBCrvzTeBkSEt
7kuKpUruTJ9Q9H0KnmxYtUG+g7juk+mj2+awDDNNN7yntoiKGqTC2gvVTdxnLBCv0pPsO92j/Fzf
ZW627i7aEWJ5d4kPuoMbzGSviburnDRHOyrH+q67VDtv845t3XScjuWdssYdwN8KzFrB6sTjnU48
bMwOnV09wSYC/Lie6CCM2SNrAKu2GekctXXw1uw0gLgf48rce/v3+mM4pnd4bOc2YnI3O8r77AgN
Fxol5zF2hFXiWnZqt3Z0QoJns4qbn5K1tZad6NLsdNMpnuK74kl4DR8Gt/2Iniw7ejJs8Vf53K+K
nWYXLuZDzZv/ok+25lpPClwb2MWRyydO4pUrrXlrvNCScetwhlWeK5IdDncs0Wna8P4yPVRHE0uj
XXwnbDXXOGpPhWu4npNtrEvmICh5E9i2cYOTXjnTW+uAprUFhxYKaplv62+CskVYz8vlLeVXbfwN
nZJdcuB2eI6emmP/K74zN92x/ADKQQ0qxbS/XtO78GFceb+Ct+wr3YqcCdoY7aAd2pMlOBNUsMfs
kSi+7Kzbd/EaYvPhwJXltuKhCu0n8ZuSIsERB2e8Uvs22E/WZ/sO0ReI66G8R3jxoV6rt/GOhnD2
2Pmo3qK/MMq9g0o/PMaH+CBf8Z2/lPfqNV6JDid1I5/4dKgC4As+i9ih9Vmj6XSJFWpHY6s76A1f
55tuK7wMEIWRijOmhcz3rjJ5gujJwsFO76VtduaVuC+/uVfzKxLjHRU76/pKnSFtTPOSx6v8xNsp
/l7u++YlOuPryv+Bp8gdDinXK3LnuiN9r3hOiMxdRIiCDYMdfjf4J73wNx6msHXBvM1UP04NfFde
WJwmfB94Z3xOn9Gj4DnkQcE2S91agpM+bsDTNPijXIVP8US7rDvaethBY+Bpueh7fzvsBi7IeDd8
VW/UHta2suZ+z556uuR/+Tps8fxZOOOhtva3OW+kSNqSdxCfe+U13og7fxfuhhXvYog/00rZCyd8
VvNwZTyk3yNdu9oNrK+YJBecBHQKFhXfL6ZhI+8L7scHcWOcp2M73lPPfqBLoQ0xz4r4ljvWqtt6
l+/wvudUo26EIDW5PV3lfXQO76eXYWkAl1YCKwMaFWxv6mv+Tc3FnDOztc+WDUvwPwQwqHtYGZ/9
SacheG52mTvsJIZqH8253Fuf1BkIggOcLnbMD6aqt+BVO3ZnHbk6GZ2jHzn1Q4dfTuVw3btH40W8
Vue4cGLkzfdz/+Bd+izfOcSoQFThlt/deJxeeCF2nxOXMbIRf9IY07DRRehPNc0SkAUbaO64H1ef
3ZYeHrrKB+XOdH2AEvSjHX9VnWlLeU2+zxa946a+JoD17eTcnziv8Zb0/0o4tL4tneV9wBNKF8iR
3sVdUtn60VqZUKRsFR9Xp1iVbrYFku3qG+ssbsS7fEt5pPbkv1Trwh2JV1HIxsPrbz8Dt1hpG1SR
3na4148Qb3nhRWeOeyhXEo2k6FCobacvJW+cT+Nremt6R/uS3rSzybs7Wlt32Utx0HfNIcC+6UGO
Vr2xaqMVrzT5QneQOAw37XXYKjTP1a53Klc44Kq0KTf0UNnz5gLMH+al3X+b86/3990h3yDN+O5o
J7ZUITqlI22jdfQY3sf32iFb9w9rnKakF5lbAJof2uornIP6nmfWeya2yAVUv5XQzcKV+Dx+jB/F
pXqKH9K75pjRChp/WefgyXiUzhgOTDv8xDbpnXkvriI3evuMXOEBlj+Ps7Kd/4H7CqD+VY7+LH8k
F0FbRQVGCVscgprOEV7x6UNtHdOFomzXfjWDE28a8Rl7ArNZ0y/e6/t4hQsG4d0d44V76jTu6GZy
18pXMMPJmnY673fDk7/HD3xys2iNSGkyvsWZh+vfx/rIVZzJ/0/NE1k+fw8UnHrp7Cl/sF44iE9/
Qwc/irr1Ir4D9EiPVzYUxkaMj5aw2x+C2J9lgNegD+nECtBp3ESCi2ZwWfYTjYJ2g3gvumcUQhh3
kXr+CHVnjcZtdpnyZ5Gv3GPdsEShluMxxWTfBkgIekN6jPtp2AV+D7+qL3aUWzpSU1MV09MX7MJD
Lbx3BHMwbAF1163KTg636HuBR/BUz4q6UOi3kjGbDIv+WSYmv6kSnwHw/MHQRRcFfeeXKHIWwecy
VddKtZ0wZlpUfz8qz0XwSQDon9rPGCo3b4Ge5jIB7ZQFui2HJhFM8+qbVTpbfRAhybKHfCo1VGgK
A95pZrWNSnmpVGKDoU7E4QZtC2YXnmaMP6VGJ/pCTWoU0KMusDaH8zfMnXJYSTF154VON2g+YqJa
ZATESDQcLQ4tGwRduBmm/E4G6LbSS+FMoHZb+VVCw8kxKb5S2Vr+MnSGgcfQCH95tvNqjDk9sky2
g05II1QLWlN8Tn40jdQNIgmdP4wlWdeX5SH1/BRnOcLfy8cicEVE8PfssqwQ2nBbBT4+WCOa8HbW
UzWzzqpbxFbz7LJMLAhcdT0jsCUOunwUglDiPz2bxuqed9+0KCSWuOxPrFaesJz+MZ7uA13YovMr
bNFAnD8s4rd/TUHAyX+WLX/4Y3ac11s2i4WCNEqaje+SmRPorr9jsf4WIbyRW6UBiDGFF0TeM9Dn
D1Ij4yFf3SVNMWvdZ1beCIloX0oUeUc5fhDerm9xpJdbhZZI5cQVcxYHR6nyZyo2rcOUgemNpuGS
i/h54stLlBGmo9EhKWzPbVlJ607Qy/0kI5AriapzNfRnQzbb3c/c8gdrrqkJfWL2vy1ctvuZXya7
AXtpozhAMSfcSoMvV2iyGx+zG7vWtIDc2DK9LF4+stljczHavM3e/lqi2xvKLtksq92W/+xFWazO
b3/S++zebI1mnZcGRj5iKDndKGqn0CILasv1GBNlwApigGLSzCpWb64OEtROXkGEf8sTrdrklrq7
/W2Z8mftHEB1fsOygaKXtbha/rR8lLLARUO+g/d00aFymPe6bET0Gvt4aUkjzt83GAlr/uzqtvRn
ftlg2XTZabTUGy2Tt/39rLksvG1+2+Zn93+uPmg+FWRV9/jHJssX9gaFkX1FTPu2m9t6fx7Zb/P/
9shuX11qMeYdeCH+bLLs8rej/+3X/UwuW3q3c/zbN/1MLiv8/ECLmipY/0Rtb8f8H8/J8s0GBap/
X7zfvvn2O//4Mctu/9sR3L5iep8a9Uqa7m3xQr25lS5KxT+W/TH771Yh/E9c64/dSEvS6rb6MnVb
Z9ntj/XqbZ3bn//dsj+/ZtnFH7v9WQeY0kNDvm29qC7NJRfrR2O+KWuwsHNeE6A0H3NK549ZY8lw
3mS/P2LfZfXfdL85sSbgMFgd/JtdLHtcPm67+fmWeeWfo/mP2/1xYP9xN8t6t29a9ndbNsxZsEVQ
87+jPfq/BO1XNEVHMPSfxUfPYeWHWfhfsQE/G/0tQDK0f8iqziLky6YpIxj6lwDJVP6hG4ZqqBZQ
EFOzFIgCfwuQFOsfKpABhO6iousyKqabAEn/B3ujJtHQDVOWUSn9T7AB8vItv2MDVARIhgKZQFc4
DBE90n/FBpidnuf56EvbZirvdQtFqRpn0Yp4RhPSDfYjhs8tStayJO9iwKIG7NhJGz3VVJI4c5dt
nLtsqE+VHVTPnPJaSR7oTw5oQPKiirddzFuKSrx9WmCdUoUrcvrXSWrpZ7WAASmaT5RkcFpxdBMd
bJIEcS0k3N+SWhTrR12+TibJoxq5MGE5Rt96uzKCu/gXPLeXwhtePaMg6GpJJEP94b2vL+FzpdXk
AgCkh51AKqx4j2r/c5jLjlJSUbxAHkJZx1egllxTV1adsBuxO6tcEHOYktYZfUbKGsctND0njGX0
srO3oy+T3fEy/Zxnhryvc1XZmkBEYm2uHFYBiRHexu5V5S2tG2FAxnQaXWskNJJlvwzI2Yib9XNZ
WQwlLKl3x7b8iGbmahdHD5X4nFhfikY0KuxAe1vXAQAWw31qg5NZmM7lewjxH137c59ykdOnGuZ7
kQKaBbRNlWJXm7coKtWGTGAeTAyOMQrFtS/G8EyYi+kGa6+rBunNKgPbI/Q+2ONw00xoZeOQ46dX
rK8qbvurF5Svuea2akIs2Kh/DRjMHYtQPyQlPzttW2Evg3TALzO8yG1dEUIFMt1pAvZPQefjaepv
ldEPz6nYfKEqbinxpAgxoGj6eVRH6XmcpF0xSng2A66W+5S6gN6LVvHkpy6ew9LWjIhGG2RErZ5U
QqCeu7HydiT0GflX8LNi6zLOeOdWUAgzzinnIrsWI2fK8oca1gyACEn1MSgbZAjjQICrwZR21SCw
HT2z3HLVABsjbv731sPXZhGKp7X8rIXIPPS5fCwcKkpj9W1ocPnNRPRd6ug3Y5R8a7311AfSpvfz
r8kUPgPU+OtexktQ9HAArdRVlCB+qAui3ZqyyczsWM39eVnK8vVcwwJrzA6nmtJ1fpbdZQAsJAld
rN+RRkzT3gUh5Ii9mu+GMTjElUpuoUokJ9fTx2KKYNpI4yeOXf1PPYTVdkdfp9DGmB81bVB7F7cJ
9LOzUmn5qFIcsicBYpk86yVgsMquX85R57m2ppk/VOL0aQ8LdqlrGJK3sLLeVDE9epUmQB6y1bT5
K8ZQgypjZEgV/ra1Su8aj7yZH4TFm6wlv9Iwan9u2bD2jzQvISc6/0qM9KXCiGftJStKgOrVUGrE
nHJD3PWeRrEruo7lwxOSHRIoHBzmooOltAUt+qQQnkm93AWRQ7lrIAjQYU1gIIXhKvOJEdLyRE3c
NY6abVQBHBRjrV5B/Jn2XhYhaEl9sNWzRikPfRw9xfq+avV4A9/7DoChvm5i7a4sNbQcpPGEIroY
ZQU5SiME00OLAIWAWEfJ+72shqukSaZdg1FZ44tzurk9B5GFqZWsko+iIBbLc+hjSV/hvyfkW6MV
iHXUWM52atWCYjOVdYUQpSz7yA51HwRcG2x/jjPUHrFx6rE0p8+diaQ+oeBvvJKC5qAPPsygbtfU
CTxKcwEUWA3qgUMSDF9ibA17ef7wJsU20Xn1pK/6ds6PNE42jxQVw7wrfINTS/YuzqN0NySKUw/U
FEvzjVIKUuKmuHfYbVvsrb7yN4ZARlDIPqi9SdftKF38HvpJS1PgVFn9ORpyuC5yY3Rr4IbcS+W9
JtHSCAZXCWKZsacgKXdkORof8Bw76mixXS0Vpk2DwZ9eXVTZJGInzhgIYzpIxLi4edfmUJGXL/yn
agbGJJQs2l7fG7QI+N/1owT+Vt3oQc3F0OIveexxltd9/Hv7MT80dRK65ZzqHOPd8iIaKvVUw6Zy
R+B3R0IFj1nseRuvju/jnBqAQRLzh8pCoiRV1fNY5bRbuMAtc36ARMVQIN8ozUufydJJlmoMAjWi
V2Ui+BsqzrAHacmxZKipHmLw465viQTQYkk9SqX83XTBPq3I8sfmsVdVEP5mM33IQX4XVHFhp+lc
StFXteuVlvLCqSVXPDaHUSyGY5ZiWSfHzamFJ49DsozXnlXAgkwUwnu6J6G2V/uI5Mts7jzKxcaM
Ogx044a7bsB8ATZ8vxYTgeIShRzSlKN44MbHurMmkVYj0r/4wacKlf4AHzZZj1UhIU5oL9U0mTT5
ZchtN47IKAb8Ogb/s/AiE9B6TNGNZO40LTf2MlL4vR6Exwqt9cao+tzNhvilblTxqFEOuhb0TDkC
ku/AH9axa5q4Mwo5wDEvoUy19mFOy3X0rI+Jb0co5txe81oqrRJMFgMQD1YZvOhamh39FkBlEXqA
/4te3w6jKe+bnNj80FnNI/6CqpfUZy9D7mLlOXh/Uad2FdUTBZZwhiSCOWnylSm8RRoqfd0yNg99
qLY7rGKewl4Stz09MtqJNj9MpqRtE6HL4eb4yQnHTN1d/sApzFZGgQOnwhMJpe8Cvv9CDVr3mCmZ
vslr/6EVvAaoejPe6VaWnYjKUNkpRg+4CoVrqqOefF/ZCYKCGUfsvdcadQVhFxcnaEhdF8WPOJJh
IaF2aI+m1pUGqdlTNNJ8VOMmEXthH0w14ao68fD4hpPjpJCTh7H01mIVHZpOJWzaFfrw0Cv1zjCE
S9TnmIP2CFmarqwONRgzIrptV5PTMkBc5CNXdWorunGSte3NBmJOm666lMyxOSYfQms9KIJONQz5
rFbryqNvGuMxK44UFxKP1jx53xrDyWg63Q0qS13j33nGRaBfh/G5HRR/Z6odAfmOlSadflnh9W/t
ZPoXqck2mVxaK63BL6DglvU65ZFLtJ8C/UjvtHkQxmJao5F/7cI0dQF5pNfUV09JhE1nHFVHQLaU
Sg31dBCrR6q4BQp2+uQOq1fRHVMiUnKtPmoiQpUwrYRzII5ElHWaVvMd/2//QicCamcMXAoSH+Yq
yD3gsedASIz22qkUMbVVlO+lOmyvrRlrtJl4NE1TiWCAp2008/KaSq9TK1Vbv+fyECJLg8o4Sbmm
2YI5cjlkQx3cRIn0baRNj00YSscmDuNNI+bySyhvTKXVD1YzZdQfwacqGuBHlszLF6/rYxRNJy/r
hH1Ry4XTBda0bqcYqCERQFsRgmJTqKFy7Dtgdd5gHcVBxDNKa5Rryf2FrFIbV4Huf1QMRs5h1Gcr
q8L5OvJB39RKn2FbH+a7RE3N+6GrsOoc7zsq3p+mQB5WRKXaUwyDaB+so0pIDkWE9kcuIuNaKTI+
ur6tFGFzDYcG406kkYC5hAu9MIK8A1nUNAiTo1Gmf0URyS9FACMzRa32Gq+12H+X46w7B3QRV2ON
H3JaYeIk8YY8j63yYI1UEtHgGyshxyC30AJ9rYVFs6HfXG2E2phJnz4SxUFDBaU21VZCo+hOsSI7
BM6kx7xgd3FWe/dDTgKwxm5c9I3iKsoDB9apwZfW4VLTFea1mrBHSckwD0Z1zSLIT/iO0KqXU/FW
R+CzMknwD6mWoCw3dOJlXf5ppBWlhCOCDD3PtHVWl1eYCWYhBZ/A1M5anrrhSEOv5rLuevDDoTi1
SO5M3eDtUUyUHTHQifT2OUhhcXkKRVWahk8CfPwNpdLoI2ZNjifWE9qu7zrVKcIjGQTUhdd5E9Mh
7nTuDs6rIATWOkvpJHvVy+hJ1VH1fYZyrdDNcVJlp6Uj8psGXXEU6AfQ17HrpxlOza1hvgaph6MA
gt9xxA1UMatjnNek2yyKjGP4tHe5FX2wF+8Ab8B0DCPXPjD7kc9KgMtQaPW4DeBxPXmD9NowNiwn
/8Ef4KJNXYYIKg0oaBPFeidJnPfIx0ChMcZLMoMuhazGv3Si2k0sSAkk1KVstKT5NSh58IgDkoqq
o3/Jqq53sYlOdqIH4JbHfzdNysmUqExLS5XbWEPU1YfepUu8+zbQNJ4cBHnUhe90YdcW+c6PWmuF
DB2SUwOagxutc/CMwRzeB+hqjgUFlrUAL3U8Rrw+axr7s4FrBZnRAH/hnDufitLSrTmjoUhNJL2v
MwgQRkYyaiXsD3a8JLAOavNwl2naZ9BP0rqOkBWIFtHp1q+NTdhRMUodfn4aErxn2uapt4p4S/cX
o62usBgF+8eiLKhbk+WcPaPgrnwkThN7NkrlF4y5dlPK4uwmlUVnmhv6G4VUP1TRgLAKfwYnxWId
0xXKARsv8vaZAn3f8EFiC/QwXN3z74bUbO+8N0IQgEZRXm9Tghjk4dEIZamq7JrRuA9rodkOA9V2
fhdmtqEXAjLGODkCv5y0MrR5M8mrus2DnRcYr6MSbNLKSK6ZJ54JTnMvBukxmHBhSst4o04RRQxc
taiI+G3QTt28z2BKx+QVjEpE5lHmuEB1POo9r/weYJw1qQEFoBMnmXpVIYrbe8HgxowkhF+ivAKf
9w07tTx0cszRZ/pH5cObA6NTukbWIM8GrWX3Zm/tJEh5fuQhkYBJeB8PxRvcAvSDRejT61NgsuXU
UQkRmp9u7EB8JdgUx5GyHT1Ncc3/x96ZLEeuZOn5VWS9FsoAh7sDaFNpEYGYSAaDM5ncwMhMJuZ5
xtPrA2+36dYtWdULaEPLgcxEAA73c/7zD9UwHVGaxZt6zlFXYfxTlSV0Hg2Bs1rcn93sldcKHfO2
L8R1oCwyc+p0vHGC8SLJPB+dxbv3sqQ/D2X6ZOQPyu6jR2xZ43MtrTvTYNZWDeWD0cA+dL2wJfYN
Pt2UDzekdTMtlc5NGWlmrKqGdTTsvRwV14wL4bXh/DLJUbsWaQivJ8GnLGeKYpaPY9/aWI3zVwHe
673OyBUysvjkCuZ2tQiv29AgNLm1gycJOTFyvHI3LdV7R3Bonlh3ReNEP/DmAsWp91MkbtuBdFCr
bAoSpswEtmqT7z0yAH13PXGJbtbsmPl07BgvbrOwv5+cltU7JuYxdFGSSawoI+3gqNf02KxJcT2U
bgfH1vYtVJM3pds+zWizofLCrdCZ1/oo4tH0myreFSlR9Z2dHTFt3SSdSt45qsUux/wK7vkI4zvs
T1Er/YQu8GRJ/RxGRX9I5xKzLVHk0MQN5sbPmbGdppLKBSPC/eTZ+DS2Di4pafSim4yyJuN9Etzv
PUfApvoc03C6nxYFO20YflnT8BSVvTwkKYmIY60wgJJftel9qWwS0Fbzn9j1N3Dnu71XJfpMMwzF
krDgTd1o8WJLJrGe9yy84iMdYU0vHnyEyarCvdsDqej63BXMICXpTNe9VRAA3PbVB5PPR+7Em2zR
yZYxaTVxdF8skEs5foASsreou61FMb8GIZ6avHOwI4gIecht9+SV4XwynORmGPoXC+wDMrDHcRCV
F8Urfm0YoyCzAPr70rkuJGhIiJ44hSQp/OSLv8DqSeuKuOHE9p1s2BsjFGXHaVjxAzJ5wgNg3KXh
JY5bgXkFOVEhsJM22kMquaPzCGwY6OaHduB7RqnEKdSWm9DBTrww4sdpoPScGyM49G8IzAfad7SM
ONFBwwcSAmhDSlFUe5xMMswu92EKNyzsCCfoOmT9BpPrSEAtyQFX/CCH2FssI6npJfIAYlO87WB9
1Ete7u6EM70OI1QWZypXp2nRHPvF3PLI59t+dOUdW7+6y3I9YF/EQan76j5oS/dam8goheFSkSl4
200V/xDRcKKhyt7zOdxJx7CwwKyjc+7ZMZV6CxFqqjEjraFrNg1ITDv17cUywV/w+gx8HQW/GPbD
lWg06dsNIYSzkSenIenuC3chS9Gw7W3tGrk/2cAepofjxpLwoXVsmAQOzi1ljRVhJpT/rDGNNx25
wRbuKw/p+i0y5C2JI3YNwHqHrct4GLOm4/TH7tv0YnVG+lrtnLl3dp0LBWPxNk0dnrNidTrnQGdU
BWMZQqkWOdNySKxo/srrxC0ORAnkaCUH3n8d7/tePsYjgo26E9cN9PPBU0+YyAc+Vj0p95+slWH9
EunivXa6/F7lLFC6Ph1W+2zE1cYdPM7G1rp4hu/0V6S9DujGg3lDPPN2mMOzgFWRz5CeO0J7Nm1p
QyBNeUm1l6Nrr5xtabDCCCD/NAaINF79avV4NffzxxSLd6JpD02gSEdriksz4t5cLexYHty8bLCf
ucsDo8T+okT1YwrkMZ3AunPoUZyD1DnwegrXPqsFfY6dfkIS5ex8bpR3V7kwcAX+BZtgRZ9D3f6W
sY43ZYmUw0RgnlHxoDwUl0kLokXUoR/7a2DrZkMwFaxZnCl5j5/DccZMun6OMhnCEjaei2yAzF/3
EdAtWpklinjl+h8EEKw8dxLKKZrKeIzBALTaDx75slOSv46CwjqsylcFNmJQb6gxP9TzcNMXcECt
iZ+qyuWHiO+iiEqhyt5Yk+8yx4d2KOxwX+n2R4cL6UFYwYsXJD/TKZWH1DDJhuvHI2f8duQAENLC
RzilyBaz3IjEelDziINLytLU0+ineOY66+KVEfCK8eBYCErUaDvXgG8v4axLaM5FBUIAE7bJBZYR
lYffX/Isy/YkMsQHANo0maWx+PjnMFEwpl2PJ9a2BLMsGx6fWSQ/evDBTSqJrVoGG9EpH7bLl9+Z
4d6k4QIzhXPSmnZudaPdnZUSV4iTDtT6Fm4X+OVn706fDsQm4jvcTVqx1RJEeGxyQ13jjNpaofad
rvW2NWhyM9VfOg7eF90ufjOlPKfstk9cZxfidknNIKA4OF59tKS6FhKnCbmkNwTCwHuccYjILeeu
TEFphkYyb+jGozviobKU7XuQuveOhVOpudC9W157PTMOgY+DRchVPWKEy2wTrAzYyEtKsW3j66aq
foYOhdxCVGVTD8XZckhmWj7NLDd80BRvbyYIRMb4M5QjjpbuuAW/u0vM2cKiEOZgHSe+7NmjXMe+
0fyVra3QD6ISX42q/QpqhQ8H+ovcCn+OiGzfqFQgXjtk08TOYSQ81aHm3koD5xEzoLIrbW5tU01q
M1Z9/Z4GEFN7w0kv3QzkUBuLu3f5bBA/IdAqEO/Z4w3gwQ2+wFceSo6AgAszkJgx/JyluA1TByEU
8w7si17WqB09nJy6z99NHB/83PhtJKK/6hdWHK694Unh6DkaODKZHSKqxJ0wZ1mDcmfHgt4/9M+R
N02HumrvPIfEkFhkN51tuFeER0HQQ654zjoWAuON+klR0k6WwclR0M2W/IwcStKB2oHM3Ijus5D1
Ky0Z9Fjkibt5GgwkSovtKwPZ3xSg3iHWsMAmc+qPRorNlZd3hKOoG6+o7qnu4MvfGUvg+cIY64Pl
gMK0Zh5tas/FuSKqTy0WK8UEi7yo5ge8QpkMiHo703v6eHTc6xF+W5k/mQu+t7nnxpxhsFaikVBI
YYCw16VxZ5e3VsvGK0hl7vvysozZw2J21S4Z03Sb3OYN1NfVNsGPtBtdt0l0CetQn9pheQ+E+dkL
qGTNRJNEH/PJdmN1QXkwzAzqffsZkl24H6JzPPTroT7MeyfEX7ttR1wN2zrc4VLS7D0dOYeW9Zdk
YXZTmBkxZdQHSBmxphxfozng8bXEMBBWcbJH2Hld0bDcCxyUm+B3EC+/51TKe8xheri7033a00nG
KYfCilpJPZdEXbMHmEshfdUYT079PlUcDGoJ3yIVgrqjA6ine2t2CTwR4kM3obrGR/auSFsCB4nw
wNGn82XB/C6o7VtPVJ+siBwT0CGoqrM0YFS6ppWeC4+KgsESuoOlex4HuBlzv3Q3dladxs7zx841
cNWuFz8vm5fEI421hnzq1gzlcpSxTIKo0EkdLrIUDmsPj7KEgj4tteX3pKLth2bWN07VIeZwntva
tLCfLLudNsv22MTi2jaTA2ddcbAN79Mr8/EtM99L8hP2GLS0x7kuenJlDOu4LEPE1tQGx/rU65E2
Z9yL1Hm16/zJAXPeBV47vY5jsp0WRpxBDGtUvI9loFBZR8/WUEfopYz02DjEl8SxCN+txt1hEpVf
nDw8Mpbc8CBcf26iYxG/DZSV5wRu9WyAwS46I8gO0CwARlhy81RhDL/1MGXJCUve1TZTwtElYsUS
DwZ7JP2h9ZQEAedRVWDMpDFnq1HfehPUWgRzteR/wiZWo/YsvwqFH3ypf41VDnZeoWcrU4MAmInS
v87hhXHHuhl1iGB+hzYuZ5Z07Ev0DYpUHHMgVyUPKoPpTf/QCfN95uL2wYCmUTrjr1xHOKbl5nyv
O+d+aNm36qney0ZxiOl+HYaMENssB1HStRmJ/n4WJVAVlldYLO2b9KQZvR5l4Z6A1BfSi8UhZPa2
HcN8Pqm2Io5pIEtv7F+9JnGJqn1p22HedJPzhGPOs+j6R42pU1y1x5A0iTAfiY8ezPSuGoz0LqEs
vFLmGtI8mHDYweUiPdwqttXS1saF2ZeuzjnstZuh45A1nfjkRAYomaCVho9QvBWYsFcYRcm0de+m
vL6j1K79MbJPrhFat8RkpYe44qzK45dU2eImBzVpVGDe8Q5TAK+idw6abUv8cT1DgSS4Ym3o54AZ
Qcd2niNwMcHKVXXrFuNlXOi6OVhJ1zzprL4fcBbaTrJ+63/GuTkge9fvylN4kpg5wQR99jgLxX2L
YV7Tp++MgbBvgml3bglEYWnG2AtKJLgC9ezR/Sz4O+WJuQ3ULO4bK94nRRz6xKQwpciHg2vweNqj
DjxyXieEEowY8qY392MQgDtkEDdTw9r1pCjFiRddtQ5j/6TGnIvxSB3J59CLtxxq7BmpfZ04lF4m
zHSDiWidIL2ikvMZQmLFZ7HVRWptOry0Oc/7nG39HtNk9vYYM2dzqs+LJ1CXzKhoFqYAjA+o4VmY
UfeZVJblO1EBk3XEkdpihy6tdrwdPYwsyc5MlvlJlywUEuBxdqaplKn4ymbK2HRhPBkZ+oVE7T6x
v8aluakcLXcTQQU7F4s4Pgygnhs3NLHJtKlHy7l3Quc0h5A4FhBar34BX8uvOrt7cSpruJqUusR0
pcxacvuCs/OOAMlfqSPWMB5lnGrDsf1pJA4pJ3O9Vg+WxT7ajsGzu7gPU4CafQ5NcVO500noUdIZ
D2CfTflz6RNahyUNjwMOO9tCdHiL2zwNyt3WQ7cd99PHYGnfGqrcr5yPyenB27MPz5qPk1t7azRS
viXwmtzlHklsHy8V7jeWvbVthAOlgUoqR4sp2oVpw8U1g3vu4B6W7B0GgfVhSLvj0Ad+My7dhjTc
Ysv6Tf1s7u6McJ1cKXemqK6QVKeCcRh+BYt9O8+lc3Dc/stIX2tUvYVDUGaj7dslneJdv5SIhwiU
xBQf7PcNQXYbODSXrb1zydjxvUzzv6q7wu2it2lpRjTBFQLVDLa8SVdPiroZkqg54ZBQ3SbT8svA
bWJjzuMvPpDCs6w30PE9lGbx4N0vSzg+M/DaK+1WZ92pW8UIcU7VsHUlDa0Kgoc0d1zAzhL7sEXB
WK8BfdIaLT0KjpoEdKGwC++iBysOSTJEBm7ZU7W1lUMEDkyYPEl2IvayUx+3r3gg75hzEMzU84AW
ahImrd6hGwCwowKfxwhxehmg5NDo/N0MFcXshDT+k94kObtrmZFEr9E7ggFtEke7oGPNeDRQHM+z
qC9DGb0x8iOIMX4vU8+AZuNcskDd1xZp1ab90NcpRaYkzSyExmAJsKA+D5/IvMXzOt5Ws4CXQT6s
ldEBanMgk8zTBBVYvG8Fx5Exb/vOXsMaZvRScJuoXeG99u04IK9f1SVzs+9ZEYfGNHvkk33lR85o
HSaXSCRNOK7vOOOagYDzfDSUe0AT16fbQ1ofzW+t253LYsyu65yggbDDdQIRUhgjsbBou+Q0QUHJ
IEbrrt33cYO0yJK3fU6qgmb+tJ0Sr0Tk1773Ec1ThGKpyRiuBMjYA3hJuILsGxdB8zhhX1cVH+vf
xuN0lo1zqQ3vmsZrB7S3Ca2XhCtfs/kqDSIxrrpqyDnReD917Qt5erslMp7KDi1wVokn89jipdhH
zdmyGVW0qVeceiz5scJ88HADeQoypONRmviQn5J9XUf70M0HBIUlsudwAB8YQpDZzjLQWHCBzlyd
F2xNMKODu+R8z/Jin9Z8vgw6YigWfmBCEm/tucdLKvazXrn7bhoeJ4siKfSkuZNmhq+hqdHQtgoT
qjTxEOlCaWrTEJFG3q6PzZQ7a4wN1JjtQiJJf3ZGQNEgjmJfiEcF7WMHJl77ZVCcg6iNmBcJ6xRT
duUWagqoGsUAQYoo7gvW9hi70d6PYbbcCNLJUp7JVrnj3g1BsO1i/Bhnxs5KAsa07lSeBrc8gX37
KbYDtu1VewkZf2tbxbHNUt6z5ohTLKxzbyHe6UeQTq99kKU7O5EGNRHpEho/9wijVT1eh4V7jmZv
oruKgsP61m4x6IASNJnFLkmCS1eoD5OYPEuh7VrWpmGuAbMbtS8HxOSzOejTGnLX9LfauokaMyem
q/mYLGy26NezXSrT5lqg7egTkF03yL7kvCR7aU6/oor3mlbNTgaMFUJ6ZLsa+nsEAxUkqWMp5mCX
WNkxYQgzlE2/7UrEjQ759qlhkz+nTVhH85bJpPNgSnWIqbj8qI8TvrsafNO14u2iugtkxvhEcgvF
tzv7XXMpCLemJqkfhb1CN1FxtDtSGmz30GYMFYYp4j0R1Xd6SbJLSq4My4sUFs/ymARtfdD1c78U
s2/ODpz4KAHobc9mOz97uXpOBHDhnHQHCAX+4AAaEYG8Br99eKWIjsNnN+u3mekD+j/oO2NsPWR5
ondqBhfxYv0ZuZnlx3Fd7vqyxrNhOxnr8LYgHibD42pT0404Zf7cThyyJOy5u9q1mNXhnHPsveWU
xXpXMF6m0ioW9ZEmE1o1DomrhInXLiIiA/irOJMjQnvJ+xTYWfGWooariuRXgYNsM4bOta2ZOnkU
gRPHVQsOSgZZeiopF1/m+tw28/CuIoUmOzWhWZ6oxTx+PSzbSZXnGv9GbIXoBbzHwivv7V60NwJV
Q9DwAWRYYrYT2jSfmHjSJDvusexZTpRdzcaeq/KjMRCZlY3YKXavkxF7hx5jDjdBiU6AXRT6Zm+o
k6ogbupcRNsYCgKbAFyuVCz7MCJnlmheShnrdzwFa3xN/4QPJ/CBJm5a9oc419adZfTWHegcYvcQ
YNhmLMxobyErgaIBfJ3E8DGDAjOQVUioNMMPVEq03FHBITWqH7kVj5dM3E/ebdwV4pVzgs+dIDCL
0YfPaunBVFyxCx3YVCkeWjvZ1ch550Na8lyrFCzWanu6JY+NDN4Zon3Ct7vhPWBkeL2YTXaYp/6e
VZQfhi72HURomdFQnDorWMugqa2wo1n0zm06fAfo7zZpE79iJGEZXf7cTPmlAyfeFyNJ6Bwzu4hx
3jbU2LXOyZlHUD/CjLqbg7nGQCKiOs0eZu2eh7r40TluttVes00VsStdOhWIliiJBZYCaoYR21XZ
zADf9nHkh18aYN/iND/bJGM6PW8pw68U+hU2hggkdTHuhwlXj7DyGHYjrplKe6+6fNxKncVbUa6d
AXqQQ5GSm1zmEy5BtcOZ6mc1Ux5KIXSQwULKOHRNU6LN7KyahU32crvmYDv5csojMuQToQCXe/bU
AcLhtnMwy+LAv1pctJeGF6OsA96VonhN2RfBtoMLbJRyM5oR0YPNvm3yYxaRUfIdFpNq8AztuRT2
JGKVcF+87mK2vBM2mSqbuVaM1oJ8D/PqM4+wo0gFNgBNPrAvc7vtBrhJ0KhvF8doiUbDScaJSPPE
a4p4BgTJKXwqf3YrAJaIV3D25LlIqlNJ3rAfDpqdQBnnts6/glUQSCc9mT+aaGE6t+A+1Dyofh6u
G6fpTgb+1k25quTzRW/Z20iWxq8m9Fx5zCDGzAC4yVD6pRosX2HONehE3UbdAIkRHI0jlQaugJbH
sttkE8sy77IdIyC6sY7KZWFuNk/JQ1WgsrPb4Fm0H//XXjvL5oo86Nbx25gJaCQpVuZKIZJ0argT
K+eviONTLImsNRPra5mxDQjtlaqcYKo2g1PVsx5PRtWpU95Et/Db9B4CN8LaxmywrhXZHs2T2DYm
6+V7oDZAIAynIL0y68lPBwKAGMrG+yyro5PyOsRdiLNgRiGBrQHnpuhFxo+OZS1M5IMHGwfw/TfF
s6irbRa04qjcqaY9FGDyK9mSk+AiFyhkHuGM2hYkdXoYpvGGnYGeAVe66qldHdyHmXinyGyhT4wX
osLbQxAAgG9agtauGjLpligIT9+XE6xBCzW/9dPkcWwQnjHDkX7uzOTOfLO/v73H46F7AOyu998m
5IbAtsQcApN0ttWjHNsVpqlMMvD6Uf19H1TIxCkCyInd1rVbbk1vfTVznqqeo3irLTyP5aomDAuh
9q5RX0hQg8drxj8rtzyOIy+HNlS8zaIYnTqmujvP+0WsKfbRA5RxfNvGJAaYbPExJmF43+b5Q885
jDhtJZWWK+/WcIqP0swFyV4RospBev7iDskOt+sfKxODMY3ztJi9C+sQNufWakJ5cFR57KM837WL
8W6BQDBeKe47K1D+2BfOjtf2DA8duV4k3ovFM6+YF/GlHstTXDMgjsrWlyE1DNFN1iaQKYWXcn0t
HlD14UQscZZicPjHlzrFFqmqpgM+evPVmMZvuoDyapm3ukuvxxlcuw+nqyS29pMqmNXBOQn5ox2E
x0vjRs+L82G7IXYeK2U48+TBVvhFVVKdUkv8Do3B45idofx5gbWVGd4FcJZxYK5quauhOFFmphSS
QdqRBy9K/JigbWNh/2ILCysuNjnPIcsnAXe/Csh/uULE4YvCMTaubVlbMKmVSxvN+jMTYqUwFmjN
Z5ZEF6J2F131QYv76k4WNgu5c+YAjDfS7OerclXUumUi93VXP0CdJo4odx482gFFR5KP3QFrdpIQ
C1DNecYMosJZWQEzQrraWo8om16WCIvhsTTedIu/WR8H8I2zj2/msEP18QfXeQZEPcjEu6dxoHia
P1S6igO6JT2Usr8YnhdiBbUv+vAWtnYBKbOrsTwoL2G4kLwVFNOWQbPEHn0beDw3aKd7PHHrfc8R
zXjL8g0PKLNSeM43dvb4/VZZAWjIKKJ2V5nRtSGDO5t/e/e9LL9Zz99flqZksh9cwgkZRGfcOzU6
ExBxE7VInaPSnl8IgsTtewKfdCROBHUa7mcVBVcGkmor6E1y23Prqg/g3c3mDds2xOT1apsS9grO
4yEjCTO5ljNGUWYCNj7pcT0d5h/fIQdGTVTaqJC8fNsDflupjkF9UQvtSl0Gb4VtnAOdxEdCcLd6
yB8y9Al76zuTKYsMPt8QfnnFyDnXJNQYEJxhjeb7gQAEmQjj2NXr6k7kHwb+3x6wXRTKI9lxW1Mz
/CEHAcAsDA71ImFe2vnJo54CmMNDKOiXjReQcXyMVzF400+/AMg591XBiJED/fsFRDtNwKMYmWQa
gNVxKLfhsG5yIn3srX63WmG36W1vqX7bzhPEsDh8GIgq3HpDFkL/2DuQfTZehak1PEi4V05Kj/on
OdTdH+mj/6Po87uSHKL27/+xypv+QV3kmTaex/A/QeUsdC9onKqfHw9xEa7f/T9Db+xpzKcGhnry
tSgZ+InCrLPQDJNmUhY2ONCT/eYqeQXxRAChMDWb9YcHjHf419fCD/3TxUjbcpWQhKdKJdRfkuOz
aJi1MttV5g592lGy2WPjCOUoNc8oiB/pSPwoaHCPgn0FFITtmdXZuOdb7gJvGeO3snxMebVunJgE
0pUJDdT8UEVpeqtByoqh9RM5R6BPU7AbI/LpHYE7qqScRL0JLB7H9lWX5WQRN2l7E0gHEmXHpNOK
u2bbucmMJJ/CaUzx9rFk+tB1AuPk5bYKgvg3k/tPczDdoyUqzA2Jctly5PS88MxjzXx1+jJ6+Tyr
PZKAcAsn2Lw3qpjdfRzUKUuZGqiS2l4q6p8QZfZTKLGeGhMLm8LM+IHlorLrU7miKGNt3IqJYWEe
TSSkVmb8uniUljojh9vDBMGIwlOi3eHUy+4UmJXGQr96Ew02b2FklNexTWMzB8UD8Z3uFTAEsoJm
sG4Ll3VeNZi5CkWk8mCvJ+bi2hdznS8WU3DjJUb4AoiShczM6boxFlLJ7ehgWKRbphJQbu1DlgUQ
2srEPZmqxBiNxucg2Ep3AD/dAfKDtS8N8y1TS/5gKPdB1tlyLgGj/a6SqObjamBNJ7h5Qhym2Gg+
06AIryfYvmgkCnzKRGbcgBz+4qiwsNHlMtMEEHG0cvdaBvYhdsbpxinYBMu5m84wBY1tLtUFBXz5
OUVpuHHvOSWKD4gGJI1G0ZGppfrwID36rqhe4mAiD5UpJaw2yboP0ptILhz0QItlLsSTMNA5ZUvy
A9nJEfsBdwerrYMhKJfX3CubLYr+33YlxMHMWUzoUWb402nz4jndu5URDt8MQGHjnJlnqZv8JIP8
rl9/l+hhBOxYf1mwoM626LK9W5WYrLh1VrNenAVEkGm/OZFrQGidwEZp/fbvn2ErADEiUO+PbzQd
w/H1MM/HQINKQD9Lr2RXUeKjZdssGIUzN4l7pjrKPkXKmx7aqWmO0oLmNrVAPu6LTOAPFAyiI9eR
2zJ0Fjiz2WM5l/W59LTpm2li8laCpS5UUrBAUoIcqWYe2/Ea7lB+Z+YO4Rgaz7/EnW88b/Q2mYY8
FnX6pK2a+Hmj+aqNSHCyty3JmaAYTbqG9pWNfKDehFUdXLKapd+T87HNIyH3YRkgh+LGXro1C9cb
U/dsNkVCJS5xiwIsfIB/XhKt6iWnQOKR1Qeo9gbcl6wqqS6p+l2Hw/jswqRRhD3s2hSUDmamuo4T
c58FCF9St1vtMWD4OjoBC5ydT5f0nKMrBokNYv/YGmF1ngbNHNOa9nFlj/uuapAt9njjLWWT+dyz
Zh/IhVEuQI4BpwIp0bILJo1bNHVxVNi3iTbHK7ssiQLGODKxm2+MiWz0IcerrVyjkadxvHbwaPAZ
Tjd7CKPxwdHLJxAvhodmQjTyXB7dzI19Mhyk/683Z2tNp/5TerVEAKq0lDj1K2kii/3LQZE2lgh0
SyQQjIItpS8mQVaRXJkiT27UKAIalPSrYR2jmMmgDLiENDP6JytUmfGNGIyLVdMoFQUiEmYtv0ET
/80lilUJ+0+X6GmJipewb/HXs8xtNCAfHKjjZCX2rg0RaowuAzy4XuLazDAe7vM8+QrYymWa19g7
CqpTMinuhmT0LfM+K4DeI+DD7bC43WFoJuesIavFpYtl3GhbAN3Mq8AMibagoAfqLMW/OQUtpMN/
+RSuabuep11peran/hI4UBlQ6c15KqGNFfVZhuoOAd5G03z4ylLFucVbuxxuQvZAMKz6EE+FZKIJ
IY/dZ4TfXj3LhtRsb/pgnARrrqwx8RtzNGH/eknIv0QjsCRIZRCm6xGdbnv/dL+RIRpBGTQw4RMN
EYrAJr+tTI38fvSLsEYh044/p7C5rzu3eev0T2yb8TDVbXPoiIx03SC/1lhD+1MwGIcy916L2rnG
wGS6cSFx75qUo141tUeBLcRmCnIalqJSV4NEQ6YYgG7IrrQPw9gILAHzg6CneA309DUsF2N2p/uq
CuFA41wZxp5GLQvV38RZMkodiBEg+zFo0rEhpfqPsur/K/Lnp7n6+vt/fPzK48KP266Jf3b/kO6h
TEHV9i8U+V9NXhb/r5/5b0G+9TfpgMhr2yTiw1M22R7/lQji2H+TtkQeS6mqTUtp/qf/TgRRJILw
x65UjmlbgsqyLfsu+vt/SPE3R3gAiBLdjGUqYkT+9//6Of1n+FXe/bF5tH/5/Z/r5fXl+9MWQxiJ
gvvrcIHUqFKa6xb0p3LZtWDBrLvBMdTeTwxhNjYsRGuc0EvU9r95v+y/7meutmw+KYI82zO5H3/Z
coN+qIVdhsFxbqyUvmulNgyTvbVqO97VC+jOr7Y1Tz3GkuZ89gr3rTamU5YTyhUP+XvuYKyWlQqZ
fTvCfIH3N4FuyTTkYC/i59g1n6pMqq3WNsIS5fmVYATZN5DpJKP5aXJQl6j4pgzd49hC5jeGGS9c
o7n70wr4r5v855vq/PVsWT+o0uwmHk/K4fH+412NcFyZ0I16RzCe49RBwLUT5r19DCUUoDm1smzL
FvCTudPvLLaP1dTcmXGRbztkhPAwuj3BgSBL+e9c5jcZA0bfBbZkhqN2TO/z7axj4sogQoiyRWWe
W6+QlMorgekqobDoW090hu0WmZKgB7fPTpiiXKvQ7RNA3hMdYAiz3HsOR9dqeJUtTB8YqwLLVhGy
NHBWP2ssznbH40oll90NwMKjA7vUS8FsnbB7m2tNSEpYHyPXei7i2dyEDBfIIUuOiQsFgRwaxY/E
v61kPhbVeDdoHkDU2qkPqWJevij97lIz/K1TgZ4+jR8h3PhinAZw4ZXoI9MfZV1igOANH/hTUQbp
bPT/zbNaF92f3gC5PitH8pzIgVC8oX9ZlGYjKzvvFoLVIwPKah08JXb67nWo1Ava1SItAvwi+34b
ykT5Q21u0O+OEI7UsTWwUkUrd7AIaA+ZzG2dNIJ24uhdMArhi3gkF6tgyFO7b1Orsy1abQ2iN2Mj
lsBV0uGhqfClb7KOGfZ8b70OZkaEVBj/VgkmxPRSuAo68ESSknVfD8auGUdvt0jvM4twz7eb+g1m
640sS3djxPiJujGyCpVe51T8/Vjc5SULz8GpLIWVG1spus/iDrl1u1dX5TCeZkRiwspuk8BgQN/d
KGebEcJsmy2e3wOhjnwDxKv/Q9yZNMeNtNv5rzi8xxcJJMYI24uai8V5EskNgpJIDIk5Mf96Pyj1
vd1Sf25de+MNW2qJLAhI5PC+5zyHp0g6GU19P7gTJnKRcEKsFqfpTRBMG8/OHketPn124jyo+zxg
xPzmOf2bx+R7QCrYsMHEsMTPr5S2ZddN3kCJAtocxgqA7n7kTDuTlldrPbS2evnnD/zbBnEZGMQ4
STgqCy3F/2VgUC7XeWXyiXKUp8p1b2cW8bW9vAxu0eGZLq4lmnDCJ7oXNTGCk5In7JXWEhTtH5sk
+tTmFnkj0o/Xf762fzdm2b/6jBabKUaybvx11sYNXhRUggOyKC4DTVyBh0mMtAIuIneIoutKiO0F
GsL/64+1hWkjyPAhCkr7l2eAK9Dys8HwDxgSP0fHfxQV8wHVxU9ddyHiP7VH4PX4zx8Kg+bvj96x
+N8eNXICtX5do9LItIKBF/cgyJpZJxH+MyLm4gEKYyX6NeIhdHRIbNb2U6i9R5UuXsARAzb7zE/T
DE55j3UgYFnitcuv3LQ81SmTTCjUtE/4MVT/9oiDqaekE+g+4dGky4iNytz81oaHRQR6ghnQuCts
9wK+IfOvF2Ub5SJD4nOJcIiBNNruLq2GlrF569JG2LAvJDsio9DmsgBE8lSI0l2Vb1AwYL0UEZbH
mHMgxcBVXVJRd/3mWyueVEU7n4ComyCskbfRTacA4b21UBuUw5UNNGQ3CroU0yI9M3A7nyNKMZO4
mE2aoJytaKL5CngkzAR30YsuE082zngzWQyEjdNh4rFVNBmQWEMBp4sns+lR9uVTZy5/l6WVZsB0
jyYgW9dGL/CZBI92xIsXBtxcp5YvLrxeVS+rw+RRg63rYmOhAfdjBJw0isquE6uRlu8qQwH2mxFB
x+PXIeELAZvE8SzPd3ESLwvwX7YtoRVmnDib8RAFVr9Cy5Vi6IVJNe8NzDPrPrjzxTiRNVuR1hci
Fm4pig+oL7I6Ok4jxfV+m0HEWMUCUH3oi4PpD92KjjzOwZSFiL3K2hkoZiA2A2TTQRWxzCd0Kuba
ylW9znYdE/qm7dKCplcfrPBOGCvD+YZSgZ5ePpNbmdOT8wcALhm4+9IjBBgJp6b2xAoSxbs4nz7b
wr0AZyE2thN8LcWxiYf7oByIxulNYgt1u8fl2VyVs/1dGdD2w3B6HCuKBMxZVMXhGKhNUs0PUsSX
mVPc+zWETXdsJAUqBXXatF6CLqN9iLcMlgFZaSjMtm1qbBxIoeu5Y4sVmfmxnc1w3ZnTDm5Qt4t7
44vrOrhX4gnkv3wC2fAalmjiGu18aabFG5MlDylhTSsMR7UbQscPvUs/Q07gauO6nrsj5JRk0yNo
5XP1OvSCQ9Q1xzZHbV7Hw4NMq4NFUoov8mTjquGqmVJs/9whL+NW2c/tADABoOF9UTuf5MeVOD2r
XYGPb2VWwQLO5rrDNL6L2VgT69aib1DmTgUpXb2Z1vUYT+jiLVYnWqbcK+R2CBDEoqK0k5m4Akl+
ScTmi+SQccwZyXwvMd60LhILuziKKFgKNEFqae5sM9xMIfWS2Yz9jR/XFx3smxutq2TXzyTHgATY
1KmEnePBlyLyNVgRRQRpqrGT3QBgYiVlDnqYmt4qUviWCgeR8rI4ywStdxa3W9+uEGea+csE+xll
b/w8R9lD6hBWRGuYI6m1rqmzrujIgUOqD1ktN9BFd4Pn7GnR0HhFjy48ghJSeMwMuwMmQXZPfomR
bKJhHbkgRI3+IdI1XXWzecp5XVe9Ke/iwTOOvVYnU1vze9FduFRtoNM77p4IiGenpp8vaoVFJQaC
s9CFBKsLKmVmQSuiIBgPax8ZtlOS46DGU2r2IGxKIVdlVj2NVu1t5gBBXkD7f5V35t7LUSzZ4HLQ
8YMICQzSTcHzGpFK2MtDsx5wFVO18G7KpDrNsbyhIbmtDOM9L8c7Nq1w8xXiCYkqHLkD6q2wxzha
3EeC55+jqDs5zYiyVhytnh2qw26ldKqcBpTxIENm5hmdcGBH6AiSeJ2lyR1GM94nIDZ4rfHUdngS
bcO6nBuNbAwsyLo108OkiC0F2v0qeW3ImMhpXZEpYwzplYLhsKKOXtflayNpTOmEsDI3n8B8h1XI
sV1SjL0I4+57zWxzbAbeY5Qwe+2E1xmSjMJ3jne7IYivqgl3sG8UVwI5upuSwOPFzyrvP2p6V6te
hAdmtms9njq3fm3r7jHQ1pui+UPgbj1ZySoJSsBWk4cleCkfzt7wJXNga7Uhm+527yhA+CO8zbnw
iFboMZxN4KiqGO1I1pO6kQXvCg/BylHjQxbMCESghLp4D5EgIf3PmOoLw7du2iabN3iXEbsoEuPo
5+wJyFM7QSmU2L3LvggfBwN79AiBFfBHuqqs7DUtuDux/VwJivd5A3rNcCtBQWr4ElisJkYq1F1l
BAWQdbQSIOLu7Mg1diWnA5XGB2Nsc8rDa6wTCdLOCTqyBac6s1t+vqD8OWgafLK/r4H4p5TXmA0J
da7t9skLijujpVIq6S0Xfg/ap4PRi9i01gh79ew9eZxvjjOW9FU1JsyRM26OPA8VnpLuiJYWLysu
+FUQp+9h8thoFAfDxKQZy7siEnDpURW6co/gKt6jEsMdwkyaNuCjg9ZlUgjbQ1UG07ZVkFH7utw4
aORxo0iQJj4ajGF4qoLJIfi5g4Q3YzhCRTjQc1BEplAcA1IdTF+N5I23XG/DdEg3pMY+Y2+5G03W
avoHT7qiGUvVcNUiXVrd4ZqOji6SX1Un3lbGU7mJqxpTdN/tRC4uhc/Jj33kUsvVpEPKlyqwX32s
dijr2eCxbuK5OYFwuqhk9E1aGzp63zAr4muo6ROzm3pqKzSWbVYtxAwYSaH+IozgW5gnB7eCWDOF
xrNy4bd5ZrnhrN/X23JUh07YL1hQHoFMYBjI/JvUg/7detkh6IONGjhGKrjTgfeZphZ0eL/hQvvy
yxDQbkRyATYnvi5l/BJGLxRFs4KkXaHoV6cy2JvVCMQ/tg7n78XpE22IfdvpOcA/hdleIuFZDaZD
NL2DbVaNay/CIIR/gu63n676lI5IQ+mYyNL5yeiyXQLt5FAEWbYZ+fNCMOe26tPpsWB6yDAP5mR+
KWcaTrVwtlZtk1ZjL0wZhawcfAIP2D+NTfA5Lh82+yWvWpQ9Y+9qSBenr1tHT7HFcU2mayDUr61R
YjLwXggLdl6M5i5NxD2Z6c3WIKFwZRkYaQabKb5o8vxVlcbeZM0dJhA1LqCyLQmbqIwD8yNOISHj
TS1a9xZUTErntbDQ3IwvLZrplkZ3v/j7CyMmecV4mibTRg+EVmGo+tXIhgf7NrQ7loFs03n2rapO
Vlsc7YUtbXBy1fYupNG5FwaIEA6Af+CkHXSYpNvk/aaF8sF2dSYrizA2f6FcdzO2LoytePzQxh7/
ZG6ff/Xnl2gpUORwGBD/9QPkoHC+6BckHsmL+zMFW2bIadya/XcLZvscCxjXLdmACA2QtwFhOv80
v7U8sq4x5DnRwQb2jKwYbVjWXmOPb5g7i+fGz5Nd0bTtBSIHVg6kBTAKYuRaKdFg0rqqHHElCrkp
BgvrW2tdpRbqOZU/McRZdm0F6ygiOqmL2I04JKfUBhGUwmohO6Ek1KZaRYb66JrkdphzCeWj+HDM
7MqL79Ars9OfotswHK/YJo00juLbodRPhVYPtUpOeVd+NMN4Six7Y+Kg9jv3zSYziOMnwnx6AeWH
lUW3FvFLJvIBjj9esE5RgrDLuOo7l3W9exq77IM91Kmvl20KTqZUzCx9FMN8Ua2aiYQRY4IQltEI
pn2ck1YU5G+c+yY8QAhKBtkV2x5K8Kp0zZwEGzQCrUXFvjdQbVTV/hxleCbGuxZNaacrn8+hjO2i
mFI8aKWdU5TzihoJnD49+eHF+QtaduNCJOqafTfIPoMhCxxqb2eDs6dIU19Q1w5mNJ+NC9igfExV
+0237FXOT/f8q/NYSWYH+dwUss8mLj3eh0sA4hmVf/4VBibodLWbb2N8+roJMFQ3tCLy+auFA2+t
3PiYNOI1Sqn+DH3xHPrhvlgKGoIsNtQDjxyYDnZW0icvHOSt0VMgO8AYbsD1CueQjKxuGIvIHuog
3k/Ud6J24ODao3LiJTimSL8oFhDwU7N1W9sSjJAonK1jzd/tiVDypYbZpmizkLChUzHWfomeuEqc
3dx0L5za2B4JQ2zd+coNS/aDzk4yb24Hl+MJWttV06af9BSYLx3jA9YBTvuGf0BrkdRRjeYqmjF+
2mwxLzyOl41Hr3HEFIHk8VMty/pS+jsfEsOKtCYXMycYxgMQdpRWy5F7hhW+MhMXd13fHiuLPsa4
fFwSyieToEPcoYwPSnjnMpcB56wW2Vs9z+xrYWqsRJZ+06H6tLFVeW12dKHhAXe8joUhca1lOL7F
YstpxX1qYfQPB/6SN93gyypXQcnqiiWyoPWaiC3ZjWgOTHx6EYCqAlJVS+KI6RLL5Vq3YdtjpZrY
wqVJ9e634YPTFId0sr11I9UByPh77hLwlPQWKCrpXVrJZdZlPkhCVE4+jdUYv/0B3a3bvmsorKtl
xIxQwjb1Usd0Z3gg8a43qR40bU4IB7AG0Aq4YwU9tvOj9EOefooR9Tg6vOPdUlYcypjIt2G8a73m
e+hSESiG6VRBklqFPYUKN10sMNXeQ2u/dkT5bGLsWdt1SA1DDafGtsJNtshoB7ifpWTTRM29QPHg
IRswuCjXaG/HHuU2SA9e7vPjiZlpsCu0azdM31oexLafi2caYkAxqQwOTnmDobJYKTEPGyMc7md7
HFbhDBjIUfLakIRrOBROkprdtB/490ZiEjASUJVouSteShUDXMZr0iV3Rkit9zzq1Iik1BQLTJ7d
yTAu1nQBSpf9A+kl50KIahg8s4zI/aDiSP9BrEhTfsxSEKTp8mec2moG1BGtzfkByHg5Ui+VGC93
7prG/pZhIVsHgJMoJH2Aq7gu7AdMM4voJ8BqyS1N8CMh6Fsvhcop4h11ioREIi68VO/sbUs2Pn18
6eVLHdeYFeIPGJEM8O3Qqge4XNdpSXW+LznL5YntrzqBNTqbsXRFuXmVQVQqKDbQppfWdmbAr8aW
53oubhcU46hsD4Rlk2GmqPDAtUOopjqL1Kqc/QKhZtZIYRh4WHIwW/Tn2USYVQS5omuH+gJY3ltk
U4UxjcvepCixwOGy3L5HQaF2lO9ZjmPvhM8u3hYGYo2093dBnmh4qUV7CMKHGIj5Pg5RSC+9MI5f
AAfzjZOWCiYGJ4U5IF0nmY6N4bxEtB44FZBAU4RkEqivQ6T6o+qw2GT+/JmLp3YZwE5MYc0I1Fsy
IK5uQo7HBR+iqJuZjbgbKm+fS6pzIqWsBL4SPxW5l8vAo37hrAt1OvdkMiP9pLzCYx78xySzrrOZ
FOCQYcsGSqNeWsiHbHdIcTqPsdlGVjOmcod5euLVxTAguvpOL06vuFSfYmam7Zor4IEkKCU53LTJ
oRpmWifUk8aGgr3I672F2QyVPzohoamrGQSlqp5ksphHF5T6WxiGV0sVF6FMW0/3MIa/iJyXGrSG
sclw6wW9Xupo7IKj3j+6IXiFifeZf6H+qCtFuF8SnxwTjFtFj++Q2hRIgxQPGnPKOo7BEeP+Ywsd
9XohbKLgSu4RbLw3dX/BErsJ7enIgf8yGEp8eVQMMeywS0QWS7d+CvdWa9yA6cpBf5U1bV+rRl6/
U5jmogr2GJ2CL4nd3gk9QEMjXMFCOkgRG0M4x469SVzvisW5zdmMRRGZme5rY2Y0OrLpyZ29g5l7
771vfMPZi/LaNGzYIPOuluhb2BYmaUIpypHrhvNNZaVfqgypXzKNb54zkBSLO6SX2aXKTc41BUAE
VJ3xqnf1dRgguW6tx7opCHhIrkWdXcspuevQJW9xal3OAeLaMGsOQSOiE372r2aXvbQRh8XEz7ZB
L/DnZIxHj4hGsA+gcxLnxQxn1FK6vjYCG5zKlKSnfE6DjQHt2W47AqoDVZ7GiW2K294lNvXMVdId
pjmftpYjP8LZquEfh/WMMpdLDWUJx3f5EgkgEH/5fRNQ1qxRihsLqKepzWYvjei+4QouzDwjwtZm
DulHYzppjJDMJfVGMi9hu0dMWcYSwsPkNgIFIr8P4vAGGhhQqM7PqS7K4jKkIQtPqKBXh8CMYsEq
xg+/LQaxd4cMF5MhzYtWKcmIWH5ZOTjPz786f1HKoGPK2g0zeLIuzl/CLos54yJjamMlf/y/8x/M
MFSp+Y/bKKVO2JR4HiL5EHUyuSSBqR7qnDdPQQGxKYscipD+JCVTjsb62LEcOSc4c+m2ZNXGQblA
j//zixOgyZJ2N27jsi6Q5zYX50Lw/x9Vwv6jvH7PP/T/WD7+W1lNvNpx+79+/i2t9T+ubvPevv/0
m23RJu1013000/2H7jK+9UdXfvmb/9U//G8f55/yO1GCi5bmLzXz5RP++M7ln/A///uXRH8rmWmL
n6QMP77rD1mC7/7LF4QEmI7l+J5PP/4/ZQmB9S/fN10rCBim9NoWxc5/yBK8fwmUSLZPa8y2kA1w
GX/qEtBhegKBz1lDwxX+xx34L+gSzJ+1OBy/KOo7UiCd5ceZrvxFNcRqEKsO9OYpWMRpXtiON3Z7
75hFc3Dqcdr5ZR9fO9CiKqzSxyKqxnUhyMT0pNh39nD1l9v3bzr65s89qB+X41muCGwT5p5r8u/+
a8NBcVMqiiHOCfkonekqrnap9a2fvOpGFO/M3RW1frb8Rl/dDMGQ/RjpP8k2/qoo+FlD9cfH2y53
NyBQwf+1+8l8OGtKY/apGcPX0u+7B2cMDzh7i9MgYK8MzOKbvmovtdP/TsZs/qwROX84Q4Wx4qBp
QMj8y7+dngScO2XaJ5UPznsZTgqTI2XcqWODDyPkEYThiXKwKj3Su9L0u5tnBLWn+SnVdruXOmng
ai2c1UHPh988mJ8l1j8uzuSYT39WmIF3vvi/dIKGGgyMMBr7hJOn2aa6fnWyutrVdWjuco19tcM3
uMLnh2Wm8MnIzvdZtzTveushK43pWJDxOYz+7p+v6ywf/FNWcL4u3gYzsBzX9F161j8PmBH7ee6N
ZOjGfWjvozociVUnOqwIg082gKTVAlaRaH6Jm4Kcr7Pewd2S05RvWnZQB53a1kHqfge/YjpN7Ct2
5Cl06Cmi9EaYF0HQb2BLNA+yxA4zeTaSOszfp8Edv8MTcVlNXwlf8g6Bsg/JPOHNSqLyzW2DJyhG
9r2hqlteMqJeIdiJNjXvXJHuiIqrqLYxzUXhpy7s5i4sicFLNIoS/Guvhmt9EVYRXP7z3TJ/7uct
dwsbge8imTHp8lKR/flupWbM+hSF9ikpS4H4Baaii4B1A62OOnoWJqt5rInRLMEp+0XzrSQsgn73
/9uFmCYzDzVckxfqlxZ3lEqRxdNknxy/HS5AD1yRHyDv8ZfvK6t9mLCzONWkEWSTfdXSOPON8fGf
b8bPzf0f9wK9J/IuTzi++NU0kCC2NVx4jwQvx5+GdQCggr22m452ENzaCanRVvW76e3vsy36MxfM
Ns/BZEn4ZbSKPsUAbmU2uB/nMDbEcBjaekAndVuGubFLAzFDIU6vrZbdvJq9K6yYKzY+8pkj3m9e
Hevv840rpOWhxZE2D+JX4YUfShOjvClPpWovSzXISxmAssLUiCg4uBf+9M3xjGRDP5PWPCXZHcLs
K0LD5qOei2Qj48q8QktHzvDkOBcDLPFt4Gb3kiILZoO0o3ykyPUAWJM3etqpksnbXBDEwLZ+I5mw
/j5zu8JmHRPL5GkjkPh5ZIcWMuPQVfZpWDSexVyFN00TSRJT43w/IjKvwwDmvUGVh+qqfQRAQGty
ct8k5qR7jTd4oKWxqjpV4BylCyOHRkE3iDFCDJL4E8u4XmhWoYix1QAD5SikMMhOkbfLPPzISNch
6Vccy1AUNb+Zfn8Wuv0Yq7Yt0U4sw9U7Szf+MvuqLIDPpCrGjXLqw2hUqFAEl3tm1tf9C6668kc4
1P9xKfzF4fPjM1Hw+Y4JrEX+zVQzVn5TNl6NxG+R9udRNN1WSXNrVji/A6cJOPX68T7OpH86f/HZ
urrfKe/mv1mUzZ/XHhZ6xCjIcAKbHYr39ze1ituSvl1lXLShMnbYCR/sLMgQsUdqjYtl3FtwaHeV
78P4jgwJVFKzEupGIrbX3R6t/CaKmuiB01HzG9W18/OMulwbIh2ko67LK41kZ3nJ/vJkKghwlmt6
wUUdABAzMm9rOgSrq54EHzdCs9WDZlhzbVfCszTxiTAq89BHztVvoiGDgFuj0o56aZwGJwGNOyYH
p484cwf1SYVOsG9KhnFRON5hJN83YFe2SiIdbEeLb0wnrFbWFJ5Gs3Mu6RNHV0Fam9d+4taHqfXB
X9jhnYhozUU+hGztXLQNbhdNKZoYW85KZ1OCivNkn6txR8E337I9UptpTiyAu+XWxHV54BAnbodD
Ypbl6Z+nYR7hIqP6cw1HWet6rOG8uJjKYFG7vywGhT9yZM8lqPfIzNbacZ/EHNPDSOhFukV+I8dw
YNHuxCY1WhSMXDthOS7x9X6PGemc7pOmrCO1wEWf+E68EmU9XeSSlJDUQDO0HM8SpD07tl1vaD2P
M9U9xg6itrga5cWUuvIi8Nw7CE3JPlN0x22j7DcmDFO1pEQVvk6hGwzXdZQC84l6i4eNRzW2o2nd
QNRcz+c80nMmSYoUnfTFxRD8I6MkzQhaDzyKC41kkak8H3DO3OCPqmKM5X2/HSqJtSqmz4r2PrgY
xgPSpOm6GGZCdbr8ZA1RsW4tt92xPWAIDerU1kh658k/MG8QBw7xcF9LStBJ8YUaWX+cY/JXfeee
eY38GbZFtJzfpmTcTlmsH8AlASCOqf0EiH8pPrshthYo+SK3b1vm0JvBaEt0mHO8dUVFtdyc93Ua
68tc+3TjncjbKuRMYGF0cEn4JTKagKKbdqzxwi66cF3Pmb32wL5tRG4UF5KaeVpbL56g7JxEXbaW
/fhOA9V4yLI3/P8vkkiO2Uw4jLfZxiPc6VLbQ7meB/GF8LHo2JnOe9d22bbSKaHxBk7aEmfqXnsZ
VgBPkGOU9/JiVxa1XNloOgmfv0466V7pIN3PhKCCKdXrrA28hyGaAzor4a72sZUFQGvxyE9P8MUI
kUnlwXJEfBS5+1GMNJR0HNTbzANPI0u4nLbZ0dqL2+i2R7y4EkS9EmkRv6liurH94oAip7/3LJ75
INnIt929S8HrEjexu4pI04KgA0hVlfEjdmoPYQ2+JB+Qs53nzR6wUgvlBcVHUmSf2iVwxOjBJQqL
upWjyO2IscSNLbJs7eB9K6JnVdFXo9W9ScDBXrdhPq0sjN0vQ9WgYimu6nTwTmG8QN00sGOA68MW
mpLcRNPUPHYIPkiM2BNrQjiAnu79PMZPGI/XBoIfmSfOdq4E5CGG9dHEXw30AaqaX11b9VxsEdLO
B8aaBN/asZ8xeTYSRz9agYLIa4WSuI46rI/LCG8KevF5yEgN+BUi4M8gafSpnMvvQcQaHARzeQty
+JqZzILnMJPbIwlsd7SYLoIOXoPWXw1ejadQIm9AxKUSpCMDOwvJSXpfxXZ6Ahd0tTSRB1JlH7QE
Am8P4W3rtpt00nB20tzcBO5HArBr6+QNTAojNqGE9+Uxj2bwhoDg7DQlKGxOo7sprd8p20Bp1EF1
0BGO7AXNk7rBdW/bCKuzAWpR2nhH1HLvdhBOpzYvP6HkD1cRPQGyVylSCZ7qCudP8hg5jLAiudDU
gJ/t8KGxCAWKus77jiiYwvh9aS3VTqRPwIJkcwO0ABF0noOyLNCG1J/BYBpXmaPfddYCGvB6hD7z
10gUOO26SUPdl+VeJc1LQtZ5VntfdNm8JeiqdOnEN26JajAKYSJMfqCuYLGsh8EDPKj5wLH00MbX
TIFzTQEAkft1R5OFfjNPS+QBGhGqtgDSjPQSd9Bzw3F47wxevW4QkTERlN9ythRg18kTNs3qFnS4
BqmkLqmdhldW7CpGZvEgxjjcuYGkmTm/xc4kt2kN7Mc0vOxY9zZhSf1bQyupy/U+KLS35mzURO0q
HdbcUvcy8c0D6jiwlKO+k2hkQt/auS1yIttpUl67Um8b3XIMpdz9WHiHiP77Y2eS5eFkaG9oyV0a
pgqfa9v+iBYFoz9PimM0V9IXnbzLqgqMgjsg96CYeU0YItntYA42RYw4m8W6IDjORriXzQtZ9AvR
1MHKtKMGBUM3XuZ98BijpeN96/dyNO0bStH0hujf1aMeV7JwpsfochQ9u2tbaGT+4jopKfD3Ub0e
zDRCb82ZOh+do9Y1krHWvK3Dmm+3u8tQa//KmK+aHo7V+XBWcDLeWW3LLWuamN4MJrp9A99hPVhz
xn7xYdYUPsfRro8Bs9OdClfgnsYtnlfnNKn5tmgbbpmFOiHPkwaEiH6kzOXRQPYR36rgLczd8j6f
g2KdtimIuwFUYWGN8ktvm8RTp9CSDCYn6H+sEJYGQKKxvQ+yPxZhiOCF09BqcOpuW5T7gTPDJo7t
aVu6amSQWHeRoae163CWCKww5tVVztZzW7JEiuzRM8bsUurLqW+MQ1DW3Walq2g6dTPZOFY13mqI
o7SuoS3q0CFXw3jCZk4Wr9GjS4kiZz92IKtgZbHmN56xzTrmFBer5GgYsMyFJ2+sQXUrBREVK0vw
Uuvppc+S5jDm0IzQTbwaNdvsaFrwRWbubkWE1KSoUYipGcRctRwufHvQ36cU6GPrJeKkCD9fdeNC
7LWLz1xDhPQNR17WsXfXuuBMfW0iTGurcZd3/mXft80d+/CZjwuibRA6u6xq4lOm7XpDXBmp0M6u
QrVzYUATP0o8wWKWO5CkFKFhbumdLwXedOUeh2nkdCkB3wZGv09mU+xGFKPGaKcrXOnjZd+AAGzT
tOE5ojaNl066tqnfmDVYV8j0FzAaqhPN2mzdzP1wwTwsCo7EgTd5nMfxybhlu0HP7d40ZQ37ukxR
iNnxkpdnipPVZ9dB13zHhjS9JdGyAbP2iFyNq1HbW1ul3bUOQcSFpoI/2gfXaS0p9M1VuR8X47VP
cg4yZ0Gm2WClQOQgQgEBW/bJyj+EC76oz+E9+RoGIG0I1GcyD3c5VIqrKaPgQJq64WzPn5jWcbev
XBrlynnNInO4TMNArKnkobuwUocYkz5BeNZYl3Z2gUUFx2wxOcc4Lvxt2LnqinShbi9dHfC++wIT
ibFjZUQSNQcfXut/xou/Q/v2W1+436sq5bgL664I0ROagfgKhgqgjc7jzWD0t33eArxpRsY/4r6q
kc0WMMGlkP11Ad9iE9ntq2UEx3YEbMj4zs3qw3bMN3yUvF0WauFwTPfmmLB22JTXhxjMW/7SlSoG
FEafXmDk0aZ7T1rHuKNvQAO9iN9c97QUw8aYJBevBFlmOp9jMWO+sfKvvtd9cbQ6esLducmIn6vM
IzZx6CCGhH77rB9GXtmthpgPL/VN+5Xa56M5b6ccYGA9tscsiMJdYxebZoKSGsbmlV034bpP9ZVh
keUoChShJlCmx57OKVJS+ezz38nksQ3t9IaQ1iU8c6TzjBwyc6D8Rn35Djb2vUMOCs/mm7MlgrBA
SZ499KQCbip4ZWu7sg9582x0CVE/KgB47GhaZc53C5k2WMEmA3JHjlaXAdLnYZT4DGipWzUNYIt+
4ehcI6sEu1IDz54y4r9kpSsMCgaPBfkcoYP2Oo6Ku17U0PGmbmtCfgqlgU8blbGYEm4P6TdNorax
V1/Wow8rKXXpHA4RfEpS7thFbkqidDYZGrXNkJTXYGLgGPc7zwJY2IztQ1fRBs9qqz+SmpuEG2EH
5lqbiPLsIbuN2h7X6TweTBcJ7NxXnD0iZxs7FYedVh8mS7HIQuI1ekdtKwMfPalHsPMrba/MFNdy
PUJCS0wD7dG+bJOBvWwWr9OAFqU739QKyYF67ZR4I9bH39nu6K5bqAfSKW4Mr9l3oWjR+jOhc1Lb
sEek401c2sZHp9LVyQcnXqjIKKsbOyw2fWM/szDcshf9bs94Nwa0gmlEThH7zmFjG96dbyREEaBm
k41Tk3xY32cFGSVYeuut8uMdO3S6r+qYl3TeupFZzhOHyqg/JsD3a1nS3m2rL004QF+nlORIAjnb
iJyOMrIexMKPA4EEosArT/YCRsyleuBUcTEPuqTHXWBhCQmmi+TEPOYeAjIvN6mWEOU1Hses8/J9
qL6DWfoYRiB8sRTeTk/pfhq9x4Re+FbVMQtBGm7zHLSIG0WXwpT1TrZoJ3u/hzqQh3d5pa4Tf7iv
2AQzfyCct1Fq9oDsV31DmZ62T7SDrOTS+x1rdyN750EO9kx7PnwaGvldVjBMZEfhPPeyTVMncJGt
3YizgDwek7xHtOigDBhrrQvYovsqi9s5i8fVEBjORpFgYLjrYSbLFSl5ucl7B8Jx+TUzUMe0gFwO
yvquemA3hHA6q2zGVWXUW3MqNHk90WpoTaTecDrdNiOd0QZVl8F0JksI0kjlMdOO8RfSPmt97Yfw
acMhiNaZre8si59pLBITLuTohPwrtICZ3/doiPhxc0/zvGqusRlyWvfuij7WgE0duqxmduG4r06D
SMGxyxE1+iFMLRNfp5MjtUAVP3jcY4auz/1X11YfkY9schy3KVZt7RyhHqcJpoqv4GZHYgkAtL5n
SM9HA9927kM59jvSl1FFtFg6bYdAB7yJqG/RzkO3ubfdjrbr/2bvvJrjRro0/YuggDe3BVQVytBT
JKUbhCRS8N7j18+ToLpJqbtn9pu+WMXGMkIQXKEAFJCZ55zXpFoP9Q68dRviwdbQu+aKscf/4lHD
PA4bkQGVAF+FS2+ZA9Z7T5naPVP4ZnjSYcrVbdRp7hFc0E+tFuPDFjfavlyUcwzC1Y3krvNAWRz1
MfLRXH8o5Oo7kCRAg1PFINchHDZst7Ozy5BeLlDRPE4d81rq5mqnZam7kJ720XAIXVV2bnFtRWi/
GM6kQMe70CmVLbEFjr0OWSJtqZutYRclvU+abBU581G6glmjzQ4oOf0zGU9E1ALc2SgXBF409Jmv
YABJCmuSd71UgMFAUMutawsfgDFW91NZv8DjUy5MEylymuGjEjPQ9hxrJw+g4lT4V5AspuSS4ySX
61w2FcllFObX2hwth7f1bafDRlhmmB9mGRNRyXBDVd6LdXGdEJRUMreZHrfSEEjrdTTrpnZAZwEl
ustK01BD7dDPPtbBeOjEumZdN3fRM1zbyC+nJrwcUW8KZcSorDoKL9eJ8ecc5neyO4Vzs5lC+6M2
mk96pg1+b04knbIWk7EolM7UfFi0xvqcViigGKlbOQp1gjpWt1WcVZ+zXVn1SDxIWe4XMSjaOcEx
urAG2+0lvBrVXP5MVDx5lrKMO6eCzoKUoKyEiIVVz22RwFDB5BiB6eHGHn28MNGxKcH5Q8ggvQLE
FN6rcppb+m/ZtI5c0lCgpmqks0tq+6IxRkhFIO4zioc0nLkOO056RsvrvOhRu8HvqgD+CKLD6KEV
hVeAFeQ9GlE7DntFUiZ044VoDlp8ttlQpU13cQKivxnm+7bWvswxXCzCk+/9IhBXes0LJHKMkcbo
H/F4RK4xWSQlSiId0cRDqy/RLdz3c6tq0XUPbUOJo4tRL/YTCO0LrTWHs2gpMaHV6LlxkNOKRMMp
bjRIiEBRN1KiwRI/VJekB5Duqu/wdq8BsfXFVbvECCiFGcYVVjPtY0SuN0ESS7dGr/g6oGLBH1IP
rTwZpyxfnmdhOkj14sJSu+hs27WErYnEuGAOnCuzx8OhbW7kFAZVw9Bis+SKdYdwRoNOjjJ4EuDy
U2vkV4hu0lljLOUDMM39NJ0Rbh67aW8VQH3nilc0qkMQtkpywIIC80YA/m23AMppo3jfqEN5LZMq
A2JdAqtzkItKgGeq42MeSaFHecM4wzu9M2uEy2IkT0vhVY346MVYxdHOBiWyKULV3tNvjojlXhdy
a23B8Sk3RnSbZnhhjEEcPg5tfrm6VZaYq9kg9GMztryqxvNOUrsBE4/xE76HGZ5yHcqoU43P2wwY
qLQ+JlZH8z5OywXflaVKuWsm+oEQeeu7LDlkqo6MRlR+a+qmvQKiG/vLYCO8BcvfUo3pszNYD4sK
ZahulPzEpUf7KleHLZ6bx3LUjgxU031j6yYRim6epqLYWQS3KRh7lIiu1UWzeBtxfqYk6aBkZuLN
0sKcoyI4blCOnm8rhvcdXuOnMiwfwRPLbgzTwLcglZzturhz5nTnSGW9s036/w5prnOZkz9B13rb
TU742FTBFyC48dEs7dt51JszgIuPSmYoJ2VSl41Jjg77P+kjfrLlraJpB8Jt2ytr7BXW4FMtoTji
iHtBpii87tsw2qDURUOthfU+J394AYJXvsj0RLloZQTJqcc6O3QXAAauK9d9xsIYLuy7YmH0ppvt
TaTL0d04pjhzUAMmYcUQwMWTDc5Z3t0MDppcdIXwPqcMme6+1I1zGUzaNje1GdVKHXOVAZrqWetH
siMFJt/2vVJJzVFPSGMs5eyWRTlva8IfZCnNewd2nl83Oew9jMbwnlmQ7EeI31apgXPq1LXUEQJd
QvicBaDpDNhgPMe3oOqe5OkpQdzf0zIhuq6l51aWB36DCInDasK2NAwiD5k1JabBkolDt/hjIeR/
yjhbGjk191AnZWRnx+hfmqmbl9FzjFo5T5Kn6sUF5Xx0S2Oj2OVQSXvMawnIgLbOGaS4NPqmAU/e
LpI0Iylpun1kOr7dYgWoq715kMMHeDfzcZ3wHt0uevINsXFaUnuqaXZJtYDSow4/NhX6tcyVk55m
mypRW4BGQISTLixPMkG/52jYY02WOTMuN7grmU1KM1qEiimug4zGjgsOwqdhEEU54v4RTfG+lLzB
VjDIGlCCCkEjlwMkMa0if2JrZ7Pg3ZBpmuVQmnZOhCSbFlmbDtbLoW0IQtTZvJtH81sbgl5PzLV9
Ve7HejL2sFZvRkSi8Xix6u1kTFdxAsUuHsDzQoZvNOTbyx74aajTfrXaSPTfJ8dIA4BpaVhyR/0L
Lk/TwdLbk7SM1KoYqnsmKFiskgkYwvK70aTSidbfJwtXbbRen/3Uxj6EkG82tXFf9E12tNEbrhYr
vomtYGMb4Uuv1yYgWs54MqRkO+CeuSEkA4rehBeKiahvlQPpTKSEUVYhNLbKQPOJYsPMwoKTlhMA
fjAfoxoh7ajJLkg0pVuMnxgckorYwE140AZJPcFiuJsaWWRAMG4Jza1jkdy3wy6kTuZcySkJKidr
Pg/EkockJrGuZDRR8DEomoGg7fVtP4F2Xlo53fUZaHk1EQa8GGKS6tnlszpD5VE2+pws1xoQ0hEK
IVn+PeSHWzw4LIw++hrpb4AlcPowHnC2fSIjfKibuKVK1DEM1LQSxiTyLDQ+LZg9gaR9ihVV3ktZ
c9HpaLdlk+JRvA32UZXtKSnYbpRX5lbF/cA2EDcidGpMhqHkFyFN6SQq62eZJFGeWaRwa5HymQDu
RtUXK1Wjy2i6WaJZ95dUvlZC7KxAzsBiKOzLGBrZAYn0wOsl9CXLsXfLsqGMrSTbSm3CLcmQYVPE
uRct2AEOZs+12RGjOoRai8p8qfW831lOeqMRZxP4ILsqlY8mHcMuxLYEbS2MsoJPuSNjEaA4I+zs
AUJjCjKzpF1yF7CM28nyppm4moNRTMH4ysMR+WZIA/zRqq8tyXDfdIDRRg7cZ/M21IENd2rw3JjS
ixFqCCYHKKgw8Pscg+cBasrgWs8opdUWcVAcWUe5rvQdDcTHSMnvZNUOt6EZfBpzc/ESiAY7aGGw
uVpwDSnN/r4pqNN0ueVnSLY4BabtYfjJaTQUWpBKdwuo+948x4pXOjGtAtFqBI8ySwOKqVrgdVI9
gJRBin8hbm9bTb205uShizQqHmlzmzT9NxigPIrfx5jRQk3ZCbmS6oQAjUVLsbMTkiJ4Ky7y09Kg
Y1LENRrmKSjPCq+SxYG6LcGpxuIX0rC0xYXvm1OJFAcVaW/UMftq6nwvlSHDdJSIE3lPRZgeL5sA
ZynzWSFFsQNG9tGY8J8e2+zBMJsK2Wts6XKDQbNTQXVFr73G3c+8WST9M1QILBx1W0V3uNjOaIhu
HVVrXPLOI+RsncZCE4+3hHjKLHtNU2dbc8YigOQ0KQ/lVAsZRYqvtPFz/QxEjNfDbp9lNKC9CTm6
TZdElaf2sMgVkkAj8bhjMQBfBhIZsr2rR1iAeXnjLPbekeQOT+dRPtYVXMZKn6dr7JGgW0HfHRHy
rOOYGilZbQpxUwMETEnuJkL4E34vGtg5b2bofdTAg+Ob4aSwi7PEo1k1XAku29GIsWnR6+UTSjvd
RyjfxpUZoXGAAfYN5pS+Y4zpfebaFFYbKD/nMaNNCKQq2ePvluxGLDvcXEckfGRshysG4nX5AaBl
dW7rPXSmj4VtfzGzssKE2vLrtLOuKsD5Dnn63RI3yU5GjnJEFtJzlDa7ipcB/pk23eWUDDdZ0d0v
oRScIr2wzzrSQ1ve+hE+5X7pdWdfWQyUqhz3dOyMiYNVoqO8ghWBalHZmpTzZ2is1A14/nrlYwYR
BpuW1CvS6igNeniHV9FLjwufR9CMZ0E5XRq9Pe5nVau3cpV/K5aBECNpWzQu7S9AtlQU5jX5QQ1R
NehibaPitOZXSHf08JgpuE/XBQOuY1SQedGdx1IUOwIsxrSpfMxxo9pQXAv9Som+qSVXUw7oP9h5
TskI/u++SyzIGl0Hnd1UrvHZlPeFlQsTJoYrcSXtFOQkohTuoGAG2yjj5kWFpjOpJjeIS5lSMFWi
gS+6N8LiubT6bzpmCfsuUC6M0rTPWjz4KWiSQ2NXlYsaCIrcpbZHmAfKikEPTQ3J9toI49E+qkK/
4ONIEyHJhKAylCnZbslZCV59rX2lHt25lAdvbNrivWZneKSZ6ArLbQP+sIA9kJjzZY4qPu4EAT8P
2cvYqKhwTfoNtPa9qRGJYqB9JBPvGcjJb3tYnFB4YXJSWoTs7dQdg144kbFz2zcGqO8QkaJwstE6
mgIX4fqLwsCffZ7TI1gdzPYkC9uJoqcsST1ciXIVBWY6XZxsrJ0Wq5+CgV8uAhyRqVMFziA9yLSc
GEhRFCWhmxowwBbBZAtgjiNg2yINzUAd+EDS+gFCm0dtix6WjOnRq3ZC1dewnxmKlFRuXBlcKmwn
hPFqa5jpaoQ5fREqO1i5PToDwKOcxaxOsLpPqdUdcIF8aqy82A+iNqhDTMHhKPk+x3h6VKP2dTIw
wOjt5ahnMxF6HYZe1877Oqyzc4PdMEqjKHZitRoeJCmV7oJ6b6eG18QoRpGOzq9MzIzd4sWSCrTs
K/1cdhP+U5aqbwpJMGgMFZb4Ds196QpNDk/RGjpv0DNYnGL1gh4T1bORZCtqUDgIbLq2RRHcrHhC
o45hYQvXRpY68BXQL4DmFNvWDHythMKepARUEmFRqFISl8ApueTGCRAQEdrFOcFnaOlbtUmdo03C
+BoQ1b0MKg3JZ5g5oy7t7I4RXKLWwV6pla35pE65AoGdWEanvi5NySeibJve1ZF3QYMmqV0o28QG
MqjEfh7nIRWQWHQbLUhqZzzSgV4OyBLohKX4Q+O9JikYhzRN4+JMD4S2r86D2WBPEXQ7rZxPWGNm
iIzApm0XxSJzgHd3B5Yc/ioe7+Yw1QxKWmyj5FlBcbT+aM28KraUfazkvtpFwUi+XG5PSwvbGmVW
evvBWC577hx4mu6oW3x11Q7NZnHsBfZQSFEt7g/gYvxQ7XzNqVUiXAlmMUM5Sg/ErkmDG62lI+bh
hMCuBGoefSwqKHMTwsLFFQuZ/vl6NBDFoMext3Zfn0EtdLi2LNdYd7ZbjSjMVdUKYIPVwf1v9fyy
qZR5j4w03FzVmrwu6QhBNTiz6fCQuGYrq1cWdl1ITsrtzppAkEQIOPR9rSH6Qtp9nqjkVAM1E0yU
bkOggne5o56QP7UYDSXBMZDRApn6LaoXj7B3BlcOjWVTLY2XhM4J96ePxpJAwIl8xoU/JP9XgfV1
sq5bVdZ/WSdlMg5/sL3xsUylLfzdx6nFCiYOVSxpLCOCoSJm15XrpLZQzG9bc4S6hZZ8CUQzqNvm
mKhJc5QWOHH0GCy/rbQER7im70JPScyue7YBz1nUUWTPLYv4e6S12AQwDKne8+m8WE5BSTeZyiXn
sH5ztJ7OOouqdX6Ae0AHUlTHt0k9zBlqe3+uRHSi38Zm8k1K0IJZxegXQ75tRmyzdKM0kMFo9+u2
tx3kOjAJWytspSjJvJ7tq8T7euLrJBIXa/XDecAvl2G92WFzPDGJk/448vpnSG37q4A8ZVVo4Vq+
M5agPDop2D3TJBUqltZVo62VuzbU73BWy2lBQ8jnaYp/AhnWjiT8ku9LeFf+IFT0a2yyzMV4Xj+e
il+m0u0Gkth9i32wpU4MjiUHyMOKsvu/Q+F5jNO4enmOv/xM2vlNOTzwNdZ79Yp8/SuHZy7hYYY/
M3jWz/xg8Ciy/kEW+Ggd880fXJwfwqKKorDJQmcTRBOsZYCrfxB4DHRFNR1QqICFIh4H5vEPAo/8
AXaJBQ+NJ0cGW6v+JwSen1HsBtqXhgxtzEFSUed7NIGdfYc/VVBgShunHi+1+gmmu0X/UUu7YqJ8
cg2t9t2d+Rt6zsoGeofU/Mu3/YJ2rUNNrqaRbwsu5u8TqtYPJZpPNBg3yBPgyGw8lukpvKDWcY9s
sP4Eie0l3McHHYjDpildotvz+KCcyYAfoOmJ1BZAvm3HSPB/gJUi7PozJJxbA6Sd301FzM5BO/NX
0PSstKTzQANcWC3iLKuzR4Fw+9EZNdj41CHR0AjRQq86lGu04t5ql+kg5fMAd7xGW6NTRtQ8xBwt
NORjogsvUhE9AM+xbNSernWdDAqWa4Euf66rYkKnY0Qvkvy+mydV6a7rimA0N1RvK6SrHORW4jZG
VIcsw2KTdyCGLI7rxG4jFMUZdCcwchncaJldHOO1ASVgK4/r8rA272KRBON1Ydfjbm1HTAPJpFKp
KJAKvZC3SR+WzRGNInMXotsBqAtXRzHJm0DZA+QUOK8fqxoF7XnqpvT43CQH/CupMVnofvRWRcPc
9xWyZhMk/LVTMaxR9YW9z9qaQVwke2au03XFao+x6CgDRJkyo6ndBHsNWSPM2usjppMEIaJVX+cc
Mbcutg2DNEU9GASPRBRRm23WdnydAJ6pAdXi7Q5QF1Ma0R3Rs9KWF3oPnfjP5RKIOIKBwSPip7h2
yCo5s5T2XYiO0INcyHEX7NZV3SqQgg4jaqJ2/MmW6/YYojZjD0kN9JWlddU6eVtU6uTJGKlESTUS
pm+dASnDCQKF6MDWX8VuwrPVgq5+u8p1Lhi0QsgpchNkO612UGjv3q5QTREkf71sqxsbxtta/1wJ
g5K1c7Wniof07WLXOUUnl8/rsJ2lHiF8WWuP6xxWdzgr6cuBrCf1Zst4WLdlMZ5JLQPZgUI8vxrE
iCnua0K3jK920NvAyrt8eF3UbK04zuhk8yQYhk2PLebWp4NMt4rrSeuu69dV/OJULx2eeTSSuEW1
OpUU5zJKn0qEoI7dDiK/L1nHzqkNarAdRktRzZBO66fxCB6R2bCY6228FPCwhStUrDTTcUROIi2L
xbfEOayP7SDO+XVu6W9yg5Hru+e1ArTHaFg8xS3Srbs2aC7WsynXU/pzYqAhRybE5DTFuqBFYSEu
F8MfZh6aACH4Y05celwX18kkNrwt/rILju0oB7Sz5OklgyF55gklg8MAinqStTcdaOEo8h/XrRgu
NcdfFguhduYQXnh6MhjQ1gAnIHqAyef6EVNZrG2V9U9vh1/nOriqfp8Nr3tRtuatm2YcJXXuF8mf
+jiLyTq3riNPT/NdNLFOvTcSKDp2XBBUIZhxsu3r5nd7dvKLNEg5qHrarHReiuM6B7Ksap7W2Tks
iCPX2XVS28aXiC6DSrpE1PK2Yf10/bby7WjrPpKdky0o7ATHde58+uftN3UyuRjk3PZRPR5q+lns
mUQKP0SHiR87rx1/JDc4rpdmUSR6vd71olVtADwSyqfXrbq50N5Fs2j1XrdHGD5SrH8sZ2I5M9HO
wUzgIw7yuu+617pcKuqPI6+L64Z13evh3n2mkPp8P4/ZSSG22GuytJsS8ZL93WHe1qmjZi+u2nTP
AM8rD26WG4nH1B4NAd+2vqxLyK2UR1k8r1lEBn9dN8LROq5zb5Nf1+UTo3LT0OK9xN3IJYmM47pP
sUTfZ3Hxf/vZ9WNvW8r1c2/L69yvXyXO8G0dQJJIdrgNM8qxaCl8pxqD2ofoZjWqOdZUZT5w4yc9
AHieiG5unYyi16sXdM0yiczFfhAqZTgHkDiCXeqSSqM20M0ArET0tE5sAgUtybG8EK3x20S2hveL
6wbSri9tXIEBE98jV9RtMZyY3ESM0IuxEwCjUe2F0lFDVoOHf52oooN+W3y3TvR6TVpPtFeZeOzJ
bxKAcpOLsVUQ1cNUtgU4n4zCGcvRD3bWIynRdJ+5HcNBUuQzQpTZPjataVMQaMj5QJs+3OlXepqm
r9858LYfrfUNqvUSz0csZkmIOOU2Nrg9TUNYatQWUIS426odpZVV7WnI25Ehm+gqI6HItU6aLkJ1
2gyJzOdyN41z4FfDt/XeGMCdSx9NFnh/ZCbEHVnv0quDo9UiZrMk+7BtjS3E5e/4lNenPkYQd7K/
1G2EWAQWLk7azgAavF4pgRYiv4ZKzKEVI6xJDE8cqyeGHPANjEtc8dZ14nGAI5/5zZRwwi0ybIdR
PY8KXQj18BZLp/TGVJyHjrHuPIfpMR5PJZL3x6HNzb0RRgckyNSjIqQb1smCQxpl3tSnLOXraWlf
Vui4RupyX+fBsEvm/DiM1W0sVIZKxSIpJ6H6jmH1DT53Ff5vFGsgIObHdSIa26OTo+L9tk6OhTtd
VkBME76L6+T1CVhnY/Q+kWUTKlWA4og2pEsrQkpIbskDNJF+HgFRuZZK7rdbBHJ+DK+6yRA1REAu
k8q41eytK3NBXq2SDfxglVz53k5yTsWIJnCdKGsvLdhH62KhDcp+McELlPozqlTXBdCWY4q52HGd
q5N8IlOIM3hU8hLmXIHgnvLLvFt2ZBo78BtidepEZHjFvjZNx2A02f5t1brH6zFymCX8bGbnbNqw
xOhd9C21mGSZrYkaELOgechOotmFuHnPiEgeHQgK665Vyhhj3Wmdm0TPtc69bVj3e/3IMsXPmajc
ruusunb2dqPvzArlMltM5KUgY7Eu87ArGwXtSY8Avjuu6yxJZ3PVnIdZMQ7rqnVjFI69iPO7Yyml
IXqKnF7WQ6yxbHmLtqh9KHrjegpMfceTQpeuRocMaOJ+hJ6I2Oa6rmteQjtstiogRsBW7Gbk+GrL
lCU2eBE0x7cNb4vjVcUIFwgnVa9pM1A0ljweAAXO1V6xh8tsH4KN1k6KszXs7fhYvNhKfoF2NDqf
6h5E3X12SdhxC5TVQWDPw+5uRqJ5Is0OcHejBidKtRQl5+a2Hc8NAjFESQnpqOM8PPTqlwERsCjd
40+VqlifPOjJlZLsBZxSOpFAtJJ9p/LO7C3lZKOsI1EsKc7AvOrpDAcCVCx+1nlw6qSDjS22cROi
SuV4YXxIc+R2SrcBn8x17dD6PuNaJBi4bvdtQaRpm3+vI7fp9j0oSekzvoKQLsa7zjoYCXC9+Qqg
Vp4+qqAJkk3oRR+hq9dfQdPruFOr93irQgvUFbffTMlGU7FP24nssra35J2ZY0+6DeMdacRav4LL
lnxskutW/ppdQCLdnI0jAmab5BKfdV5RF5frI/QYN/k8n3GB+z7vNATKNnjLe9I1GsdtsQHwskdt
8aA+KzfFdjykT7JXPdQeam2+s2yiK80f/A7H6PjaQjBsY14TdDYb+UDu7ELxq68xgWUHWg7PXyy9
EQFFlu8A1MU8a4NXYXPMCLvzkAcNvK8IHF8VB6DZ9yYcw216I12GL/Nz9FB9L8/1GZwP8tHb/Kmg
TEeY/bErPONSvW+fdO+l85fTof8cHDgrOD772OWEGYccy+ujNvnWvpo3sw65Ac1ruiyP0i0SxPnW
rJ+6xI+jWyA5lGyhTMEuDXaYCGyyHCR4s3Es17xbMk/vXPlZL28QFZ4/UQyTUM/TvGX2JvK1ZHB7
fyKsTdzJ2iQkB6ZjB8oCAw2wfQqKos3n5nS2bhwuqziYLiCo6WgPW2cbHxQhlfaoLX4Z7hcQuGhg
8XB87HdLcI5850b1wIvsps9YsLfP6hkJ3Lz1UtSwY6+avPkOM2LTgUrgdw74qEOCTrF5C/+z+KJV
J3nZfULZI1FvipR6wOW4k79V0rZattuInlT8i8HgfLWeIXEOuJobVC82lnwKGAqPrnaF51n6UM/u
ybgf0Cc/KbvKKx+N54h+EMxiy5N0DhBN9qxPQ+HOGIFifeFJmtioUyrzoWbeO9VZ1X35zNjrJvus
vIC6JjMhf4V0kx2HL0Ajk/qslC6jH3ycPYSxQvADQENgcLgADWNk1sioPhb7DnIxYIcH8+twk1/b
T/VhQmCBigqYizOvvzQcwHqOdxR682DTP4du8+Lw+ijbwnSD0puUXVbudH3PGXJ4qmPd5CoX2hHt
XdS+p62Tg9jZxC84x32RvmXXiOO5BGn36lP4nN5TUcbNu+9d8rBucJk+1o/gaG7IDoS7aNtjwbQx
L0s/Q27iKTvolw/zrXEn+dp18oJxuxW6GpZnnvyd8od5nHYwkCg2zfvmI5jPG5QaTvIBhm7zoEYe
4Ft6q0PrTRt9Kz3JQOp2lOU3vdffx4jqlRvFJSpI8KvOvFrxOgowNNkEEDfD5/wAIAl8IzJYeryR
z6FHm/qoK0cyuHcllpamW25zcMsbleh33KgbdWf7xY3zCXuyh2lreouffoYCt5UqN7avNGrQoKld
Gk0vPCLHDk9Gd4NNeeZ1o1h8qWFfQpKM5/DcxRtlQ+rrmI8b3nwVhuplErn2tIOudPMt8BGMPQZ+
4S+8qGB+7evOlw9wDYdmpwv7vU2uYUS8Ub36jnt66E7TJkUpsXSxAp5DP+YaBjgH8Nb21TWUJsAt
EwB5l4oF+XGNJx+azKUFaMNFoB9PZdI7+3BL5W6ffBovyuYjsVciuSFHxEnrEd2/kmcP+Yaz7YWH
+gzh5mg+6JzznlKjP6XuFfRBtPGqXeVr9CmuTq/uhqQjEb1Pti/zVXp2viBr+zG8CPfR10Jxjcsp
Q13xrfuzi5qEz9pFajQbOfUqn+TRUaZWtI+04BJuW0VqTkTpJfG6LmKjfhwRP2tFqUC1n8yEzD/S
oUJfWKsq8GlkwI6D+Mg6F4qAZJ0bDa0r/NdZR4Y8g9rZKdWhesdin2yNbv750xo64G7dqgQlHZYw
ZW+6FJfbk23BCSosAqrIQVb6z0nSyNg4awijrXPrhratPqM+jO9mbUOvHBtY8Muyw3kU5CqZK3uk
+rUseNC8zk4yucfWqDCnN3XIVG3EgHMEYuGG9jAdqVyDjcuRnKPdJQeRrMuBxSZLy7wZtKpvNggn
oXNHnd6xSRWtc10kgoK35YaqzT6O5JM54GhbZQ2cYiHwKouJRTn7de5tHc6+I9YB/XUgD16s8PCb
Mz8w4QmRbl0o2LAnirQPsBVBo0b4RTMGAQN3SKKm3fdiLL1OutS4rGcJ61KRXXibhCIUfFtURxQC
okG+WrNsa01pnWtW59+3lYAq0YyOm2i7FpVMtXdlNJb9NR3ciZTgOreS+eNUlf0ctVrwfHfggYKd
7ZCaqqYhdeeKbiLoq/rUoOyy0zXa4/5hqtGRHeMRQtjk7N8SSLJd9O6McQkvY4ymXSx0kvOFTIzW
NbTqMGnBUjDy7GGATihZvi7KYwwcgqGSg/zt6vkc5dPImG1R7qvGrik18iBQB5iOjjJpey22/XAR
v3ijG4/5jCH3kIFwdhORr0MlGd1P1E1BdwxEKuKXe5u8rQO0OB/U4FyMSn5EIsNiqNSjAT/rNQXp
9tIi6tGswPRXe/Y1RSeqIK4xDLR6InesY1/NS7smj9+Syao6fDYMUH2yVALVKtFZKObuROyLGrJZ
f0XSG5j5iILMrmwhkra2QuTGREasupCpHbcNoP+1xrb+wOvkbRFhmZiLJDCUGZOvP68iQntpBl7v
KrWDLuw82lhJ26R31trh60TkkI2qYSWCE17uQHzU6i5w3xU/1yLh6zIOJ/mrtsr/r8b9TzZ/+EUj
7vHPLn+PX4DAFyHc4/f1uNdP/eHzZ35wZMpqtm6bGo6dKhWvP3z+rA+KYtmOJWREHEUXWns/6nGa
TdEN4SbbEUJHOmyRP+txbMJAToNVy5tlqSqb/gNBPfH1P4mZODIVOV0T4k6GZmriet8X5GalSJVo
nmRfctRNhaVB+N1YTgh/7uQWkha9vazTr4IlD5QXWPcoeN6hf7WRl2cVw7dWDhgWo6SWJwC0r8fK
l+Orrn5SdGA28fW7m/s39by/c86mtAl1hgImNFkG7D+fbWmYJto0IWc7yUcsV+AB59U1UjXLJtCf
ZkakCIyKEjYmJb6Uy7cWyaxquZztwa+l7quKy+ygq/5CgiwEqAtI/AKfw92omYdZJwlL64UEN2LM
0ca5srSXlhAjJRhAjJPD1KjCgf10w6K6FoebTcijYh17wNbe6XX5TewD7ZfYKPHE15UG+V0HqNEi
cWh7Bw1gUzEmgf0vVoldxCHrStmLM7Ar6mMcajSoAdg9sLZviM38eVLU8jxxTuIE1xOmnFZiKmAy
lBEnHnO4EPVbKnhegJZJK6Iwh1EjhFMxXzPfjoEbQO9DwB8cQAqnTb4S+0QQxRtgkYhYi83AkUDP
8RGxa8i6BBts/JzsjpzedFAhztaoY9UNwlR8Wo8dX86Dz3hjQyHnGHFZeHVUHQOJaJfP1iAxQ7BQ
nNWYOxficGpy6ofWp3faiT3SeLyp2bvsZoZ1fO3Yyd9VG3GktHc1HQzQSQe6wCfSggPwHet58eW1
AuPxx6WK72ulaWM5yr5DSKsYfLFJ16L1/8k35K9tgvcN7P71AjiOjpBwAMBK3B5x7eLLxTXoYMLr
It2JeXELAzHPthbcm1N6SXovc2qzVjzoMurkVDAwSQHhpYYyiNIQ1DavBsQSk3l4NIl6H5i5J+Mf
ImMmAGjYNDqoBgGUT0GDZsDb2v6MI4QMS77O8JVLhl2PIlPfFyexHhkewUsExA1RHdlX8bF02MVp
DuUuWA+hMu901qboY1eclakq7h8fhU/o1om+SdGVjmMkB5gX22pxWNCqXBlHS3WYtrHS3ckZyHI+
Ls5AfGzMkMH4pGjSNgU2NtTzbnAKIORQn/NE2WB26qJW6VLS4PE/q2HoysgIfBmm3G369HaSgnsn
lLpNplWf0zbfZgrW0LN2HeTZw1iZCThftKNsg+ysdWpn6wJCjjBOQfY+da1Iveip+XmF3St4YqDL
QIFKte37tHhSW+FpAdkVxyWbrIA8fiN97eURUqBmyAsjKdF1pmjbdgh5zvqtNnY3JB5REmq3fblw
B7UrGrHw/zUgyzvdWkgiP0vV/ukYK1Ao2NAD3y3/dzv90UP9/YF+krf9VvaodyCWG9JAvO9WGSy+
6y7+PNIqrfvfHSH7wmX1z+jfas4HYHQG+ol0p1lZhD/WS44D/AWtVnQVwbrwhxAivf67e/NPV//f
X9jtXxR//3qcn079Hw2HVY0T/z+7/F+O8dPlI/gG6oZRzfqHONz7u6Ao5gfTMADnGFQh+WP773UX
wDb9Oh5bb+hfn4F/vAmm/kHRUaDA+2i9Rhmk0083wVA/qAIixRjrd7t8hmjm62/yBg77T69f1z4g
FWwyGMUgcf375fpV+QPQB0URhtS/268vv/4k//ur13DJNk1dBX31+utzwPe/vm1+sHWG4yrmQn/c
nd/sJiCp+W/bAf2DMIclGCHCEH8ADt/fBAET5CYZDhLf61367Z4EaxX+5of5F0+CiLBwk5B1PGPE
Hxf5002QjQ+GEMs0f7tmwLZ/vJv/4urp8GTbMlWNdnD9+/nqLeODThtBXIgGs/h7feZ+ow5RAUL6
798Drs6WCX5fL5Jo8v0jgOA9SFXFoDl8fUR+u5tAG/4XtPB/3CGoAt+LjOk/3AVFtugQRJ8p/xgc
/W79An5l/HL/qjXQlQ/4CigG1vOvP/UvrYFFv4G39Wv65jfrEKA2/ttBkcZPrFqAU4TN/ftXwDY+
qLZlAQn/MVp4HYL/Ru2Awbv7X8ydbW/URhDHv0rEB7D8dPb6BUgVSIW20KoFpL40d4azcjlH9gVI
P31/410H714olMmL3eQN3GVsj3ee/jOzo3z5PH2+KTkRmaLFeQUvn1ngSZUxUzorOQldVmwSkJUM
f9ByoUlgQFODVroVbIWKrZAx8aFxIhLdVsgyzodXciE3yUbin7zgJXuSgDEwdVHm0gUhKzq3IGd7
ah+/rBK6D6RBw5m8QBQaoieJjfAeo5MB/LjvBAi+GhwSHkijuDG1c/8Dz9gUCdmqgvkPjj3RbYKC
TaC2BoSIlHJxer2FAWSre6KQJqaBBcQJVlOApkRmE4t5OpHKJZiVPj4yZ+X7j49DKNZS4oZy1gTW
D43IJnJmvdEaxZKRTnhDzM6xDxlugizFKIKjyDSO6F5/2Ziwie4H3OK0LsmwMcxhXoEQNAVYYppW
AknNKzohyAvy/kpzWBIccFQrYWCgCQkQKxEAww6Zl+V3REKQlXVm1fOPh8llmRSmIX24OH6Be5xl
JYipjDcro7OHIMYC7Kh0IGBhxZG7GX2adpMHQlBL2ASKgM9oP4+OC3jGqTo4TBO6VTNG2TjXONgF
pgFSBlDdmC9gSlz2kGljuVoWxOoTJDnP5wwwq+vEMIOuIVq0GsGyPSaNUGW5ViFSfcEMLtxDHnNe
oYNs0BjkksjWRKoXwX0rtXOA3BMOF8j+ndyvPUTyaQbcSGpU7OfRIWecI2a0ElHQGc9jpmYTqMUm
Q1QyA6edKETnITF3rNQ+Pr4BoAjBUH1/OhHjwNmfOJHOF4tIE9Acnak1AVFAIXOgsLOLB7SWgRqr
YDZlVqMM5hWdbcxx37QeghSqCXS4CeCSukrqNCPNJFVssuxui2kPEL1an13lHxr2f8OpGPYpQ89g
A2yMG9YIsiYruiABNEedUi83gEaSMFzZvLUkVE3CCXLUN3Ji7LziU4cZgazSV0YSiopG/hQAZpH3
NRckm8QR+eImWi5EtxfyjLMPtFwgUZKDmty5woFewFcGmkHz5C7tGh8XSiInJRfKNGEg9AYo1XmJ
gYNg4BL1JRsjo1XnNV8wJu3IYEMtmgqERN6oACikWtc95VoikBOyzFKJECsXeEOl1k8QLlBNs6kN
ZkBWgKRwfC75VUniOcVhLxjVXqBMXS8R7AKmwBf3a8caIAWlwfAAy6QmPhtRMM1KyYWiTEDVmf9d
urgp0AtMQUgyztlqkJnoNAL19tqQocBnNgVKwcFJYdFNQx7aHjPmZMUGqhHJQkGCRV1/laH2GO9I
AsV6CrzrtV4kei4oQQNicFmo6JCUXIrolLJAyUWVm7xZ3CGp4VhzQbBFel9SKUSbV3QRhOTa7KtR
RRAlwWgJjGqfMrQO2Ej8EXKyjuFRyUIq7UQqhBmNYFAsjM1wXnGwCyjILEoKs2Wi9uJVx4WtEvrI
qHodF5B4kBSAgi+o4VoW5orMGkBJur0iy7UWNGRpdYHUHwEWpJJWnldgF2uTVIyzzjGe9vPorCNN
aUbLBbJNFZ4y/HSI0nnsRI0W1SlNrCUopIlcYYhKI6b1Jucn3AQUZyBqTYV/NK/oQGViJnWyCRiB
+nSiBeRhXoFBMCm1aEWNi+hE4X+Yxe+wHXctPxzOdtjNzT59N839FbaZ5ZtfWIqyzwm4TpcXu8eP
pJfH++Lr2+vOku7mLiT59xOvTmfuxll9uHTnzNdxf+4e8PzS3rWWp1r+83nfje243d/OH9y623zV
XtEy9NOhfddetes+JPgOz7/cyeNH3n2uTME3CE+XAV1B4tR0x/6f4egTnlsG9IQv2yNTupdblNdo
i7C1lJ8y0PD9MB57765tYaea9nAYxnY3rO/adg/oKR+P3fbUb29OHvG5GFlL/Fl3aD+1Y7embMv+
1ZT76TT229PF8P7i6XC4uXrns901r98J4Y/tbo7bGfud9z5ddab2/n/uhvGDf8sgKFL5p6X8HI73
/UJn3t62jExL+MWu3Xsb0JWmqOkeDv1x6H2JtPUOatJHjksPtIitMVZTHj7528LWamnJ/nqum2y2
X00YAjfby1tvX9iSey3p3xhpNp2x2SamtbRftv3R0x4u0aOnO94e2uNuzQ6XR9STnqZ2u7+ZutPJ
29MuWa2m32/3/YfW7ym2SUA9aWzBNJy8ne3qsfW0p6nn9/ra000uWfMQ1IebMSQt2TA16eF4CnSI
K0zVUn7VvRvbwHtyZS160h9b3265zms94U8Xz9ur62nf+2bd1ek9BP1funHqPE1F5aZA9w9B/GX3
ud96Zgzigog/BPG/GQq7UJrjA1u7qibNuU77i6ftOGApfeG0FSAPc4FnLcd5h+QlfaYl/zvD+RYq
Nmyac5NqspcHPBI/qgFbEXhfTZqTYcNjG+amdS3hP7rjcbo9fGyDMMGVNmrJ/7kfdt3Fi+nMtlmk
W0v+L8Y63b8RXcPGw1zgfCM6jFpL/jXc76ap81wKDosS/FdP+7MfVboci5bum1O7X+5OhMcBtVqy
b7vxCsvmUbawl5pyT2QTbG+HrmpJ339QmUtvq4l30+ni7X03b/EwNf1+2g5HTlT0eG4BVzXtr49T
+s8Q+D6k6e7AmHP8aTkI5r4/88E1+cb20LXjk38BAAD//w==</cx:binary>
              </cx:geoCache>
            </cx:geography>
          </cx:layoutPr>
          <cx:valueColors>
            <cx:minColor>
              <a:srgbClr val="FF0000"/>
            </cx:minColor>
          </cx:valueColors>
          <cx:valueColorPositions count="3"/>
        </cx:series>
      </cx:plotAreaRegion>
    </cx:plotArea>
  </cx:chart>
  <cx:spPr>
    <a:noFill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image" Target="../media/image19.emf"/><Relationship Id="rId3" Type="http://schemas.openxmlformats.org/officeDocument/2006/relationships/image" Target="../media/image14.png"/><Relationship Id="rId7" Type="http://schemas.openxmlformats.org/officeDocument/2006/relationships/chart" Target="../charts/chart1.xml"/><Relationship Id="rId12" Type="http://schemas.openxmlformats.org/officeDocument/2006/relationships/image" Target="../media/image18.emf"/><Relationship Id="rId2" Type="http://schemas.openxmlformats.org/officeDocument/2006/relationships/image" Target="../media/image13.png"/><Relationship Id="rId16" Type="http://schemas.openxmlformats.org/officeDocument/2006/relationships/image" Target="../media/image22.emf"/><Relationship Id="rId1" Type="http://schemas.microsoft.com/office/2014/relationships/chartEx" Target="../charts/chartEx1.xml"/><Relationship Id="rId6" Type="http://schemas.openxmlformats.org/officeDocument/2006/relationships/image" Target="../media/image17.png"/><Relationship Id="rId11" Type="http://schemas.openxmlformats.org/officeDocument/2006/relationships/chart" Target="../charts/chart4.xml"/><Relationship Id="rId5" Type="http://schemas.openxmlformats.org/officeDocument/2006/relationships/image" Target="../media/image16.png"/><Relationship Id="rId15" Type="http://schemas.openxmlformats.org/officeDocument/2006/relationships/image" Target="../media/image21.emf"/><Relationship Id="rId10" Type="http://schemas.openxmlformats.org/officeDocument/2006/relationships/chart" Target="../charts/chart3.xml"/><Relationship Id="rId4" Type="http://schemas.openxmlformats.org/officeDocument/2006/relationships/image" Target="../media/image15.png"/><Relationship Id="rId9" Type="http://schemas.openxmlformats.org/officeDocument/2006/relationships/chart" Target="../charts/chart2.xml"/><Relationship Id="rId14" Type="http://schemas.openxmlformats.org/officeDocument/2006/relationships/image" Target="../media/image20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jpeg"/><Relationship Id="rId18" Type="http://schemas.openxmlformats.org/officeDocument/2006/relationships/image" Target="../media/image45.jpeg"/><Relationship Id="rId26" Type="http://schemas.openxmlformats.org/officeDocument/2006/relationships/image" Target="../media/image53.jpeg"/><Relationship Id="rId39" Type="http://schemas.openxmlformats.org/officeDocument/2006/relationships/image" Target="../media/image66.jpeg"/><Relationship Id="rId21" Type="http://schemas.openxmlformats.org/officeDocument/2006/relationships/image" Target="../media/image48.jpeg"/><Relationship Id="rId34" Type="http://schemas.openxmlformats.org/officeDocument/2006/relationships/image" Target="../media/image61.jpeg"/><Relationship Id="rId42" Type="http://schemas.openxmlformats.org/officeDocument/2006/relationships/image" Target="../media/image69.jpeg"/><Relationship Id="rId47" Type="http://schemas.openxmlformats.org/officeDocument/2006/relationships/image" Target="../media/image74.jpeg"/><Relationship Id="rId50" Type="http://schemas.openxmlformats.org/officeDocument/2006/relationships/image" Target="../media/image77.jpeg"/><Relationship Id="rId55" Type="http://schemas.openxmlformats.org/officeDocument/2006/relationships/image" Target="../media/image82.jpeg"/><Relationship Id="rId7" Type="http://schemas.openxmlformats.org/officeDocument/2006/relationships/image" Target="../media/image34.jpeg"/><Relationship Id="rId2" Type="http://schemas.openxmlformats.org/officeDocument/2006/relationships/image" Target="../media/image29.jpeg"/><Relationship Id="rId16" Type="http://schemas.openxmlformats.org/officeDocument/2006/relationships/image" Target="../media/image43.jpeg"/><Relationship Id="rId29" Type="http://schemas.openxmlformats.org/officeDocument/2006/relationships/image" Target="../media/image56.jpeg"/><Relationship Id="rId11" Type="http://schemas.openxmlformats.org/officeDocument/2006/relationships/image" Target="../media/image38.jpeg"/><Relationship Id="rId24" Type="http://schemas.openxmlformats.org/officeDocument/2006/relationships/image" Target="../media/image51.jpeg"/><Relationship Id="rId32" Type="http://schemas.openxmlformats.org/officeDocument/2006/relationships/image" Target="../media/image59.jpeg"/><Relationship Id="rId37" Type="http://schemas.openxmlformats.org/officeDocument/2006/relationships/image" Target="../media/image64.jpeg"/><Relationship Id="rId40" Type="http://schemas.openxmlformats.org/officeDocument/2006/relationships/image" Target="../media/image67.jpeg"/><Relationship Id="rId45" Type="http://schemas.openxmlformats.org/officeDocument/2006/relationships/image" Target="../media/image72.jpeg"/><Relationship Id="rId53" Type="http://schemas.openxmlformats.org/officeDocument/2006/relationships/image" Target="../media/image80.jpeg"/><Relationship Id="rId58" Type="http://schemas.openxmlformats.org/officeDocument/2006/relationships/image" Target="../media/image85.jpeg"/><Relationship Id="rId5" Type="http://schemas.openxmlformats.org/officeDocument/2006/relationships/image" Target="../media/image32.jpeg"/><Relationship Id="rId19" Type="http://schemas.openxmlformats.org/officeDocument/2006/relationships/image" Target="../media/image46.jpeg"/><Relationship Id="rId4" Type="http://schemas.openxmlformats.org/officeDocument/2006/relationships/image" Target="../media/image31.jpeg"/><Relationship Id="rId9" Type="http://schemas.openxmlformats.org/officeDocument/2006/relationships/image" Target="../media/image36.jpeg"/><Relationship Id="rId14" Type="http://schemas.openxmlformats.org/officeDocument/2006/relationships/image" Target="../media/image41.jpeg"/><Relationship Id="rId22" Type="http://schemas.openxmlformats.org/officeDocument/2006/relationships/image" Target="../media/image49.jpeg"/><Relationship Id="rId27" Type="http://schemas.openxmlformats.org/officeDocument/2006/relationships/image" Target="../media/image54.jpeg"/><Relationship Id="rId30" Type="http://schemas.openxmlformats.org/officeDocument/2006/relationships/image" Target="../media/image57.jpeg"/><Relationship Id="rId35" Type="http://schemas.openxmlformats.org/officeDocument/2006/relationships/image" Target="../media/image62.jpeg"/><Relationship Id="rId43" Type="http://schemas.openxmlformats.org/officeDocument/2006/relationships/image" Target="../media/image70.jpeg"/><Relationship Id="rId48" Type="http://schemas.openxmlformats.org/officeDocument/2006/relationships/image" Target="../media/image75.jpeg"/><Relationship Id="rId56" Type="http://schemas.openxmlformats.org/officeDocument/2006/relationships/image" Target="../media/image83.jpeg"/><Relationship Id="rId8" Type="http://schemas.openxmlformats.org/officeDocument/2006/relationships/image" Target="../media/image35.jpeg"/><Relationship Id="rId51" Type="http://schemas.openxmlformats.org/officeDocument/2006/relationships/image" Target="../media/image78.jpeg"/><Relationship Id="rId3" Type="http://schemas.openxmlformats.org/officeDocument/2006/relationships/image" Target="../media/image30.jpeg"/><Relationship Id="rId12" Type="http://schemas.openxmlformats.org/officeDocument/2006/relationships/image" Target="../media/image39.jpeg"/><Relationship Id="rId17" Type="http://schemas.openxmlformats.org/officeDocument/2006/relationships/image" Target="../media/image44.jpeg"/><Relationship Id="rId25" Type="http://schemas.openxmlformats.org/officeDocument/2006/relationships/image" Target="../media/image52.jpeg"/><Relationship Id="rId33" Type="http://schemas.openxmlformats.org/officeDocument/2006/relationships/image" Target="../media/image60.jpeg"/><Relationship Id="rId38" Type="http://schemas.openxmlformats.org/officeDocument/2006/relationships/image" Target="../media/image65.jpeg"/><Relationship Id="rId46" Type="http://schemas.openxmlformats.org/officeDocument/2006/relationships/image" Target="../media/image73.jpeg"/><Relationship Id="rId59" Type="http://schemas.openxmlformats.org/officeDocument/2006/relationships/image" Target="../media/image86.jpeg"/><Relationship Id="rId20" Type="http://schemas.openxmlformats.org/officeDocument/2006/relationships/image" Target="../media/image47.jpeg"/><Relationship Id="rId41" Type="http://schemas.openxmlformats.org/officeDocument/2006/relationships/image" Target="../media/image68.jpeg"/><Relationship Id="rId54" Type="http://schemas.openxmlformats.org/officeDocument/2006/relationships/image" Target="../media/image81.jpeg"/><Relationship Id="rId1" Type="http://schemas.openxmlformats.org/officeDocument/2006/relationships/image" Target="../media/image28.jpeg"/><Relationship Id="rId6" Type="http://schemas.openxmlformats.org/officeDocument/2006/relationships/image" Target="../media/image33.jpeg"/><Relationship Id="rId15" Type="http://schemas.openxmlformats.org/officeDocument/2006/relationships/image" Target="../media/image42.jpeg"/><Relationship Id="rId23" Type="http://schemas.openxmlformats.org/officeDocument/2006/relationships/image" Target="../media/image50.jpeg"/><Relationship Id="rId28" Type="http://schemas.openxmlformats.org/officeDocument/2006/relationships/image" Target="../media/image55.jpeg"/><Relationship Id="rId36" Type="http://schemas.openxmlformats.org/officeDocument/2006/relationships/image" Target="../media/image63.jpeg"/><Relationship Id="rId49" Type="http://schemas.openxmlformats.org/officeDocument/2006/relationships/image" Target="../media/image76.jpeg"/><Relationship Id="rId57" Type="http://schemas.openxmlformats.org/officeDocument/2006/relationships/image" Target="../media/image84.jpeg"/><Relationship Id="rId10" Type="http://schemas.openxmlformats.org/officeDocument/2006/relationships/image" Target="../media/image37.jpeg"/><Relationship Id="rId31" Type="http://schemas.openxmlformats.org/officeDocument/2006/relationships/image" Target="../media/image58.jpeg"/><Relationship Id="rId44" Type="http://schemas.openxmlformats.org/officeDocument/2006/relationships/image" Target="../media/image71.jpeg"/><Relationship Id="rId52" Type="http://schemas.openxmlformats.org/officeDocument/2006/relationships/image" Target="../media/image79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8.png"/><Relationship Id="rId2" Type="http://schemas.openxmlformats.org/officeDocument/2006/relationships/image" Target="../media/image87.png"/><Relationship Id="rId1" Type="http://schemas.openxmlformats.org/officeDocument/2006/relationships/image" Target="../media/image1.png"/><Relationship Id="rId6" Type="http://schemas.openxmlformats.org/officeDocument/2006/relationships/image" Target="../media/image91.png"/><Relationship Id="rId5" Type="http://schemas.openxmlformats.org/officeDocument/2006/relationships/image" Target="../media/image90.png"/><Relationship Id="rId4" Type="http://schemas.openxmlformats.org/officeDocument/2006/relationships/image" Target="../media/image8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11.emf"/><Relationship Id="rId7" Type="http://schemas.openxmlformats.org/officeDocument/2006/relationships/image" Target="../media/image23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2.emf"/><Relationship Id="rId11" Type="http://schemas.openxmlformats.org/officeDocument/2006/relationships/image" Target="../media/image27.emf"/><Relationship Id="rId5" Type="http://schemas.openxmlformats.org/officeDocument/2006/relationships/image" Target="../media/image7.emf"/><Relationship Id="rId10" Type="http://schemas.openxmlformats.org/officeDocument/2006/relationships/image" Target="../media/image26.emf"/><Relationship Id="rId4" Type="http://schemas.openxmlformats.org/officeDocument/2006/relationships/image" Target="../media/image8.emf"/><Relationship Id="rId9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9525</xdr:colOff>
      <xdr:row>11</xdr:row>
      <xdr:rowOff>0</xdr:rowOff>
    </xdr:from>
    <xdr:to>
      <xdr:col>17</xdr:col>
      <xdr:colOff>311329</xdr:colOff>
      <xdr:row>15</xdr:row>
      <xdr:rowOff>102868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73633" y="2010508"/>
          <a:ext cx="911404" cy="829699"/>
        </a:xfrm>
        <a:prstGeom prst="rect">
          <a:avLst/>
        </a:prstGeom>
      </xdr:spPr>
    </xdr:pic>
    <xdr:clientData/>
  </xdr:twoCellAnchor>
  <xdr:twoCellAnchor editAs="oneCell">
    <xdr:from>
      <xdr:col>17</xdr:col>
      <xdr:colOff>386715</xdr:colOff>
      <xdr:row>10</xdr:row>
      <xdr:rowOff>180975</xdr:rowOff>
    </xdr:from>
    <xdr:to>
      <xdr:col>18</xdr:col>
      <xdr:colOff>288469</xdr:colOff>
      <xdr:row>15</xdr:row>
      <xdr:rowOff>104041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02515" y="1998052"/>
          <a:ext cx="909939" cy="830432"/>
        </a:xfrm>
        <a:prstGeom prst="rect">
          <a:avLst/>
        </a:prstGeom>
      </xdr:spPr>
    </xdr:pic>
    <xdr:clientData/>
  </xdr:twoCellAnchor>
  <xdr:twoCellAnchor editAs="oneCell">
    <xdr:from>
      <xdr:col>20</xdr:col>
      <xdr:colOff>140970</xdr:colOff>
      <xdr:row>11</xdr:row>
      <xdr:rowOff>3810</xdr:rowOff>
    </xdr:from>
    <xdr:to>
      <xdr:col>21</xdr:col>
      <xdr:colOff>442774</xdr:colOff>
      <xdr:row>15</xdr:row>
      <xdr:rowOff>102868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84155" y="2002595"/>
          <a:ext cx="911404" cy="825889"/>
        </a:xfrm>
        <a:prstGeom prst="rect">
          <a:avLst/>
        </a:prstGeom>
      </xdr:spPr>
    </xdr:pic>
    <xdr:clientData/>
  </xdr:twoCellAnchor>
  <xdr:twoCellAnchor editAs="oneCell">
    <xdr:from>
      <xdr:col>21</xdr:col>
      <xdr:colOff>518159</xdr:colOff>
      <xdr:row>11</xdr:row>
      <xdr:rowOff>3810</xdr:rowOff>
    </xdr:from>
    <xdr:to>
      <xdr:col>23</xdr:col>
      <xdr:colOff>210363</xdr:colOff>
      <xdr:row>15</xdr:row>
      <xdr:rowOff>102868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0944" y="2002595"/>
          <a:ext cx="911404" cy="825889"/>
        </a:xfrm>
        <a:prstGeom prst="rect">
          <a:avLst/>
        </a:prstGeom>
      </xdr:spPr>
    </xdr:pic>
    <xdr:clientData/>
  </xdr:twoCellAnchor>
  <xdr:twoCellAnchor editAs="oneCell">
    <xdr:from>
      <xdr:col>18</xdr:col>
      <xdr:colOff>363855</xdr:colOff>
      <xdr:row>11</xdr:row>
      <xdr:rowOff>3810</xdr:rowOff>
    </xdr:from>
    <xdr:to>
      <xdr:col>20</xdr:col>
      <xdr:colOff>65584</xdr:colOff>
      <xdr:row>15</xdr:row>
      <xdr:rowOff>102868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87840" y="2002595"/>
          <a:ext cx="920929" cy="825889"/>
        </a:xfrm>
        <a:prstGeom prst="rect">
          <a:avLst/>
        </a:prstGeom>
      </xdr:spPr>
    </xdr:pic>
    <xdr:clientData/>
  </xdr:twoCellAnchor>
  <xdr:twoCellAnchor>
    <xdr:from>
      <xdr:col>16</xdr:col>
      <xdr:colOff>291464</xdr:colOff>
      <xdr:row>12</xdr:row>
      <xdr:rowOff>101918</xdr:rowOff>
    </xdr:from>
    <xdr:to>
      <xdr:col>17</xdr:col>
      <xdr:colOff>14287</xdr:colOff>
      <xdr:row>14</xdr:row>
      <xdr:rowOff>40006</xdr:rowOff>
    </xdr:to>
    <xdr:grpSp>
      <xdr:nvGrpSpPr>
        <xdr:cNvPr id="9" name="ibre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 rot="16020000">
          <a:off x="12878752" y="2244090"/>
          <a:ext cx="303848" cy="332423"/>
          <a:chOff x="12716827" y="2259330"/>
          <a:chExt cx="303848" cy="328613"/>
        </a:xfrm>
      </xdr:grpSpPr>
      <xdr:sp macro="" textlink="">
        <xdr:nvSpPr>
          <xdr:cNvPr id="7" name="Ok: Aşağı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 rot="2726979">
            <a:off x="12703492" y="2387918"/>
            <a:ext cx="213360" cy="186690"/>
          </a:xfrm>
          <a:prstGeom prst="downArrow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8" name="Ok: Aşağı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 rot="13526094">
            <a:off x="12816840" y="2272665"/>
            <a:ext cx="217170" cy="190500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17</xdr:col>
      <xdr:colOff>619125</xdr:colOff>
      <xdr:row>12</xdr:row>
      <xdr:rowOff>76200</xdr:rowOff>
    </xdr:from>
    <xdr:to>
      <xdr:col>17</xdr:col>
      <xdr:colOff>922973</xdr:colOff>
      <xdr:row>14</xdr:row>
      <xdr:rowOff>40958</xdr:rowOff>
    </xdr:to>
    <xdr:grpSp>
      <xdr:nvGrpSpPr>
        <xdr:cNvPr id="10" name="ibre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 rot="8838621">
          <a:off x="13801725" y="2232660"/>
          <a:ext cx="303848" cy="330518"/>
          <a:chOff x="12716827" y="2259330"/>
          <a:chExt cx="303848" cy="328613"/>
        </a:xfrm>
      </xdr:grpSpPr>
      <xdr:sp macro="" textlink="">
        <xdr:nvSpPr>
          <xdr:cNvPr id="11" name="Ok: Aşağı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 rot="2726979">
            <a:off x="12703492" y="2387918"/>
            <a:ext cx="213360" cy="186690"/>
          </a:xfrm>
          <a:prstGeom prst="downArrow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2" name="Ok: Aşağı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 rot="13526094">
            <a:off x="12816840" y="2272665"/>
            <a:ext cx="217170" cy="190500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18</xdr:col>
      <xdr:colOff>608648</xdr:colOff>
      <xdr:row>12</xdr:row>
      <xdr:rowOff>101917</xdr:rowOff>
    </xdr:from>
    <xdr:to>
      <xdr:col>19</xdr:col>
      <xdr:colOff>333376</xdr:colOff>
      <xdr:row>14</xdr:row>
      <xdr:rowOff>38100</xdr:rowOff>
    </xdr:to>
    <xdr:grpSp>
      <xdr:nvGrpSpPr>
        <xdr:cNvPr id="13" name="ibre3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 rot="5746304">
          <a:off x="14813280" y="2242185"/>
          <a:ext cx="301943" cy="334328"/>
          <a:chOff x="12716827" y="2259330"/>
          <a:chExt cx="303848" cy="328613"/>
        </a:xfrm>
      </xdr:grpSpPr>
      <xdr:sp macro="" textlink="">
        <xdr:nvSpPr>
          <xdr:cNvPr id="14" name="Ok: Aşağı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 rot="2726979">
            <a:off x="12703492" y="2387918"/>
            <a:ext cx="213360" cy="186690"/>
          </a:xfrm>
          <a:prstGeom prst="downArrow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5" name="Ok: Aşağı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 rot="13526094">
            <a:off x="12816840" y="2272665"/>
            <a:ext cx="217170" cy="190500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20</xdr:col>
      <xdr:colOff>338137</xdr:colOff>
      <xdr:row>12</xdr:row>
      <xdr:rowOff>63818</xdr:rowOff>
    </xdr:from>
    <xdr:to>
      <xdr:col>21</xdr:col>
      <xdr:colOff>60960</xdr:colOff>
      <xdr:row>14</xdr:row>
      <xdr:rowOff>9526</xdr:rowOff>
    </xdr:to>
    <xdr:grpSp>
      <xdr:nvGrpSpPr>
        <xdr:cNvPr id="16" name="ibre4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 rot="14915173">
          <a:off x="15756255" y="2209800"/>
          <a:ext cx="311468" cy="332423"/>
          <a:chOff x="12716827" y="2259330"/>
          <a:chExt cx="303848" cy="328613"/>
        </a:xfrm>
      </xdr:grpSpPr>
      <xdr:sp macro="" textlink="">
        <xdr:nvSpPr>
          <xdr:cNvPr id="17" name="Ok: Aşağı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 rot="2726979">
            <a:off x="12703492" y="2387918"/>
            <a:ext cx="213360" cy="186690"/>
          </a:xfrm>
          <a:prstGeom prst="downArrow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8" name="Ok: Aşağı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 rot="13526094">
            <a:off x="12816840" y="2272665"/>
            <a:ext cx="217170" cy="190500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22</xdr:col>
      <xdr:colOff>215412</xdr:colOff>
      <xdr:row>12</xdr:row>
      <xdr:rowOff>45281</xdr:rowOff>
    </xdr:from>
    <xdr:to>
      <xdr:col>22</xdr:col>
      <xdr:colOff>519260</xdr:colOff>
      <xdr:row>14</xdr:row>
      <xdr:rowOff>11944</xdr:rowOff>
    </xdr:to>
    <xdr:grpSp>
      <xdr:nvGrpSpPr>
        <xdr:cNvPr id="19" name="ibre5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 rot="8524404">
          <a:off x="16842252" y="2201741"/>
          <a:ext cx="303848" cy="332423"/>
          <a:chOff x="12716827" y="2259330"/>
          <a:chExt cx="303848" cy="328613"/>
        </a:xfrm>
      </xdr:grpSpPr>
      <xdr:sp macro="" textlink="">
        <xdr:nvSpPr>
          <xdr:cNvPr id="20" name="Ok: Aşağı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 rot="2726979">
            <a:off x="12703492" y="2387918"/>
            <a:ext cx="213360" cy="186690"/>
          </a:xfrm>
          <a:prstGeom prst="downArrow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1" name="Ok: Aşağı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 rot="13526094">
            <a:off x="12816840" y="2272665"/>
            <a:ext cx="217170" cy="190500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 editAs="oneCell">
    <xdr:from>
      <xdr:col>22</xdr:col>
      <xdr:colOff>239155</xdr:colOff>
      <xdr:row>15</xdr:row>
      <xdr:rowOff>171676</xdr:rowOff>
    </xdr:from>
    <xdr:to>
      <xdr:col>22</xdr:col>
      <xdr:colOff>463682</xdr:colOff>
      <xdr:row>16</xdr:row>
      <xdr:rowOff>94762</xdr:rowOff>
    </xdr:to>
    <xdr:pic>
      <xdr:nvPicPr>
        <xdr:cNvPr id="25" name="Picture 2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01540" y="2897291"/>
          <a:ext cx="224527" cy="104794"/>
        </a:xfrm>
        <a:prstGeom prst="rect">
          <a:avLst/>
        </a:prstGeom>
      </xdr:spPr>
    </xdr:pic>
    <xdr:clientData/>
  </xdr:twoCellAnchor>
  <xdr:twoCellAnchor editAs="oneCell">
    <xdr:from>
      <xdr:col>20</xdr:col>
      <xdr:colOff>511998</xdr:colOff>
      <xdr:row>15</xdr:row>
      <xdr:rowOff>142366</xdr:rowOff>
    </xdr:from>
    <xdr:to>
      <xdr:col>21</xdr:col>
      <xdr:colOff>38468</xdr:colOff>
      <xdr:row>16</xdr:row>
      <xdr:rowOff>86527</xdr:rowOff>
    </xdr:to>
    <xdr:pic>
      <xdr:nvPicPr>
        <xdr:cNvPr id="26" name="Picture 3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55183" y="2867981"/>
          <a:ext cx="136070" cy="125869"/>
        </a:xfrm>
        <a:prstGeom prst="rect">
          <a:avLst/>
        </a:prstGeom>
      </xdr:spPr>
    </xdr:pic>
    <xdr:clientData/>
  </xdr:twoCellAnchor>
  <xdr:twoCellAnchor editAs="oneCell">
    <xdr:from>
      <xdr:col>17</xdr:col>
      <xdr:colOff>727240</xdr:colOff>
      <xdr:row>15</xdr:row>
      <xdr:rowOff>136503</xdr:rowOff>
    </xdr:from>
    <xdr:to>
      <xdr:col>17</xdr:col>
      <xdr:colOff>937846</xdr:colOff>
      <xdr:row>16</xdr:row>
      <xdr:rowOff>156588</xdr:rowOff>
    </xdr:to>
    <xdr:pic>
      <xdr:nvPicPr>
        <xdr:cNvPr id="27" name="Picture 4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43040" y="2862118"/>
          <a:ext cx="210606" cy="201793"/>
        </a:xfrm>
        <a:prstGeom prst="rect">
          <a:avLst/>
        </a:prstGeom>
      </xdr:spPr>
    </xdr:pic>
    <xdr:clientData/>
  </xdr:twoCellAnchor>
  <xdr:twoCellAnchor editAs="oneCell">
    <xdr:from>
      <xdr:col>18</xdr:col>
      <xdr:colOff>607529</xdr:colOff>
      <xdr:row>15</xdr:row>
      <xdr:rowOff>130642</xdr:rowOff>
    </xdr:from>
    <xdr:to>
      <xdr:col>19</xdr:col>
      <xdr:colOff>340605</xdr:colOff>
      <xdr:row>16</xdr:row>
      <xdr:rowOff>119622</xdr:rowOff>
    </xdr:to>
    <xdr:pic>
      <xdr:nvPicPr>
        <xdr:cNvPr id="28" name="Picture 5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1514" y="2856257"/>
          <a:ext cx="342676" cy="170688"/>
        </a:xfrm>
        <a:prstGeom prst="rect">
          <a:avLst/>
        </a:prstGeom>
      </xdr:spPr>
    </xdr:pic>
    <xdr:clientData/>
  </xdr:twoCellAnchor>
  <xdr:twoCellAnchor editAs="oneCell">
    <xdr:from>
      <xdr:col>16</xdr:col>
      <xdr:colOff>283554</xdr:colOff>
      <xdr:row>15</xdr:row>
      <xdr:rowOff>149031</xdr:rowOff>
    </xdr:from>
    <xdr:to>
      <xdr:col>16</xdr:col>
      <xdr:colOff>594069</xdr:colOff>
      <xdr:row>16</xdr:row>
      <xdr:rowOff>149214</xdr:rowOff>
    </xdr:to>
    <xdr:pic>
      <xdr:nvPicPr>
        <xdr:cNvPr id="29" name="Picture 6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9754" y="2874646"/>
          <a:ext cx="310515" cy="181891"/>
        </a:xfrm>
        <a:prstGeom prst="rect">
          <a:avLst/>
        </a:prstGeom>
      </xdr:spPr>
    </xdr:pic>
    <xdr:clientData/>
  </xdr:twoCellAnchor>
  <xdr:twoCellAnchor>
    <xdr:from>
      <xdr:col>22</xdr:col>
      <xdr:colOff>201415</xdr:colOff>
      <xdr:row>14</xdr:row>
      <xdr:rowOff>5862</xdr:rowOff>
    </xdr:from>
    <xdr:to>
      <xdr:col>22</xdr:col>
      <xdr:colOff>550985</xdr:colOff>
      <xdr:row>15</xdr:row>
      <xdr:rowOff>11725</xdr:rowOff>
    </xdr:to>
    <xdr:sp macro="" textlink="$O$25">
      <xdr:nvSpPr>
        <xdr:cNvPr id="32" name="Dikdörtgen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5763800" y="2549770"/>
          <a:ext cx="349570" cy="18757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BEDDF53-8CBA-4353-877D-9519AE79151B}" type="TxLink">
            <a:rPr lang="en-US" sz="7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53%</a:t>
          </a:fld>
          <a:endParaRPr lang="en-US" sz="7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16</xdr:col>
      <xdr:colOff>293078</xdr:colOff>
      <xdr:row>14</xdr:row>
      <xdr:rowOff>5862</xdr:rowOff>
    </xdr:from>
    <xdr:to>
      <xdr:col>17</xdr:col>
      <xdr:colOff>23446</xdr:colOff>
      <xdr:row>15</xdr:row>
      <xdr:rowOff>11725</xdr:rowOff>
    </xdr:to>
    <xdr:sp macro="" textlink="$O$21">
      <xdr:nvSpPr>
        <xdr:cNvPr id="33" name="Dikdörtgen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1799278" y="2549770"/>
          <a:ext cx="339968" cy="18757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2583286-1E52-4DF7-903A-5FE9B822511C}" type="TxLink">
            <a:rPr lang="en-US" sz="7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100%</a:t>
          </a:fld>
          <a:endParaRPr lang="tr-TR" sz="7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642194</xdr:colOff>
      <xdr:row>14</xdr:row>
      <xdr:rowOff>32657</xdr:rowOff>
    </xdr:from>
    <xdr:to>
      <xdr:col>18</xdr:col>
      <xdr:colOff>60986</xdr:colOff>
      <xdr:row>15</xdr:row>
      <xdr:rowOff>11725</xdr:rowOff>
    </xdr:to>
    <xdr:sp macro="" textlink="$O$22">
      <xdr:nvSpPr>
        <xdr:cNvPr id="34" name="Dikdörtgen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2757994" y="2576565"/>
          <a:ext cx="426977" cy="1607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B1E3C66-DAFD-4AA3-80CD-EB436BF2E32C}" type="TxLink">
            <a:rPr lang="en-US" sz="7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55%</a:t>
          </a:fld>
          <a:endParaRPr lang="tr-TR" sz="700" b="1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70134</xdr:colOff>
      <xdr:row>14</xdr:row>
      <xdr:rowOff>5862</xdr:rowOff>
    </xdr:from>
    <xdr:to>
      <xdr:col>19</xdr:col>
      <xdr:colOff>425565</xdr:colOff>
      <xdr:row>15</xdr:row>
      <xdr:rowOff>11725</xdr:rowOff>
    </xdr:to>
    <xdr:sp macro="" textlink="$N$23">
      <xdr:nvSpPr>
        <xdr:cNvPr id="35" name="Dikdörtgen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3803719" y="2549770"/>
          <a:ext cx="355431" cy="18757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2F3FCB1-AE67-4A76-8051-85502EE0574A}" type="TxLink">
            <a:rPr lang="en-US" sz="7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36%</a:t>
          </a:fld>
          <a:endParaRPr lang="tr-TR" sz="700" b="1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434713</xdr:colOff>
      <xdr:row>14</xdr:row>
      <xdr:rowOff>35171</xdr:rowOff>
    </xdr:from>
    <xdr:to>
      <xdr:col>21</xdr:col>
      <xdr:colOff>192267</xdr:colOff>
      <xdr:row>15</xdr:row>
      <xdr:rowOff>11725</xdr:rowOff>
    </xdr:to>
    <xdr:sp macro="" textlink="$N$24">
      <xdr:nvSpPr>
        <xdr:cNvPr id="36" name="Dikdörtgen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14777898" y="2579079"/>
          <a:ext cx="367154" cy="158261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EA91D0C-8114-4561-BB2F-390B81C4C8DE}" type="TxLink">
            <a:rPr lang="en-US" sz="7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93%</a:t>
          </a:fld>
          <a:endParaRPr lang="tr-TR" sz="7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1</xdr:row>
          <xdr:rowOff>114300</xdr:rowOff>
        </xdr:from>
        <xdr:to>
          <xdr:col>1</xdr:col>
          <xdr:colOff>373380</xdr:colOff>
          <xdr:row>4</xdr:row>
          <xdr:rowOff>144780</xdr:rowOff>
        </xdr:to>
        <xdr:sp macro="" textlink="">
          <xdr:nvSpPr>
            <xdr:cNvPr id="4100" name="ListBox1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4</xdr:row>
      <xdr:rowOff>167640</xdr:rowOff>
    </xdr:from>
    <xdr:to>
      <xdr:col>15</xdr:col>
      <xdr:colOff>30480</xdr:colOff>
      <xdr:row>21</xdr:row>
      <xdr:rowOff>76200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afik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99160"/>
              <a:ext cx="9174480" cy="30175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  <xdr:twoCellAnchor>
    <xdr:from>
      <xdr:col>1</xdr:col>
      <xdr:colOff>396240</xdr:colOff>
      <xdr:row>1</xdr:row>
      <xdr:rowOff>137160</xdr:rowOff>
    </xdr:from>
    <xdr:to>
      <xdr:col>4</xdr:col>
      <xdr:colOff>190500</xdr:colOff>
      <xdr:row>4</xdr:row>
      <xdr:rowOff>153720</xdr:rowOff>
    </xdr:to>
    <xdr:sp macro="" textlink="parametreler!H1">
      <xdr:nvSpPr>
        <xdr:cNvPr id="3" name="Dikdört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005840" y="320040"/>
          <a:ext cx="1623060" cy="5652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E4B9913B-6AA4-4825-A896-6C8796F18D41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 11.651.495 </a:t>
          </a:fld>
          <a:endParaRPr lang="tr-TR" sz="1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1</xdr:col>
      <xdr:colOff>381000</xdr:colOff>
      <xdr:row>2</xdr:row>
      <xdr:rowOff>38100</xdr:rowOff>
    </xdr:from>
    <xdr:to>
      <xdr:col>2</xdr:col>
      <xdr:colOff>474629</xdr:colOff>
      <xdr:row>4</xdr:row>
      <xdr:rowOff>57150</xdr:rowOff>
    </xdr:to>
    <xdr:pic>
      <xdr:nvPicPr>
        <xdr:cNvPr id="8" name="Picture 6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" y="403860"/>
          <a:ext cx="710849" cy="373380"/>
        </a:xfrm>
        <a:prstGeom prst="rect">
          <a:avLst/>
        </a:prstGeom>
      </xdr:spPr>
    </xdr:pic>
    <xdr:clientData/>
  </xdr:twoCellAnchor>
  <xdr:twoCellAnchor>
    <xdr:from>
      <xdr:col>4</xdr:col>
      <xdr:colOff>207645</xdr:colOff>
      <xdr:row>1</xdr:row>
      <xdr:rowOff>137160</xdr:rowOff>
    </xdr:from>
    <xdr:to>
      <xdr:col>7</xdr:col>
      <xdr:colOff>1905</xdr:colOff>
      <xdr:row>4</xdr:row>
      <xdr:rowOff>153720</xdr:rowOff>
    </xdr:to>
    <xdr:sp macro="" textlink="parametreler!H2">
      <xdr:nvSpPr>
        <xdr:cNvPr id="14" name="Dikdörtgen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646045" y="320040"/>
          <a:ext cx="1623060" cy="5652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A14D384A-BC97-497F-A590-1D21DAA7BD36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 7.830.347 </a:t>
          </a:fld>
          <a:endParaRPr lang="tr-TR" sz="1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7</xdr:col>
      <xdr:colOff>19050</xdr:colOff>
      <xdr:row>1</xdr:row>
      <xdr:rowOff>137160</xdr:rowOff>
    </xdr:from>
    <xdr:to>
      <xdr:col>9</xdr:col>
      <xdr:colOff>422910</xdr:colOff>
      <xdr:row>4</xdr:row>
      <xdr:rowOff>153720</xdr:rowOff>
    </xdr:to>
    <xdr:sp macro="" textlink="parametreler!H3">
      <xdr:nvSpPr>
        <xdr:cNvPr id="15" name="Dikdörtgen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286250" y="320040"/>
          <a:ext cx="1623060" cy="5652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9A860E92-FDB2-4685-89FF-93F7464C924A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 16.905.079 </a:t>
          </a:fld>
          <a:endParaRPr lang="tr-TR" sz="1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440055</xdr:colOff>
      <xdr:row>1</xdr:row>
      <xdr:rowOff>137160</xdr:rowOff>
    </xdr:from>
    <xdr:to>
      <xdr:col>12</xdr:col>
      <xdr:colOff>234315</xdr:colOff>
      <xdr:row>4</xdr:row>
      <xdr:rowOff>153720</xdr:rowOff>
    </xdr:to>
    <xdr:sp macro="" textlink="parametreler!H4">
      <xdr:nvSpPr>
        <xdr:cNvPr id="16" name="Dikdörtgen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926455" y="320040"/>
          <a:ext cx="1623060" cy="5652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CC310396-1297-4015-9F65-BAB463ABE772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 10.361.173 </a:t>
          </a:fld>
          <a:endParaRPr lang="tr-TR" sz="1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251460</xdr:colOff>
      <xdr:row>1</xdr:row>
      <xdr:rowOff>137160</xdr:rowOff>
    </xdr:from>
    <xdr:to>
      <xdr:col>15</xdr:col>
      <xdr:colOff>45720</xdr:colOff>
      <xdr:row>4</xdr:row>
      <xdr:rowOff>153720</xdr:rowOff>
    </xdr:to>
    <xdr:sp macro="" textlink="parametreler!H5">
      <xdr:nvSpPr>
        <xdr:cNvPr id="17" name="Dikdörtgen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7566660" y="320040"/>
          <a:ext cx="1623060" cy="5652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FBED6923-0D2E-4413-8059-78B8580A1AE4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 15.846.811 </a:t>
          </a:fld>
          <a:endParaRPr lang="tr-TR" sz="1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4</xdr:col>
      <xdr:colOff>388621</xdr:colOff>
      <xdr:row>2</xdr:row>
      <xdr:rowOff>68580</xdr:rowOff>
    </xdr:from>
    <xdr:to>
      <xdr:col>5</xdr:col>
      <xdr:colOff>167641</xdr:colOff>
      <xdr:row>4</xdr:row>
      <xdr:rowOff>56460</xdr:rowOff>
    </xdr:to>
    <xdr:pic>
      <xdr:nvPicPr>
        <xdr:cNvPr id="18" name="Picture 4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7021" y="434340"/>
          <a:ext cx="396240" cy="361260"/>
        </a:xfrm>
        <a:prstGeom prst="rect">
          <a:avLst/>
        </a:prstGeom>
      </xdr:spPr>
    </xdr:pic>
    <xdr:clientData/>
  </xdr:twoCellAnchor>
  <xdr:twoCellAnchor editAs="oneCell">
    <xdr:from>
      <xdr:col>7</xdr:col>
      <xdr:colOff>30480</xdr:colOff>
      <xdr:row>1</xdr:row>
      <xdr:rowOff>175261</xdr:rowOff>
    </xdr:from>
    <xdr:to>
      <xdr:col>8</xdr:col>
      <xdr:colOff>135255</xdr:colOff>
      <xdr:row>4</xdr:row>
      <xdr:rowOff>93015</xdr:rowOff>
    </xdr:to>
    <xdr:pic>
      <xdr:nvPicPr>
        <xdr:cNvPr id="19" name="Picture 5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7680" y="358141"/>
          <a:ext cx="723900" cy="47401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2</xdr:row>
      <xdr:rowOff>99061</xdr:rowOff>
    </xdr:from>
    <xdr:to>
      <xdr:col>10</xdr:col>
      <xdr:colOff>402349</xdr:colOff>
      <xdr:row>4</xdr:row>
      <xdr:rowOff>15241</xdr:rowOff>
    </xdr:to>
    <xdr:pic>
      <xdr:nvPicPr>
        <xdr:cNvPr id="20" name="Picture 3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0" y="464821"/>
          <a:ext cx="394729" cy="281940"/>
        </a:xfrm>
        <a:prstGeom prst="rect">
          <a:avLst/>
        </a:prstGeom>
      </xdr:spPr>
    </xdr:pic>
    <xdr:clientData/>
  </xdr:twoCellAnchor>
  <xdr:twoCellAnchor editAs="oneCell">
    <xdr:from>
      <xdr:col>12</xdr:col>
      <xdr:colOff>335281</xdr:colOff>
      <xdr:row>2</xdr:row>
      <xdr:rowOff>91441</xdr:rowOff>
    </xdr:from>
    <xdr:to>
      <xdr:col>13</xdr:col>
      <xdr:colOff>247650</xdr:colOff>
      <xdr:row>4</xdr:row>
      <xdr:rowOff>15241</xdr:rowOff>
    </xdr:to>
    <xdr:pic>
      <xdr:nvPicPr>
        <xdr:cNvPr id="21" name="Picture 2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0481" y="457201"/>
          <a:ext cx="510539" cy="28956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21</xdr:col>
      <xdr:colOff>590550</xdr:colOff>
      <xdr:row>1</xdr:row>
      <xdr:rowOff>114300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0"/>
          <a:ext cx="13392150" cy="2952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800" b="1"/>
            <a:t>ŞİRKET SATIŞ RAPORU</a:t>
          </a:r>
        </a:p>
      </xdr:txBody>
    </xdr:sp>
    <xdr:clientData/>
  </xdr:twoCellAnchor>
  <xdr:twoCellAnchor>
    <xdr:from>
      <xdr:col>15</xdr:col>
      <xdr:colOff>68580</xdr:colOff>
      <xdr:row>1</xdr:row>
      <xdr:rowOff>152400</xdr:rowOff>
    </xdr:from>
    <xdr:to>
      <xdr:col>21</xdr:col>
      <xdr:colOff>594360</xdr:colOff>
      <xdr:row>4</xdr:row>
      <xdr:rowOff>160020</xdr:rowOff>
    </xdr:to>
    <xdr:graphicFrame macro="">
      <xdr:nvGraphicFramePr>
        <xdr:cNvPr id="23" name="Grafik 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121920</xdr:colOff>
      <xdr:row>5</xdr:row>
      <xdr:rowOff>83820</xdr:rowOff>
    </xdr:from>
    <xdr:to>
      <xdr:col>20</xdr:col>
      <xdr:colOff>563520</xdr:colOff>
      <xdr:row>7</xdr:row>
      <xdr:rowOff>6060</xdr:rowOff>
    </xdr:to>
    <xdr:sp macro="" textlink="parametreler!G13">
      <xdr:nvSpPr>
        <xdr:cNvPr id="24" name="Dikdörtgen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9875520" y="998220"/>
          <a:ext cx="2880000" cy="288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DD6941F-1200-4868-8834-0769446A6D5E}" type="TxLink">
            <a:rPr lang="en-US" sz="2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Toplam Satış</a:t>
          </a:fld>
          <a:endParaRPr lang="tr-TR" sz="20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163830</xdr:colOff>
      <xdr:row>7</xdr:row>
      <xdr:rowOff>30480</xdr:rowOff>
    </xdr:from>
    <xdr:to>
      <xdr:col>19</xdr:col>
      <xdr:colOff>556260</xdr:colOff>
      <xdr:row>8</xdr:row>
      <xdr:rowOff>76200</xdr:rowOff>
    </xdr:to>
    <xdr:sp macro="" textlink="parametreler!H13">
      <xdr:nvSpPr>
        <xdr:cNvPr id="25" name="Dikdörtgen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0527030" y="1310640"/>
          <a:ext cx="1611630" cy="2286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AFD9F18-3791-4491-B0AA-91CA3788BA5C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62.594.905 </a:t>
          </a:fld>
          <a:endParaRPr lang="tr-TR" sz="120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121920</xdr:colOff>
      <xdr:row>8</xdr:row>
      <xdr:rowOff>175260</xdr:rowOff>
    </xdr:from>
    <xdr:to>
      <xdr:col>20</xdr:col>
      <xdr:colOff>563520</xdr:colOff>
      <xdr:row>10</xdr:row>
      <xdr:rowOff>97500</xdr:rowOff>
    </xdr:to>
    <xdr:sp macro="" textlink="parametreler!G14">
      <xdr:nvSpPr>
        <xdr:cNvPr id="26" name="Dikdörtgen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9875520" y="1638300"/>
          <a:ext cx="2880000" cy="288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CDF1375-2352-4E52-A420-D9F551526C96}" type="TxLink">
            <a:rPr lang="en-US" sz="2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Toplam Hedef</a:t>
          </a:fld>
          <a:endParaRPr lang="tr-TR" sz="20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171450</xdr:colOff>
      <xdr:row>10</xdr:row>
      <xdr:rowOff>121920</xdr:rowOff>
    </xdr:from>
    <xdr:to>
      <xdr:col>19</xdr:col>
      <xdr:colOff>565050</xdr:colOff>
      <xdr:row>11</xdr:row>
      <xdr:rowOff>169440</xdr:rowOff>
    </xdr:to>
    <xdr:sp macro="" textlink="parametreler!H14">
      <xdr:nvSpPr>
        <xdr:cNvPr id="27" name="Dikdörtgen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10534650" y="1950720"/>
          <a:ext cx="1612800" cy="2304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0E32B11-5D53-4628-AE1C-01591942A287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70.419.511 </a:t>
          </a:fld>
          <a:endParaRPr lang="tr-TR" sz="12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69924</xdr:colOff>
      <xdr:row>12</xdr:row>
      <xdr:rowOff>70341</xdr:rowOff>
    </xdr:from>
    <xdr:to>
      <xdr:col>19</xdr:col>
      <xdr:colOff>580465</xdr:colOff>
      <xdr:row>21</xdr:row>
      <xdr:rowOff>48455</xdr:rowOff>
    </xdr:to>
    <xdr:pic>
      <xdr:nvPicPr>
        <xdr:cNvPr id="29" name="Picture 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433124" y="2221870"/>
          <a:ext cx="1729741" cy="1591761"/>
        </a:xfrm>
        <a:prstGeom prst="rect">
          <a:avLst/>
        </a:prstGeom>
      </xdr:spPr>
    </xdr:pic>
    <xdr:clientData/>
  </xdr:twoCellAnchor>
  <xdr:twoCellAnchor>
    <xdr:from>
      <xdr:col>18</xdr:col>
      <xdr:colOff>15632</xdr:colOff>
      <xdr:row>15</xdr:row>
      <xdr:rowOff>136460</xdr:rowOff>
    </xdr:from>
    <xdr:to>
      <xdr:col>19</xdr:col>
      <xdr:colOff>22261</xdr:colOff>
      <xdr:row>18</xdr:row>
      <xdr:rowOff>19647</xdr:rowOff>
    </xdr:to>
    <xdr:grpSp>
      <xdr:nvGrpSpPr>
        <xdr:cNvPr id="44" name="ibre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GrpSpPr/>
      </xdr:nvGrpSpPr>
      <xdr:grpSpPr>
        <a:xfrm rot="14239951">
          <a:off x="11086012" y="2728292"/>
          <a:ext cx="421069" cy="616229"/>
          <a:chOff x="10953998" y="3872720"/>
          <a:chExt cx="579820" cy="665078"/>
        </a:xfrm>
      </xdr:grpSpPr>
      <xdr:sp macro="" textlink="">
        <xdr:nvSpPr>
          <xdr:cNvPr id="30" name="Ok: Aşağı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/>
        </xdr:nvSpPr>
        <xdr:spPr>
          <a:xfrm rot="2671145">
            <a:off x="10953998" y="4153892"/>
            <a:ext cx="313117" cy="383906"/>
          </a:xfrm>
          <a:prstGeom prst="downArrow">
            <a:avLst/>
          </a:prstGeom>
          <a:solidFill>
            <a:sysClr val="window" lastClr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37" name="Ok: Aşağı 36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/>
        </xdr:nvSpPr>
        <xdr:spPr>
          <a:xfrm rot="13425263">
            <a:off x="11220701" y="3872720"/>
            <a:ext cx="313117" cy="383906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43" name="Oval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SpPr/>
        </xdr:nvSpPr>
        <xdr:spPr>
          <a:xfrm>
            <a:off x="11195422" y="4092411"/>
            <a:ext cx="190501" cy="190500"/>
          </a:xfrm>
          <a:prstGeom prst="ellipse">
            <a:avLst/>
          </a:prstGeom>
          <a:solidFill>
            <a:sysClr val="window" lastClr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18</xdr:col>
      <xdr:colOff>127078</xdr:colOff>
      <xdr:row>19</xdr:row>
      <xdr:rowOff>68580</xdr:rowOff>
    </xdr:from>
    <xdr:to>
      <xdr:col>18</xdr:col>
      <xdr:colOff>604583</xdr:colOff>
      <xdr:row>20</xdr:row>
      <xdr:rowOff>36223</xdr:rowOff>
    </xdr:to>
    <xdr:sp macro="" textlink="$Q$20">
      <xdr:nvSpPr>
        <xdr:cNvPr id="45" name="Dikdörtgen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1099878" y="3543300"/>
          <a:ext cx="477505" cy="15052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EC73180-8F0C-4C5C-A343-A7B04C8F6088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89%</a:t>
          </a:fld>
          <a:endParaRPr lang="tr-T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30480</xdr:colOff>
      <xdr:row>21</xdr:row>
      <xdr:rowOff>76200</xdr:rowOff>
    </xdr:from>
    <xdr:to>
      <xdr:col>22</xdr:col>
      <xdr:colOff>45720</xdr:colOff>
      <xdr:row>33</xdr:row>
      <xdr:rowOff>0</xdr:rowOff>
    </xdr:to>
    <xdr:graphicFrame macro="">
      <xdr:nvGraphicFramePr>
        <xdr:cNvPr id="46" name="Grafik 3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259080</xdr:colOff>
      <xdr:row>0</xdr:row>
      <xdr:rowOff>53340</xdr:rowOff>
    </xdr:from>
    <xdr:to>
      <xdr:col>17</xdr:col>
      <xdr:colOff>22860</xdr:colOff>
      <xdr:row>1</xdr:row>
      <xdr:rowOff>106680</xdr:rowOff>
    </xdr:to>
    <xdr:sp macro="[0]!Dikdörtgen46_Tıkla" textlink="">
      <xdr:nvSpPr>
        <xdr:cNvPr id="47" name="Dikdörtgen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9403080" y="53340"/>
          <a:ext cx="982980" cy="236220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000"/>
            <a:t>Bölge Raporu</a:t>
          </a:r>
        </a:p>
      </xdr:txBody>
    </xdr:sp>
    <xdr:clientData/>
  </xdr:twoCellAnchor>
  <xdr:twoCellAnchor>
    <xdr:from>
      <xdr:col>17</xdr:col>
      <xdr:colOff>7620</xdr:colOff>
      <xdr:row>0</xdr:row>
      <xdr:rowOff>62865</xdr:rowOff>
    </xdr:from>
    <xdr:to>
      <xdr:col>18</xdr:col>
      <xdr:colOff>371475</xdr:colOff>
      <xdr:row>1</xdr:row>
      <xdr:rowOff>106680</xdr:rowOff>
    </xdr:to>
    <xdr:sp macro="[0]!Dikdörtgen48_Tıkla" textlink="">
      <xdr:nvSpPr>
        <xdr:cNvPr id="49" name="Dikdörtgen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10370820" y="62865"/>
          <a:ext cx="973455" cy="224790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000"/>
            <a:t>Satışçı Raporu</a:t>
          </a:r>
        </a:p>
      </xdr:txBody>
    </xdr:sp>
    <xdr:clientData/>
  </xdr:twoCellAnchor>
  <xdr:twoCellAnchor>
    <xdr:from>
      <xdr:col>4</xdr:col>
      <xdr:colOff>609153</xdr:colOff>
      <xdr:row>4</xdr:row>
      <xdr:rowOff>118445</xdr:rowOff>
    </xdr:from>
    <xdr:to>
      <xdr:col>14</xdr:col>
      <xdr:colOff>609153</xdr:colOff>
      <xdr:row>31</xdr:row>
      <xdr:rowOff>95584</xdr:rowOff>
    </xdr:to>
    <xdr:grpSp>
      <xdr:nvGrpSpPr>
        <xdr:cNvPr id="12" name="bolge" hidden="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3047553" y="835621"/>
          <a:ext cx="6096000" cy="4818081"/>
          <a:chOff x="13826043" y="515072"/>
          <a:chExt cx="6096000" cy="4851902"/>
        </a:xfrm>
      </xdr:grpSpPr>
      <xdr:sp macro="" textlink="">
        <xdr:nvSpPr>
          <xdr:cNvPr id="7" name="Dikdörtgen 6" hidden="1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13826043" y="515072"/>
            <a:ext cx="6096000" cy="4851902"/>
          </a:xfrm>
          <a:prstGeom prst="rect">
            <a:avLst/>
          </a:prstGeom>
          <a:solidFill>
            <a:srgbClr val="4472C4">
              <a:alpha val="50196"/>
            </a:srgb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omboBox1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200-000005100000}"/>
                  </a:ext>
                </a:extLst>
              </xdr:cNvPr>
              <xdr:cNvSpPr/>
            </xdr:nvSpPr>
            <xdr:spPr bwMode="auto">
              <a:xfrm>
                <a:off x="13914344" y="786324"/>
                <a:ext cx="10668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omboBox2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200-000006100000}"/>
                  </a:ext>
                </a:extLst>
              </xdr:cNvPr>
              <xdr:cNvSpPr/>
            </xdr:nvSpPr>
            <xdr:spPr bwMode="auto">
              <a:xfrm>
                <a:off x="13933394" y="1000720"/>
                <a:ext cx="1047750" cy="20661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aphicFrame macro="">
        <xdr:nvGraphicFramePr>
          <xdr:cNvPr id="4" name="Grafik 1" hidden="1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GraphicFramePr/>
        </xdr:nvGraphicFramePr>
        <xdr:xfrm>
          <a:off x="13914344" y="1338774"/>
          <a:ext cx="2876190" cy="21371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6" name="Grafik 3" hidden="1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GraphicFramePr/>
        </xdr:nvGraphicFramePr>
        <xdr:xfrm>
          <a:off x="16867094" y="1338774"/>
          <a:ext cx="2876190" cy="21371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[0]!Çarpımİşareti8_Tıkla" textlink="">
        <xdr:nvSpPr>
          <xdr:cNvPr id="9" name="Çarpım İşareti 8" hidden="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19438844" y="614874"/>
            <a:ext cx="342900" cy="400050"/>
          </a:xfrm>
          <a:prstGeom prst="mathMultiply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1" name="Resim 10" hidden="1">
                <a:extLst>
                  <a:ext uri="{FF2B5EF4-FFF2-40B4-BE49-F238E27FC236}">
                    <a16:creationId xmlns:a16="http://schemas.microsoft.com/office/drawing/2014/main" id="{00000000-0008-0000-0200-00000B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K$12:$M$17" spid="_x0000_s4266"/>
                  </a:ext>
                </a:extLst>
              </xdr:cNvPicPr>
            </xdr:nvPicPr>
            <xdr:blipFill>
              <a:blip xmlns:r="http://schemas.openxmlformats.org/officeDocument/2006/relationships" r:embed="rId12"/>
              <a:srcRect/>
              <a:stretch>
                <a:fillRect/>
              </a:stretch>
            </xdr:blipFill>
            <xdr:spPr bwMode="auto">
              <a:xfrm>
                <a:off x="13952444" y="3565718"/>
                <a:ext cx="5787390" cy="1577263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  <xdr:twoCellAnchor>
    <xdr:from>
      <xdr:col>4</xdr:col>
      <xdr:colOff>139402</xdr:colOff>
      <xdr:row>4</xdr:row>
      <xdr:rowOff>142090</xdr:rowOff>
    </xdr:from>
    <xdr:to>
      <xdr:col>15</xdr:col>
      <xdr:colOff>32722</xdr:colOff>
      <xdr:row>31</xdr:row>
      <xdr:rowOff>61855</xdr:rowOff>
    </xdr:to>
    <xdr:grpSp>
      <xdr:nvGrpSpPr>
        <xdr:cNvPr id="36" name="satici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2577802" y="859266"/>
          <a:ext cx="6598920" cy="4760707"/>
          <a:chOff x="14321566" y="366208"/>
          <a:chExt cx="6598920" cy="4760707"/>
        </a:xfrm>
      </xdr:grpSpPr>
      <xdr:sp macro="" textlink="">
        <xdr:nvSpPr>
          <xdr:cNvPr id="34" name="Dikdörtgen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/>
        </xdr:nvSpPr>
        <xdr:spPr>
          <a:xfrm>
            <a:off x="14321566" y="366208"/>
            <a:ext cx="6598920" cy="4760707"/>
          </a:xfrm>
          <a:prstGeom prst="rect">
            <a:avLst/>
          </a:prstGeom>
          <a:solidFill>
            <a:srgbClr val="4472C4">
              <a:alpha val="52157"/>
            </a:srgb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3" name="Grup 12">
                <a:extLst>
                  <a:ext uri="{FF2B5EF4-FFF2-40B4-BE49-F238E27FC236}">
                    <a16:creationId xmlns:a16="http://schemas.microsoft.com/office/drawing/2014/main" id="{00000000-0008-0000-0200-00000D000000}"/>
                  </a:ext>
                </a:extLst>
              </xdr:cNvPr>
              <xdr:cNvGrpSpPr/>
            </xdr:nvGrpSpPr>
            <xdr:grpSpPr>
              <a:xfrm>
                <a:off x="14420625" y="720761"/>
                <a:ext cx="1432488" cy="4295440"/>
                <a:chOff x="14401773" y="708658"/>
                <a:chExt cx="1436190" cy="5045947"/>
              </a:xfrm>
            </xdr:grpSpPr>
            <xdr:sp macro="" textlink="">
              <xdr:nvSpPr>
                <xdr:cNvPr id="4110" name="ListBox2" hidden="1">
                  <a:extLst>
                    <a:ext uri="{63B3BB69-23CF-44E3-9099-C40C66FF867C}">
                      <a14:compatExt spid="_x0000_s4110"/>
                    </a:ext>
                    <a:ext uri="{FF2B5EF4-FFF2-40B4-BE49-F238E27FC236}">
                      <a16:creationId xmlns:a16="http://schemas.microsoft.com/office/drawing/2014/main" id="{00000000-0008-0000-0200-00000E100000}"/>
                    </a:ext>
                  </a:extLst>
                </xdr:cNvPr>
                <xdr:cNvSpPr/>
              </xdr:nvSpPr>
              <xdr:spPr bwMode="auto">
                <a:xfrm>
                  <a:off x="14401773" y="708658"/>
                  <a:ext cx="1436190" cy="431428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4116" name="ListBox3" hidden="1">
                  <a:extLst>
                    <a:ext uri="{63B3BB69-23CF-44E3-9099-C40C66FF867C}">
                      <a14:compatExt spid="_x0000_s4116"/>
                    </a:ext>
                    <a:ext uri="{FF2B5EF4-FFF2-40B4-BE49-F238E27FC236}">
                      <a16:creationId xmlns:a16="http://schemas.microsoft.com/office/drawing/2014/main" id="{00000000-0008-0000-0200-000014100000}"/>
                    </a:ext>
                  </a:extLst>
                </xdr:cNvPr>
                <xdr:cNvSpPr/>
              </xdr:nvSpPr>
              <xdr:spPr bwMode="auto">
                <a:xfrm>
                  <a:off x="14401801" y="5038383"/>
                  <a:ext cx="1428622" cy="71622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24" name="ComboBox3" hidden="1">
                <a:extLst>
                  <a:ext uri="{63B3BB69-23CF-44E3-9099-C40C66FF867C}">
                    <a14:compatExt spid="_x0000_s4124"/>
                  </a:ext>
                  <a:ext uri="{FF2B5EF4-FFF2-40B4-BE49-F238E27FC236}">
                    <a16:creationId xmlns:a16="http://schemas.microsoft.com/office/drawing/2014/main" id="{00000000-0008-0000-0200-00001C100000}"/>
                  </a:ext>
                </a:extLst>
              </xdr:cNvPr>
              <xdr:cNvSpPr/>
            </xdr:nvSpPr>
            <xdr:spPr bwMode="auto">
              <a:xfrm>
                <a:off x="15837946" y="717176"/>
                <a:ext cx="1264920" cy="23263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33" name="Resim 32">
                <a:extLst>
                  <a:ext uri="{FF2B5EF4-FFF2-40B4-BE49-F238E27FC236}">
                    <a16:creationId xmlns:a16="http://schemas.microsoft.com/office/drawing/2014/main" id="{00000000-0008-0000-0200-000021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K$20:$N$25" spid="_x0000_s4267"/>
                  </a:ext>
                </a:extLst>
              </xdr:cNvPicPr>
            </xdr:nvPicPr>
            <xdr:blipFill>
              <a:blip xmlns:r="http://schemas.openxmlformats.org/officeDocument/2006/relationships" r:embed="rId13"/>
              <a:srcRect/>
              <a:stretch>
                <a:fillRect/>
              </a:stretch>
            </xdr:blipFill>
            <xdr:spPr bwMode="auto">
              <a:xfrm>
                <a:off x="17099003" y="736224"/>
                <a:ext cx="3674798" cy="1258871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mc:AlternateContent xmlns:mc="http://schemas.openxmlformats.org/markup-compatibility/2006">
        <mc:Choice xmlns:a14="http://schemas.microsoft.com/office/drawing/2010/main" Requires="a14">
          <xdr:pic>
            <xdr:nvPicPr>
              <xdr:cNvPr id="28" name="Picture 10">
                <a:extLst>
                  <a:ext uri="{FF2B5EF4-FFF2-40B4-BE49-F238E27FC236}">
                    <a16:creationId xmlns:a16="http://schemas.microsoft.com/office/drawing/2014/main" id="{00000000-0008-0000-0200-00001C000000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foto" spid="_x0000_s4268"/>
                  </a:ext>
                  <a:ext uri="{53484399-7A02-498B-ADA4-41CD10E50FAC}">
                    <aif:imageFormula xmlns:aif="http://schemas.microsoft.com/office/drawing/2022/imageformula" formula="foto"/>
                  </a:ext>
                </a:extLst>
              </xdr:cNvPicPr>
            </xdr:nvPicPr>
            <xdr:blipFill>
              <a:blip xmlns:r="http://schemas.openxmlformats.org/officeDocument/2006/relationships" r:embed="rId14"/>
              <a:stretch>
                <a:fillRect/>
              </a:stretch>
            </xdr:blipFill>
            <xdr:spPr>
              <a:xfrm>
                <a:off x="15748299" y="779930"/>
                <a:ext cx="1569720" cy="1479177"/>
              </a:xfrm>
              <a:prstGeom prst="rect">
                <a:avLst/>
              </a:prstGeom>
            </xdr:spPr>
          </xdr:pic>
        </mc:Choice>
        <mc:Fallback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31" name="Resim 30">
                <a:extLst>
                  <a:ext uri="{FF2B5EF4-FFF2-40B4-BE49-F238E27FC236}">
                    <a16:creationId xmlns:a16="http://schemas.microsoft.com/office/drawing/2014/main" id="{00000000-0008-0000-0200-00001F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Q$11:$X$17" spid="_x0000_s4269"/>
                  </a:ext>
                </a:extLst>
              </xdr:cNvPicPr>
            </xdr:nvPicPr>
            <xdr:blipFill>
              <a:blip xmlns:r="http://schemas.openxmlformats.org/officeDocument/2006/relationships" r:embed="rId15"/>
              <a:srcRect/>
              <a:stretch>
                <a:fillRect/>
              </a:stretch>
            </xdr:blipFill>
            <xdr:spPr bwMode="auto">
              <a:xfrm>
                <a:off x="15837946" y="2033195"/>
                <a:ext cx="4953000" cy="1396253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32" name="Resim 31">
                <a:extLst>
                  <a:ext uri="{FF2B5EF4-FFF2-40B4-BE49-F238E27FC236}">
                    <a16:creationId xmlns:a16="http://schemas.microsoft.com/office/drawing/2014/main" id="{00000000-0008-0000-0200-000020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I$28:$O$34" spid="_x0000_s4270"/>
                  </a:ext>
                </a:extLst>
              </xdr:cNvPicPr>
            </xdr:nvPicPr>
            <xdr:blipFill>
              <a:blip xmlns:r="http://schemas.openxmlformats.org/officeDocument/2006/relationships" r:embed="rId16"/>
              <a:srcRect/>
              <a:stretch>
                <a:fillRect/>
              </a:stretch>
            </xdr:blipFill>
            <xdr:spPr bwMode="auto">
              <a:xfrm>
                <a:off x="15845566" y="3429448"/>
                <a:ext cx="4930140" cy="1563893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xdr:sp macro="[0]!Çarpımİşareti34_Tıkla" textlink="">
        <xdr:nvSpPr>
          <xdr:cNvPr id="35" name="Çarpım İşareti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/>
        </xdr:nvSpPr>
        <xdr:spPr>
          <a:xfrm>
            <a:off x="20432806" y="404308"/>
            <a:ext cx="335280" cy="312868"/>
          </a:xfrm>
          <a:prstGeom prst="mathMultiply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71437</xdr:colOff>
      <xdr:row>3</xdr:row>
      <xdr:rowOff>178574</xdr:rowOff>
    </xdr:from>
    <xdr:to>
      <xdr:col>3</xdr:col>
      <xdr:colOff>1442293</xdr:colOff>
      <xdr:row>3</xdr:row>
      <xdr:rowOff>1092974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117" y="1824494"/>
          <a:ext cx="137085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</xdr:row>
      <xdr:rowOff>185699</xdr:rowOff>
    </xdr:from>
    <xdr:to>
      <xdr:col>3</xdr:col>
      <xdr:colOff>1441755</xdr:colOff>
      <xdr:row>4</xdr:row>
      <xdr:rowOff>1100099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3096539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</xdr:row>
      <xdr:rowOff>173775</xdr:rowOff>
    </xdr:from>
    <xdr:to>
      <xdr:col>3</xdr:col>
      <xdr:colOff>1442665</xdr:colOff>
      <xdr:row>5</xdr:row>
      <xdr:rowOff>1088175</xdr:rowOff>
    </xdr:to>
    <xdr:pic>
      <xdr:nvPicPr>
        <xdr:cNvPr id="4" name="Picture 8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34953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</xdr:row>
      <xdr:rowOff>219000</xdr:rowOff>
    </xdr:from>
    <xdr:to>
      <xdr:col>3</xdr:col>
      <xdr:colOff>1442665</xdr:colOff>
      <xdr:row>2</xdr:row>
      <xdr:rowOff>1133400</xdr:rowOff>
    </xdr:to>
    <xdr:pic>
      <xdr:nvPicPr>
        <xdr:cNvPr id="5" name="Picture 10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000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6</xdr:row>
      <xdr:rowOff>213750</xdr:rowOff>
    </xdr:from>
    <xdr:to>
      <xdr:col>3</xdr:col>
      <xdr:colOff>1442665</xdr:colOff>
      <xdr:row>6</xdr:row>
      <xdr:rowOff>1128150</xdr:rowOff>
    </xdr:to>
    <xdr:pic>
      <xdr:nvPicPr>
        <xdr:cNvPr id="6" name="Picture 6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565443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7</xdr:row>
      <xdr:rowOff>139875</xdr:rowOff>
    </xdr:from>
    <xdr:to>
      <xdr:col>3</xdr:col>
      <xdr:colOff>1438275</xdr:colOff>
      <xdr:row>7</xdr:row>
      <xdr:rowOff>1054275</xdr:rowOff>
    </xdr:to>
    <xdr:pic>
      <xdr:nvPicPr>
        <xdr:cNvPr id="7" name="Picture 68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1170"/>
        <a:stretch/>
      </xdr:blipFill>
      <xdr:spPr>
        <a:xfrm>
          <a:off x="2849881" y="684547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8</xdr:row>
      <xdr:rowOff>172875</xdr:rowOff>
    </xdr:from>
    <xdr:to>
      <xdr:col>3</xdr:col>
      <xdr:colOff>1442665</xdr:colOff>
      <xdr:row>8</xdr:row>
      <xdr:rowOff>1087275</xdr:rowOff>
    </xdr:to>
    <xdr:pic>
      <xdr:nvPicPr>
        <xdr:cNvPr id="8" name="Picture 104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814339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72357</xdr:colOff>
      <xdr:row>11</xdr:row>
      <xdr:rowOff>199050</xdr:rowOff>
    </xdr:from>
    <xdr:to>
      <xdr:col>3</xdr:col>
      <xdr:colOff>1441374</xdr:colOff>
      <xdr:row>11</xdr:row>
      <xdr:rowOff>1113450</xdr:rowOff>
    </xdr:to>
    <xdr:pic>
      <xdr:nvPicPr>
        <xdr:cNvPr id="9" name="Picture 106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6037" y="11964330"/>
          <a:ext cx="1369017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66674</xdr:colOff>
      <xdr:row>13</xdr:row>
      <xdr:rowOff>158550</xdr:rowOff>
    </xdr:from>
    <xdr:to>
      <xdr:col>3</xdr:col>
      <xdr:colOff>1428749</xdr:colOff>
      <xdr:row>13</xdr:row>
      <xdr:rowOff>1072950</xdr:rowOff>
    </xdr:to>
    <xdr:pic>
      <xdr:nvPicPr>
        <xdr:cNvPr id="10" name="Picture 108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4" y="14453670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10</xdr:row>
      <xdr:rowOff>184725</xdr:rowOff>
    </xdr:from>
    <xdr:to>
      <xdr:col>3</xdr:col>
      <xdr:colOff>1428750</xdr:colOff>
      <xdr:row>10</xdr:row>
      <xdr:rowOff>1099125</xdr:rowOff>
    </xdr:to>
    <xdr:pic>
      <xdr:nvPicPr>
        <xdr:cNvPr id="11" name="Picture 1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5" y="10685085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9</xdr:row>
      <xdr:rowOff>163275</xdr:rowOff>
    </xdr:from>
    <xdr:to>
      <xdr:col>3</xdr:col>
      <xdr:colOff>1442665</xdr:colOff>
      <xdr:row>9</xdr:row>
      <xdr:rowOff>1077675</xdr:rowOff>
    </xdr:to>
    <xdr:pic>
      <xdr:nvPicPr>
        <xdr:cNvPr id="12" name="Picture 112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93987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71921</xdr:colOff>
      <xdr:row>12</xdr:row>
      <xdr:rowOff>152400</xdr:rowOff>
    </xdr:from>
    <xdr:to>
      <xdr:col>3</xdr:col>
      <xdr:colOff>1441809</xdr:colOff>
      <xdr:row>12</xdr:row>
      <xdr:rowOff>1066800</xdr:rowOff>
    </xdr:to>
    <xdr:pic>
      <xdr:nvPicPr>
        <xdr:cNvPr id="13" name="Picture 113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01" y="13182600"/>
          <a:ext cx="136988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14</xdr:row>
      <xdr:rowOff>180975</xdr:rowOff>
    </xdr:from>
    <xdr:to>
      <xdr:col>3</xdr:col>
      <xdr:colOff>1442665</xdr:colOff>
      <xdr:row>14</xdr:row>
      <xdr:rowOff>1095375</xdr:rowOff>
    </xdr:to>
    <xdr:pic>
      <xdr:nvPicPr>
        <xdr:cNvPr id="14" name="Picture 114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157410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71148</xdr:colOff>
      <xdr:row>16</xdr:row>
      <xdr:rowOff>178500</xdr:rowOff>
    </xdr:from>
    <xdr:to>
      <xdr:col>3</xdr:col>
      <xdr:colOff>1442582</xdr:colOff>
      <xdr:row>16</xdr:row>
      <xdr:rowOff>1092900</xdr:rowOff>
    </xdr:to>
    <xdr:pic>
      <xdr:nvPicPr>
        <xdr:cNvPr id="15" name="Picture 115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28" y="18268380"/>
          <a:ext cx="137143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15</xdr:row>
      <xdr:rowOff>223725</xdr:rowOff>
    </xdr:from>
    <xdr:to>
      <xdr:col>3</xdr:col>
      <xdr:colOff>1442665</xdr:colOff>
      <xdr:row>15</xdr:row>
      <xdr:rowOff>1138125</xdr:rowOff>
    </xdr:to>
    <xdr:pic>
      <xdr:nvPicPr>
        <xdr:cNvPr id="16" name="Picture 116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170486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70967</xdr:colOff>
      <xdr:row>17</xdr:row>
      <xdr:rowOff>173399</xdr:rowOff>
    </xdr:from>
    <xdr:to>
      <xdr:col>3</xdr:col>
      <xdr:colOff>1442763</xdr:colOff>
      <xdr:row>17</xdr:row>
      <xdr:rowOff>1087799</xdr:rowOff>
    </xdr:to>
    <xdr:pic>
      <xdr:nvPicPr>
        <xdr:cNvPr id="17" name="Picture 117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47" y="19528199"/>
          <a:ext cx="137179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18</xdr:row>
      <xdr:rowOff>192374</xdr:rowOff>
    </xdr:from>
    <xdr:to>
      <xdr:col>3</xdr:col>
      <xdr:colOff>1428750</xdr:colOff>
      <xdr:row>18</xdr:row>
      <xdr:rowOff>1106774</xdr:rowOff>
    </xdr:to>
    <xdr:pic>
      <xdr:nvPicPr>
        <xdr:cNvPr id="18" name="Picture 118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20812094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19</xdr:row>
      <xdr:rowOff>208950</xdr:rowOff>
    </xdr:from>
    <xdr:to>
      <xdr:col>3</xdr:col>
      <xdr:colOff>1438275</xdr:colOff>
      <xdr:row>19</xdr:row>
      <xdr:rowOff>1123350</xdr:rowOff>
    </xdr:to>
    <xdr:pic>
      <xdr:nvPicPr>
        <xdr:cNvPr id="19" name="Picture 119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22093590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20</xdr:row>
      <xdr:rowOff>182625</xdr:rowOff>
    </xdr:from>
    <xdr:to>
      <xdr:col>3</xdr:col>
      <xdr:colOff>1442665</xdr:colOff>
      <xdr:row>20</xdr:row>
      <xdr:rowOff>1097025</xdr:rowOff>
    </xdr:to>
    <xdr:pic>
      <xdr:nvPicPr>
        <xdr:cNvPr id="20" name="Picture 120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233321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75828</xdr:colOff>
      <xdr:row>21</xdr:row>
      <xdr:rowOff>200025</xdr:rowOff>
    </xdr:from>
    <xdr:to>
      <xdr:col>3</xdr:col>
      <xdr:colOff>1437903</xdr:colOff>
      <xdr:row>21</xdr:row>
      <xdr:rowOff>1020749</xdr:rowOff>
    </xdr:to>
    <xdr:pic>
      <xdr:nvPicPr>
        <xdr:cNvPr id="21" name="Picture 121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05" t="10245" r="7604"/>
        <a:stretch/>
      </xdr:blipFill>
      <xdr:spPr>
        <a:xfrm>
          <a:off x="2849508" y="24614505"/>
          <a:ext cx="1362075" cy="820724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22</xdr:row>
      <xdr:rowOff>161925</xdr:rowOff>
    </xdr:from>
    <xdr:to>
      <xdr:col>3</xdr:col>
      <xdr:colOff>1442665</xdr:colOff>
      <xdr:row>22</xdr:row>
      <xdr:rowOff>1076325</xdr:rowOff>
    </xdr:to>
    <xdr:pic>
      <xdr:nvPicPr>
        <xdr:cNvPr id="22" name="Picture 12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258413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71410</xdr:colOff>
      <xdr:row>23</xdr:row>
      <xdr:rowOff>178574</xdr:rowOff>
    </xdr:from>
    <xdr:to>
      <xdr:col>3</xdr:col>
      <xdr:colOff>1442320</xdr:colOff>
      <xdr:row>23</xdr:row>
      <xdr:rowOff>1092974</xdr:rowOff>
    </xdr:to>
    <xdr:pic>
      <xdr:nvPicPr>
        <xdr:cNvPr id="23" name="Picture 123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090" y="27122894"/>
          <a:ext cx="13709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24</xdr:row>
      <xdr:rowOff>180975</xdr:rowOff>
    </xdr:from>
    <xdr:to>
      <xdr:col>3</xdr:col>
      <xdr:colOff>1457325</xdr:colOff>
      <xdr:row>24</xdr:row>
      <xdr:rowOff>1095375</xdr:rowOff>
    </xdr:to>
    <xdr:pic>
      <xdr:nvPicPr>
        <xdr:cNvPr id="24" name="Picture 124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635" b="34339"/>
        <a:stretch/>
      </xdr:blipFill>
      <xdr:spPr>
        <a:xfrm>
          <a:off x="2840355" y="28390215"/>
          <a:ext cx="13906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71010</xdr:colOff>
      <xdr:row>25</xdr:row>
      <xdr:rowOff>204674</xdr:rowOff>
    </xdr:from>
    <xdr:to>
      <xdr:col>3</xdr:col>
      <xdr:colOff>1442720</xdr:colOff>
      <xdr:row>25</xdr:row>
      <xdr:rowOff>1119074</xdr:rowOff>
    </xdr:to>
    <xdr:pic>
      <xdr:nvPicPr>
        <xdr:cNvPr id="25" name="Picture 125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90" y="29678834"/>
          <a:ext cx="13717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26</xdr:row>
      <xdr:rowOff>185400</xdr:rowOff>
    </xdr:from>
    <xdr:to>
      <xdr:col>3</xdr:col>
      <xdr:colOff>1442665</xdr:colOff>
      <xdr:row>26</xdr:row>
      <xdr:rowOff>1099800</xdr:rowOff>
    </xdr:to>
    <xdr:pic>
      <xdr:nvPicPr>
        <xdr:cNvPr id="26" name="Picture 126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092448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27</xdr:row>
      <xdr:rowOff>156750</xdr:rowOff>
    </xdr:from>
    <xdr:to>
      <xdr:col>3</xdr:col>
      <xdr:colOff>1442833</xdr:colOff>
      <xdr:row>27</xdr:row>
      <xdr:rowOff>1071150</xdr:rowOff>
    </xdr:to>
    <xdr:pic>
      <xdr:nvPicPr>
        <xdr:cNvPr id="27" name="Picture 127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578" y="32160750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28</xdr:row>
      <xdr:rowOff>190500</xdr:rowOff>
    </xdr:from>
    <xdr:to>
      <xdr:col>3</xdr:col>
      <xdr:colOff>1442665</xdr:colOff>
      <xdr:row>28</xdr:row>
      <xdr:rowOff>1104900</xdr:rowOff>
    </xdr:to>
    <xdr:pic>
      <xdr:nvPicPr>
        <xdr:cNvPr id="28" name="Picture 131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345942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29</xdr:row>
      <xdr:rowOff>245175</xdr:rowOff>
    </xdr:from>
    <xdr:to>
      <xdr:col>3</xdr:col>
      <xdr:colOff>1442665</xdr:colOff>
      <xdr:row>29</xdr:row>
      <xdr:rowOff>1159575</xdr:rowOff>
    </xdr:to>
    <xdr:pic>
      <xdr:nvPicPr>
        <xdr:cNvPr id="29" name="Picture 132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47790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30</xdr:row>
      <xdr:rowOff>178425</xdr:rowOff>
    </xdr:from>
    <xdr:to>
      <xdr:col>3</xdr:col>
      <xdr:colOff>1438275</xdr:colOff>
      <xdr:row>30</xdr:row>
      <xdr:rowOff>1092825</xdr:rowOff>
    </xdr:to>
    <xdr:pic>
      <xdr:nvPicPr>
        <xdr:cNvPr id="30" name="Picture 133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3743"/>
        <a:stretch/>
      </xdr:blipFill>
      <xdr:spPr>
        <a:xfrm>
          <a:off x="2849881" y="3597718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32</xdr:row>
      <xdr:rowOff>161924</xdr:rowOff>
    </xdr:from>
    <xdr:to>
      <xdr:col>3</xdr:col>
      <xdr:colOff>1438275</xdr:colOff>
      <xdr:row>32</xdr:row>
      <xdr:rowOff>1076324</xdr:rowOff>
    </xdr:to>
    <xdr:pic>
      <xdr:nvPicPr>
        <xdr:cNvPr id="31" name="Picture 134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3849052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31</xdr:row>
      <xdr:rowOff>140324</xdr:rowOff>
    </xdr:from>
    <xdr:to>
      <xdr:col>3</xdr:col>
      <xdr:colOff>1438275</xdr:colOff>
      <xdr:row>31</xdr:row>
      <xdr:rowOff>1054724</xdr:rowOff>
    </xdr:to>
    <xdr:pic>
      <xdr:nvPicPr>
        <xdr:cNvPr id="32" name="Picture 135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3720400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33</xdr:row>
      <xdr:rowOff>180748</xdr:rowOff>
    </xdr:from>
    <xdr:to>
      <xdr:col>3</xdr:col>
      <xdr:colOff>1438275</xdr:colOff>
      <xdr:row>33</xdr:row>
      <xdr:rowOff>1095148</xdr:rowOff>
    </xdr:to>
    <xdr:pic>
      <xdr:nvPicPr>
        <xdr:cNvPr id="33" name="Picture 136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9289"/>
        <a:stretch/>
      </xdr:blipFill>
      <xdr:spPr>
        <a:xfrm>
          <a:off x="2840355" y="39774268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34</xdr:row>
      <xdr:rowOff>204523</xdr:rowOff>
    </xdr:from>
    <xdr:to>
      <xdr:col>3</xdr:col>
      <xdr:colOff>1441755</xdr:colOff>
      <xdr:row>34</xdr:row>
      <xdr:rowOff>1118923</xdr:rowOff>
    </xdr:to>
    <xdr:pic>
      <xdr:nvPicPr>
        <xdr:cNvPr id="34" name="Picture 137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41062963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35</xdr:row>
      <xdr:rowOff>211499</xdr:rowOff>
    </xdr:from>
    <xdr:to>
      <xdr:col>3</xdr:col>
      <xdr:colOff>1442665</xdr:colOff>
      <xdr:row>35</xdr:row>
      <xdr:rowOff>1125899</xdr:rowOff>
    </xdr:to>
    <xdr:pic>
      <xdr:nvPicPr>
        <xdr:cNvPr id="35" name="Picture 138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233485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92834</xdr:colOff>
      <xdr:row>36</xdr:row>
      <xdr:rowOff>154274</xdr:rowOff>
    </xdr:from>
    <xdr:to>
      <xdr:col>3</xdr:col>
      <xdr:colOff>1420897</xdr:colOff>
      <xdr:row>36</xdr:row>
      <xdr:rowOff>1068674</xdr:rowOff>
    </xdr:to>
    <xdr:pic>
      <xdr:nvPicPr>
        <xdr:cNvPr id="36" name="Picture 139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303"/>
        <a:stretch/>
      </xdr:blipFill>
      <xdr:spPr>
        <a:xfrm>
          <a:off x="2866514" y="43542554"/>
          <a:ext cx="1328063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37</xdr:row>
      <xdr:rowOff>154199</xdr:rowOff>
    </xdr:from>
    <xdr:to>
      <xdr:col>3</xdr:col>
      <xdr:colOff>1442665</xdr:colOff>
      <xdr:row>37</xdr:row>
      <xdr:rowOff>1068599</xdr:rowOff>
    </xdr:to>
    <xdr:pic>
      <xdr:nvPicPr>
        <xdr:cNvPr id="37" name="Picture 140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48073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95250</xdr:colOff>
      <xdr:row>38</xdr:row>
      <xdr:rowOff>161923</xdr:rowOff>
    </xdr:from>
    <xdr:to>
      <xdr:col>3</xdr:col>
      <xdr:colOff>1438275</xdr:colOff>
      <xdr:row>38</xdr:row>
      <xdr:rowOff>1076323</xdr:rowOff>
    </xdr:to>
    <xdr:pic>
      <xdr:nvPicPr>
        <xdr:cNvPr id="38" name="Picture 141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14"/>
        <a:stretch/>
      </xdr:blipFill>
      <xdr:spPr>
        <a:xfrm>
          <a:off x="2868930" y="46080043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39</xdr:row>
      <xdr:rowOff>190500</xdr:rowOff>
    </xdr:from>
    <xdr:to>
      <xdr:col>3</xdr:col>
      <xdr:colOff>1442665</xdr:colOff>
      <xdr:row>39</xdr:row>
      <xdr:rowOff>1104900</xdr:rowOff>
    </xdr:to>
    <xdr:pic>
      <xdr:nvPicPr>
        <xdr:cNvPr id="39" name="Picture 142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737354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40</xdr:row>
      <xdr:rowOff>159525</xdr:rowOff>
    </xdr:from>
    <xdr:to>
      <xdr:col>3</xdr:col>
      <xdr:colOff>1438275</xdr:colOff>
      <xdr:row>40</xdr:row>
      <xdr:rowOff>1073925</xdr:rowOff>
    </xdr:to>
    <xdr:pic>
      <xdr:nvPicPr>
        <xdr:cNvPr id="40" name="Picture 143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5" y="486074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41</xdr:row>
      <xdr:rowOff>166650</xdr:rowOff>
    </xdr:from>
    <xdr:to>
      <xdr:col>3</xdr:col>
      <xdr:colOff>1442665</xdr:colOff>
      <xdr:row>41</xdr:row>
      <xdr:rowOff>1081050</xdr:rowOff>
    </xdr:to>
    <xdr:pic>
      <xdr:nvPicPr>
        <xdr:cNvPr id="41" name="Picture 144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987953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111406</xdr:colOff>
      <xdr:row>42</xdr:row>
      <xdr:rowOff>180975</xdr:rowOff>
    </xdr:from>
    <xdr:to>
      <xdr:col>3</xdr:col>
      <xdr:colOff>1402324</xdr:colOff>
      <xdr:row>42</xdr:row>
      <xdr:rowOff>1095375</xdr:rowOff>
    </xdr:to>
    <xdr:pic>
      <xdr:nvPicPr>
        <xdr:cNvPr id="42" name="Picture 145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992" b="17175"/>
        <a:stretch/>
      </xdr:blipFill>
      <xdr:spPr>
        <a:xfrm>
          <a:off x="2885086" y="51158775"/>
          <a:ext cx="129091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85516</xdr:colOff>
      <xdr:row>43</xdr:row>
      <xdr:rowOff>178349</xdr:rowOff>
    </xdr:from>
    <xdr:to>
      <xdr:col>3</xdr:col>
      <xdr:colOff>1428214</xdr:colOff>
      <xdr:row>43</xdr:row>
      <xdr:rowOff>1092749</xdr:rowOff>
    </xdr:to>
    <xdr:pic>
      <xdr:nvPicPr>
        <xdr:cNvPr id="43" name="Picture 146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196" y="52421069"/>
          <a:ext cx="134269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70994</xdr:colOff>
      <xdr:row>44</xdr:row>
      <xdr:rowOff>180600</xdr:rowOff>
    </xdr:from>
    <xdr:to>
      <xdr:col>3</xdr:col>
      <xdr:colOff>1442736</xdr:colOff>
      <xdr:row>44</xdr:row>
      <xdr:rowOff>1095000</xdr:rowOff>
    </xdr:to>
    <xdr:pic>
      <xdr:nvPicPr>
        <xdr:cNvPr id="44" name="Picture 147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74" y="53688240"/>
          <a:ext cx="1371742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76199</xdr:colOff>
      <xdr:row>45</xdr:row>
      <xdr:rowOff>142424</xdr:rowOff>
    </xdr:from>
    <xdr:to>
      <xdr:col>3</xdr:col>
      <xdr:colOff>1438274</xdr:colOff>
      <xdr:row>45</xdr:row>
      <xdr:rowOff>1056824</xdr:rowOff>
    </xdr:to>
    <xdr:pic>
      <xdr:nvPicPr>
        <xdr:cNvPr id="45" name="Picture 148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9879" y="54914984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46</xdr:row>
      <xdr:rowOff>161400</xdr:rowOff>
    </xdr:from>
    <xdr:to>
      <xdr:col>3</xdr:col>
      <xdr:colOff>1442665</xdr:colOff>
      <xdr:row>46</xdr:row>
      <xdr:rowOff>1075800</xdr:rowOff>
    </xdr:to>
    <xdr:pic>
      <xdr:nvPicPr>
        <xdr:cNvPr id="46" name="Picture 149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5619888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47</xdr:row>
      <xdr:rowOff>190500</xdr:rowOff>
    </xdr:from>
    <xdr:to>
      <xdr:col>3</xdr:col>
      <xdr:colOff>1447800</xdr:colOff>
      <xdr:row>47</xdr:row>
      <xdr:rowOff>1104900</xdr:rowOff>
    </xdr:to>
    <xdr:pic>
      <xdr:nvPicPr>
        <xdr:cNvPr id="47" name="Picture 150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493" b="46066"/>
        <a:stretch/>
      </xdr:blipFill>
      <xdr:spPr>
        <a:xfrm>
          <a:off x="2849880" y="574929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70998</xdr:colOff>
      <xdr:row>48</xdr:row>
      <xdr:rowOff>170849</xdr:rowOff>
    </xdr:from>
    <xdr:to>
      <xdr:col>3</xdr:col>
      <xdr:colOff>1442733</xdr:colOff>
      <xdr:row>48</xdr:row>
      <xdr:rowOff>1085249</xdr:rowOff>
    </xdr:to>
    <xdr:pic>
      <xdr:nvPicPr>
        <xdr:cNvPr id="48" name="Picture 151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78" y="58738169"/>
          <a:ext cx="13717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49</xdr:row>
      <xdr:rowOff>173174</xdr:rowOff>
    </xdr:from>
    <xdr:to>
      <xdr:col>3</xdr:col>
      <xdr:colOff>1441755</xdr:colOff>
      <xdr:row>49</xdr:row>
      <xdr:rowOff>1087574</xdr:rowOff>
    </xdr:to>
    <xdr:pic>
      <xdr:nvPicPr>
        <xdr:cNvPr id="49" name="Picture 152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60005414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51</xdr:row>
      <xdr:rowOff>190499</xdr:rowOff>
    </xdr:from>
    <xdr:to>
      <xdr:col>3</xdr:col>
      <xdr:colOff>1442833</xdr:colOff>
      <xdr:row>51</xdr:row>
      <xdr:rowOff>1104899</xdr:rowOff>
    </xdr:to>
    <xdr:pic>
      <xdr:nvPicPr>
        <xdr:cNvPr id="50" name="Picture 153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578" y="62552579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52</xdr:row>
      <xdr:rowOff>185699</xdr:rowOff>
    </xdr:from>
    <xdr:to>
      <xdr:col>3</xdr:col>
      <xdr:colOff>1442665</xdr:colOff>
      <xdr:row>52</xdr:row>
      <xdr:rowOff>1100099</xdr:rowOff>
    </xdr:to>
    <xdr:pic>
      <xdr:nvPicPr>
        <xdr:cNvPr id="51" name="Picture 154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38126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54</xdr:row>
      <xdr:rowOff>226124</xdr:rowOff>
    </xdr:from>
    <xdr:to>
      <xdr:col>3</xdr:col>
      <xdr:colOff>1442665</xdr:colOff>
      <xdr:row>54</xdr:row>
      <xdr:rowOff>1140524</xdr:rowOff>
    </xdr:to>
    <xdr:pic>
      <xdr:nvPicPr>
        <xdr:cNvPr id="52" name="Picture 155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638296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53</xdr:row>
      <xdr:rowOff>147524</xdr:rowOff>
    </xdr:from>
    <xdr:to>
      <xdr:col>3</xdr:col>
      <xdr:colOff>1442665</xdr:colOff>
      <xdr:row>53</xdr:row>
      <xdr:rowOff>1061924</xdr:rowOff>
    </xdr:to>
    <xdr:pic>
      <xdr:nvPicPr>
        <xdr:cNvPr id="53" name="Picture 156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503944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50</xdr:row>
      <xdr:rowOff>170999</xdr:rowOff>
    </xdr:from>
    <xdr:to>
      <xdr:col>3</xdr:col>
      <xdr:colOff>1442665</xdr:colOff>
      <xdr:row>50</xdr:row>
      <xdr:rowOff>1085399</xdr:rowOff>
    </xdr:to>
    <xdr:pic>
      <xdr:nvPicPr>
        <xdr:cNvPr id="54" name="Picture 157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126815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58</xdr:row>
      <xdr:rowOff>185699</xdr:rowOff>
    </xdr:from>
    <xdr:to>
      <xdr:col>3</xdr:col>
      <xdr:colOff>1442665</xdr:colOff>
      <xdr:row>58</xdr:row>
      <xdr:rowOff>1100099</xdr:rowOff>
    </xdr:to>
    <xdr:pic>
      <xdr:nvPicPr>
        <xdr:cNvPr id="55" name="Picture 172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140221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57</xdr:row>
      <xdr:rowOff>211874</xdr:rowOff>
    </xdr:from>
    <xdr:to>
      <xdr:col>3</xdr:col>
      <xdr:colOff>1442665</xdr:colOff>
      <xdr:row>57</xdr:row>
      <xdr:rowOff>1126274</xdr:rowOff>
    </xdr:to>
    <xdr:pic>
      <xdr:nvPicPr>
        <xdr:cNvPr id="56" name="Picture 173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016347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71976</xdr:colOff>
      <xdr:row>56</xdr:row>
      <xdr:rowOff>180899</xdr:rowOff>
    </xdr:from>
    <xdr:to>
      <xdr:col>3</xdr:col>
      <xdr:colOff>1441754</xdr:colOff>
      <xdr:row>56</xdr:row>
      <xdr:rowOff>1095299</xdr:rowOff>
    </xdr:to>
    <xdr:pic>
      <xdr:nvPicPr>
        <xdr:cNvPr id="57" name="Picture 174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6" y="68867579"/>
          <a:ext cx="136977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55</xdr:row>
      <xdr:rowOff>152400</xdr:rowOff>
    </xdr:from>
    <xdr:to>
      <xdr:col>3</xdr:col>
      <xdr:colOff>1442665</xdr:colOff>
      <xdr:row>55</xdr:row>
      <xdr:rowOff>1099592</xdr:rowOff>
    </xdr:to>
    <xdr:pic>
      <xdr:nvPicPr>
        <xdr:cNvPr id="58" name="Picture 175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7574160"/>
          <a:ext cx="1371600" cy="947192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59</xdr:row>
      <xdr:rowOff>247650</xdr:rowOff>
    </xdr:from>
    <xdr:to>
      <xdr:col>3</xdr:col>
      <xdr:colOff>1442665</xdr:colOff>
      <xdr:row>59</xdr:row>
      <xdr:rowOff>1162050</xdr:rowOff>
    </xdr:to>
    <xdr:pic>
      <xdr:nvPicPr>
        <xdr:cNvPr id="59" name="Picture 176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272909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104403</xdr:colOff>
      <xdr:row>60</xdr:row>
      <xdr:rowOff>190499</xdr:rowOff>
    </xdr:from>
    <xdr:to>
      <xdr:col>3</xdr:col>
      <xdr:colOff>1409328</xdr:colOff>
      <xdr:row>60</xdr:row>
      <xdr:rowOff>1104899</xdr:rowOff>
    </xdr:to>
    <xdr:pic>
      <xdr:nvPicPr>
        <xdr:cNvPr id="60" name="Picture 177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17" r="8576"/>
        <a:stretch/>
      </xdr:blipFill>
      <xdr:spPr>
        <a:xfrm>
          <a:off x="2878083" y="73936859"/>
          <a:ext cx="1304925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99483</xdr:colOff>
      <xdr:row>0</xdr:row>
      <xdr:rowOff>0</xdr:rowOff>
    </xdr:from>
    <xdr:to>
      <xdr:col>4</xdr:col>
      <xdr:colOff>552492</xdr:colOff>
      <xdr:row>11</xdr:row>
      <xdr:rowOff>173609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4323" y="0"/>
          <a:ext cx="2327529" cy="2185289"/>
        </a:xfrm>
        <a:prstGeom prst="rect">
          <a:avLst/>
        </a:prstGeom>
      </xdr:spPr>
    </xdr:pic>
    <xdr:clientData/>
  </xdr:twoCellAnchor>
  <xdr:twoCellAnchor editAs="oneCell">
    <xdr:from>
      <xdr:col>7</xdr:col>
      <xdr:colOff>305282</xdr:colOff>
      <xdr:row>13</xdr:row>
      <xdr:rowOff>90249</xdr:rowOff>
    </xdr:from>
    <xdr:to>
      <xdr:col>8</xdr:col>
      <xdr:colOff>524478</xdr:colOff>
      <xdr:row>15</xdr:row>
      <xdr:rowOff>149783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9162" y="2467689"/>
          <a:ext cx="844036" cy="425294"/>
        </a:xfrm>
        <a:prstGeom prst="rect">
          <a:avLst/>
        </a:prstGeom>
      </xdr:spPr>
    </xdr:pic>
    <xdr:clientData/>
  </xdr:twoCellAnchor>
  <xdr:twoCellAnchor editAs="oneCell">
    <xdr:from>
      <xdr:col>5</xdr:col>
      <xdr:colOff>564969</xdr:colOff>
      <xdr:row>13</xdr:row>
      <xdr:rowOff>40235</xdr:rowOff>
    </xdr:from>
    <xdr:to>
      <xdr:col>7</xdr:col>
      <xdr:colOff>40098</xdr:colOff>
      <xdr:row>16</xdr:row>
      <xdr:rowOff>9298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9169" y="2417675"/>
          <a:ext cx="724809" cy="517703"/>
        </a:xfrm>
        <a:prstGeom prst="rect">
          <a:avLst/>
        </a:prstGeom>
      </xdr:spPr>
    </xdr:pic>
    <xdr:clientData/>
  </xdr:twoCellAnchor>
  <xdr:twoCellAnchor editAs="oneCell">
    <xdr:from>
      <xdr:col>2</xdr:col>
      <xdr:colOff>182848</xdr:colOff>
      <xdr:row>12</xdr:row>
      <xdr:rowOff>180976</xdr:rowOff>
    </xdr:from>
    <xdr:to>
      <xdr:col>3</xdr:col>
      <xdr:colOff>226633</xdr:colOff>
      <xdr:row>16</xdr:row>
      <xdr:rowOff>59056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528" y="2375536"/>
          <a:ext cx="668625" cy="609600"/>
        </a:xfrm>
        <a:prstGeom prst="rect">
          <a:avLst/>
        </a:prstGeom>
      </xdr:spPr>
    </xdr:pic>
    <xdr:clientData/>
  </xdr:twoCellAnchor>
  <xdr:twoCellAnchor editAs="oneCell">
    <xdr:from>
      <xdr:col>3</xdr:col>
      <xdr:colOff>482748</xdr:colOff>
      <xdr:row>13</xdr:row>
      <xdr:rowOff>18728</xdr:rowOff>
    </xdr:from>
    <xdr:to>
      <xdr:col>5</xdr:col>
      <xdr:colOff>308854</xdr:colOff>
      <xdr:row>16</xdr:row>
      <xdr:rowOff>30805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7268" y="2396168"/>
          <a:ext cx="1075786" cy="56071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180976</xdr:rowOff>
    </xdr:from>
    <xdr:to>
      <xdr:col>1</xdr:col>
      <xdr:colOff>535729</xdr:colOff>
      <xdr:row>16</xdr:row>
      <xdr:rowOff>59056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75536"/>
          <a:ext cx="1160569" cy="609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bola/Downloads/&#304;7-resmi+d&#252;&#351;eyar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Sheet1"/>
    </sheetNames>
    <sheetDataSet>
      <sheetData sheetId="0"/>
      <sheetData sheetId="1">
        <row r="1">
          <cell r="A1" t="str">
            <v>HASAN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B78CF5-9B09-4422-9812-FFC0F361AED9}" name="Tablo1" displayName="Tablo1" ref="A1:H886" totalsRowShown="0" headerRowCellStyle="Normal 2">
  <autoFilter ref="A1:H886" xr:uid="{96B78CF5-9B09-4422-9812-FFC0F361AED9}"/>
  <tableColumns count="8">
    <tableColumn id="1" xr3:uid="{103616D9-25E6-4C98-8DAB-FEED5647429C}" name="CODE" dataDxfId="8" dataCellStyle="Normal 2"/>
    <tableColumn id="2" xr3:uid="{9A646857-B424-44C7-84D1-6C07F9CD370B}" name="STATE" dataDxfId="7" dataCellStyle="Normal 2"/>
    <tableColumn id="3" xr3:uid="{D4104923-500D-4094-8435-4D64399D6FD8}" name="SALERS" dataCellStyle="Normal 2"/>
    <tableColumn id="4" xr3:uid="{042E6F59-AB6E-44E3-BA9E-A56BF44692EF}" name="PRODUCTS" dataCellStyle="Normal 2"/>
    <tableColumn id="5" xr3:uid="{CF98DF65-F17C-4346-B50F-23723BB9F4B8}" name="NET SALE AMOUNT" dataDxfId="6" dataCellStyle="ParaBirimi 2"/>
    <tableColumn id="6" xr3:uid="{C4B15D79-4351-49BA-A6DD-ADD6637CD4E7}" name="TARGET SALE AMOUNT" dataDxfId="5" dataCellStyle="ParaBirimi 2"/>
    <tableColumn id="7" xr3:uid="{8ACA896A-0409-44EB-A30A-424673A059FA}" name="TARGET REALIZATION" dataDxfId="4" dataCellStyle="Yüzde 2">
      <calculatedColumnFormula>E2/F2</calculatedColumnFormula>
    </tableColumn>
    <tableColumn id="8" xr3:uid="{98CC2296-34D8-4ABA-83DD-ABF7B1885762}" name="YEAR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29FA4-91E0-439E-A2AE-E56C61A67BA5}">
  <sheetPr codeName="Sayfa2"/>
  <dimension ref="A1:H886"/>
  <sheetViews>
    <sheetView zoomScale="90" zoomScaleNormal="90" workbookViewId="0">
      <pane ySplit="1" topLeftCell="A2" activePane="bottomLeft" state="frozen"/>
      <selection activeCell="AC25" sqref="AC25"/>
      <selection pane="bottomLeft" activeCell="AC25" sqref="AC25"/>
    </sheetView>
  </sheetViews>
  <sheetFormatPr defaultColWidth="9.109375" defaultRowHeight="14.4" x14ac:dyDescent="0.3"/>
  <cols>
    <col min="1" max="1" width="7.88671875" style="1" customWidth="1"/>
    <col min="2" max="2" width="15.33203125" style="1" bestFit="1" customWidth="1"/>
    <col min="3" max="3" width="21" style="1" bestFit="1" customWidth="1"/>
    <col min="4" max="4" width="12.5546875" style="1" customWidth="1"/>
    <col min="5" max="5" width="19.6640625" style="1" customWidth="1"/>
    <col min="6" max="6" width="23.109375" style="1" customWidth="1"/>
    <col min="7" max="7" width="21.88671875" style="1" customWidth="1"/>
    <col min="8" max="8" width="7.5546875" style="1" customWidth="1"/>
    <col min="9" max="16384" width="9.109375" style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s="2" t="s">
        <v>8</v>
      </c>
      <c r="B2" s="3" t="s">
        <v>9</v>
      </c>
      <c r="C2" s="1" t="s">
        <v>10</v>
      </c>
      <c r="D2" s="1" t="s">
        <v>11</v>
      </c>
      <c r="E2" s="4">
        <v>841828</v>
      </c>
      <c r="F2" s="5">
        <v>942847.3600000001</v>
      </c>
      <c r="G2" s="6">
        <f>E2/F2</f>
        <v>0.89285714285714279</v>
      </c>
      <c r="H2" s="1">
        <v>2020</v>
      </c>
    </row>
    <row r="3" spans="1:8" x14ac:dyDescent="0.3">
      <c r="A3" s="2" t="s">
        <v>12</v>
      </c>
      <c r="B3" s="3" t="s">
        <v>13</v>
      </c>
      <c r="C3" s="1" t="s">
        <v>14</v>
      </c>
      <c r="D3" s="1" t="s">
        <v>11</v>
      </c>
      <c r="E3" s="4">
        <v>452292</v>
      </c>
      <c r="F3" s="5">
        <v>429677.39999999997</v>
      </c>
      <c r="G3" s="6">
        <f t="shared" ref="G3:G66" si="0">E3/F3</f>
        <v>1.0526315789473686</v>
      </c>
      <c r="H3" s="1">
        <v>2020</v>
      </c>
    </row>
    <row r="4" spans="1:8" x14ac:dyDescent="0.3">
      <c r="A4" s="2" t="s">
        <v>15</v>
      </c>
      <c r="B4" s="3" t="s">
        <v>16</v>
      </c>
      <c r="C4" s="1" t="s">
        <v>17</v>
      </c>
      <c r="D4" s="1" t="s">
        <v>11</v>
      </c>
      <c r="E4" s="4">
        <v>706778</v>
      </c>
      <c r="F4" s="5">
        <v>841065.82</v>
      </c>
      <c r="G4" s="6">
        <f t="shared" si="0"/>
        <v>0.84033613445378152</v>
      </c>
      <c r="H4" s="1">
        <v>2020</v>
      </c>
    </row>
    <row r="5" spans="1:8" x14ac:dyDescent="0.3">
      <c r="A5" s="2" t="s">
        <v>18</v>
      </c>
      <c r="B5" s="3" t="s">
        <v>19</v>
      </c>
      <c r="C5" s="1" t="s">
        <v>20</v>
      </c>
      <c r="D5" s="1" t="s">
        <v>11</v>
      </c>
      <c r="E5" s="4">
        <v>863404</v>
      </c>
      <c r="F5" s="5">
        <v>725259.36</v>
      </c>
      <c r="G5" s="6">
        <f t="shared" si="0"/>
        <v>1.1904761904761905</v>
      </c>
      <c r="H5" s="1">
        <v>2020</v>
      </c>
    </row>
    <row r="6" spans="1:8" x14ac:dyDescent="0.3">
      <c r="A6" s="2" t="s">
        <v>21</v>
      </c>
      <c r="B6" s="3" t="s">
        <v>22</v>
      </c>
      <c r="C6" s="1" t="s">
        <v>23</v>
      </c>
      <c r="D6" s="1" t="s">
        <v>11</v>
      </c>
      <c r="E6" s="4">
        <v>550669</v>
      </c>
      <c r="F6" s="5">
        <v>286347.88</v>
      </c>
      <c r="G6" s="6">
        <f t="shared" si="0"/>
        <v>1.9230769230769231</v>
      </c>
      <c r="H6" s="1">
        <v>2020</v>
      </c>
    </row>
    <row r="7" spans="1:8" x14ac:dyDescent="0.3">
      <c r="A7" s="2" t="s">
        <v>21</v>
      </c>
      <c r="B7" s="3" t="s">
        <v>22</v>
      </c>
      <c r="C7" s="1" t="s">
        <v>24</v>
      </c>
      <c r="D7" s="1" t="s">
        <v>11</v>
      </c>
      <c r="E7" s="4">
        <v>404305</v>
      </c>
      <c r="F7" s="5">
        <v>436649.4</v>
      </c>
      <c r="G7" s="6">
        <f t="shared" si="0"/>
        <v>0.92592592592592593</v>
      </c>
      <c r="H7" s="1">
        <v>2020</v>
      </c>
    </row>
    <row r="8" spans="1:8" x14ac:dyDescent="0.3">
      <c r="A8" s="2" t="s">
        <v>21</v>
      </c>
      <c r="B8" s="3" t="s">
        <v>22</v>
      </c>
      <c r="C8" s="1" t="s">
        <v>25</v>
      </c>
      <c r="D8" s="1" t="s">
        <v>11</v>
      </c>
      <c r="E8" s="4">
        <v>449815</v>
      </c>
      <c r="F8" s="5">
        <v>211413.05</v>
      </c>
      <c r="G8" s="6">
        <f t="shared" si="0"/>
        <v>2.1276595744680851</v>
      </c>
      <c r="H8" s="1">
        <v>2020</v>
      </c>
    </row>
    <row r="9" spans="1:8" x14ac:dyDescent="0.3">
      <c r="A9" s="2" t="s">
        <v>21</v>
      </c>
      <c r="B9" s="3" t="s">
        <v>22</v>
      </c>
      <c r="C9" s="1" t="s">
        <v>26</v>
      </c>
      <c r="D9" s="1" t="s">
        <v>11</v>
      </c>
      <c r="E9" s="4">
        <v>507487</v>
      </c>
      <c r="F9" s="5">
        <v>182695.32</v>
      </c>
      <c r="G9" s="6">
        <f t="shared" si="0"/>
        <v>2.7777777777777777</v>
      </c>
      <c r="H9" s="1">
        <v>2020</v>
      </c>
    </row>
    <row r="10" spans="1:8" x14ac:dyDescent="0.3">
      <c r="A10" s="2" t="s">
        <v>27</v>
      </c>
      <c r="B10" s="3" t="s">
        <v>28</v>
      </c>
      <c r="C10" s="1" t="s">
        <v>29</v>
      </c>
      <c r="D10" s="1" t="s">
        <v>11</v>
      </c>
      <c r="E10" s="4">
        <v>285129</v>
      </c>
      <c r="F10" s="5">
        <v>210995.46</v>
      </c>
      <c r="G10" s="6">
        <f t="shared" si="0"/>
        <v>1.3513513513513513</v>
      </c>
      <c r="H10" s="1">
        <v>2020</v>
      </c>
    </row>
    <row r="11" spans="1:8" x14ac:dyDescent="0.3">
      <c r="A11" s="2" t="s">
        <v>30</v>
      </c>
      <c r="B11" s="3" t="s">
        <v>31</v>
      </c>
      <c r="C11" s="1" t="s">
        <v>32</v>
      </c>
      <c r="D11" s="1" t="s">
        <v>11</v>
      </c>
      <c r="E11" s="4">
        <v>932763</v>
      </c>
      <c r="F11" s="5">
        <v>1119315.5999999999</v>
      </c>
      <c r="G11" s="6">
        <f t="shared" si="0"/>
        <v>0.83333333333333348</v>
      </c>
      <c r="H11" s="1">
        <v>2020</v>
      </c>
    </row>
    <row r="12" spans="1:8" x14ac:dyDescent="0.3">
      <c r="A12" s="2" t="s">
        <v>33</v>
      </c>
      <c r="B12" s="3" t="s">
        <v>34</v>
      </c>
      <c r="C12" s="1" t="s">
        <v>35</v>
      </c>
      <c r="D12" s="1" t="s">
        <v>11</v>
      </c>
      <c r="E12" s="4">
        <v>460305</v>
      </c>
      <c r="F12" s="5">
        <v>276183</v>
      </c>
      <c r="G12" s="6">
        <f t="shared" si="0"/>
        <v>1.6666666666666667</v>
      </c>
      <c r="H12" s="1">
        <v>2020</v>
      </c>
    </row>
    <row r="13" spans="1:8" x14ac:dyDescent="0.3">
      <c r="A13" s="2" t="s">
        <v>36</v>
      </c>
      <c r="B13" s="3" t="s">
        <v>37</v>
      </c>
      <c r="C13" s="1" t="s">
        <v>38</v>
      </c>
      <c r="D13" s="1" t="s">
        <v>11</v>
      </c>
      <c r="E13" s="4">
        <v>216707</v>
      </c>
      <c r="F13" s="5">
        <v>138692.48000000001</v>
      </c>
      <c r="G13" s="6">
        <f t="shared" si="0"/>
        <v>1.5624999999999998</v>
      </c>
      <c r="H13" s="1">
        <v>2020</v>
      </c>
    </row>
    <row r="14" spans="1:8" x14ac:dyDescent="0.3">
      <c r="A14" s="2" t="s">
        <v>36</v>
      </c>
      <c r="B14" s="3" t="s">
        <v>37</v>
      </c>
      <c r="C14" s="1" t="s">
        <v>39</v>
      </c>
      <c r="D14" s="1" t="s">
        <v>11</v>
      </c>
      <c r="E14" s="4">
        <v>331880</v>
      </c>
      <c r="F14" s="5">
        <v>102882.8</v>
      </c>
      <c r="G14" s="6">
        <f t="shared" si="0"/>
        <v>3.225806451612903</v>
      </c>
      <c r="H14" s="1">
        <v>2020</v>
      </c>
    </row>
    <row r="15" spans="1:8" x14ac:dyDescent="0.3">
      <c r="A15" s="2" t="s">
        <v>40</v>
      </c>
      <c r="B15" s="3" t="s">
        <v>41</v>
      </c>
      <c r="C15" s="1" t="s">
        <v>42</v>
      </c>
      <c r="D15" s="1" t="s">
        <v>11</v>
      </c>
      <c r="E15" s="4">
        <v>510634</v>
      </c>
      <c r="F15" s="5">
        <v>127658.5</v>
      </c>
      <c r="G15" s="6">
        <f t="shared" si="0"/>
        <v>4</v>
      </c>
      <c r="H15" s="1">
        <v>2020</v>
      </c>
    </row>
    <row r="16" spans="1:8" x14ac:dyDescent="0.3">
      <c r="A16" s="2" t="s">
        <v>43</v>
      </c>
      <c r="B16" s="3" t="s">
        <v>44</v>
      </c>
      <c r="C16" s="1" t="s">
        <v>45</v>
      </c>
      <c r="D16" s="1" t="s">
        <v>11</v>
      </c>
      <c r="E16" s="4">
        <v>761173</v>
      </c>
      <c r="F16" s="5">
        <v>829678.57000000007</v>
      </c>
      <c r="G16" s="6">
        <f t="shared" si="0"/>
        <v>0.9174311926605504</v>
      </c>
      <c r="H16" s="1">
        <v>2020</v>
      </c>
    </row>
    <row r="17" spans="1:8" x14ac:dyDescent="0.3">
      <c r="A17" s="2" t="s">
        <v>46</v>
      </c>
      <c r="B17" s="3" t="s">
        <v>47</v>
      </c>
      <c r="C17" s="1" t="s">
        <v>48</v>
      </c>
      <c r="D17" s="1" t="s">
        <v>11</v>
      </c>
      <c r="E17" s="4">
        <v>487419</v>
      </c>
      <c r="F17" s="5">
        <v>472796.43</v>
      </c>
      <c r="G17" s="6">
        <f t="shared" si="0"/>
        <v>1.0309278350515465</v>
      </c>
      <c r="H17" s="1">
        <v>2020</v>
      </c>
    </row>
    <row r="18" spans="1:8" x14ac:dyDescent="0.3">
      <c r="A18" s="2" t="s">
        <v>49</v>
      </c>
      <c r="B18" s="3" t="s">
        <v>50</v>
      </c>
      <c r="C18" s="1" t="s">
        <v>51</v>
      </c>
      <c r="D18" s="1" t="s">
        <v>11</v>
      </c>
      <c r="E18" s="4">
        <v>742605</v>
      </c>
      <c r="F18" s="5">
        <v>683196.6</v>
      </c>
      <c r="G18" s="6">
        <f t="shared" si="0"/>
        <v>1.0869565217391304</v>
      </c>
      <c r="H18" s="1">
        <v>2020</v>
      </c>
    </row>
    <row r="19" spans="1:8" x14ac:dyDescent="0.3">
      <c r="A19" s="2" t="s">
        <v>52</v>
      </c>
      <c r="B19" s="3" t="s">
        <v>53</v>
      </c>
      <c r="C19" s="1" t="s">
        <v>54</v>
      </c>
      <c r="D19" s="1" t="s">
        <v>11</v>
      </c>
      <c r="E19" s="4">
        <v>262230</v>
      </c>
      <c r="F19" s="5">
        <v>138981.9</v>
      </c>
      <c r="G19" s="6">
        <f t="shared" si="0"/>
        <v>1.8867924528301887</v>
      </c>
      <c r="H19" s="1">
        <v>2020</v>
      </c>
    </row>
    <row r="20" spans="1:8" x14ac:dyDescent="0.3">
      <c r="A20" s="2" t="s">
        <v>52</v>
      </c>
      <c r="B20" s="3" t="s">
        <v>53</v>
      </c>
      <c r="C20" s="1" t="s">
        <v>55</v>
      </c>
      <c r="D20" s="1" t="s">
        <v>11</v>
      </c>
      <c r="E20" s="4">
        <v>148109</v>
      </c>
      <c r="F20" s="5">
        <v>119968.29000000001</v>
      </c>
      <c r="G20" s="6">
        <f t="shared" si="0"/>
        <v>1.2345679012345678</v>
      </c>
      <c r="H20" s="1">
        <v>2020</v>
      </c>
    </row>
    <row r="21" spans="1:8" x14ac:dyDescent="0.3">
      <c r="A21" s="2" t="s">
        <v>56</v>
      </c>
      <c r="B21" s="3" t="s">
        <v>57</v>
      </c>
      <c r="C21" s="1" t="s">
        <v>58</v>
      </c>
      <c r="D21" s="1" t="s">
        <v>11</v>
      </c>
      <c r="E21" s="4">
        <v>578004</v>
      </c>
      <c r="F21" s="5">
        <v>606904.20000000007</v>
      </c>
      <c r="G21" s="6">
        <f t="shared" si="0"/>
        <v>0.95238095238095222</v>
      </c>
      <c r="H21" s="1">
        <v>2020</v>
      </c>
    </row>
    <row r="22" spans="1:8" x14ac:dyDescent="0.3">
      <c r="A22" s="2" t="s">
        <v>59</v>
      </c>
      <c r="B22" s="3" t="s">
        <v>60</v>
      </c>
      <c r="C22" s="1" t="s">
        <v>61</v>
      </c>
      <c r="D22" s="1" t="s">
        <v>11</v>
      </c>
      <c r="E22" s="4">
        <v>72652</v>
      </c>
      <c r="F22" s="5">
        <v>55215.520000000004</v>
      </c>
      <c r="G22" s="6">
        <f t="shared" si="0"/>
        <v>1.3157894736842104</v>
      </c>
      <c r="H22" s="1">
        <v>2020</v>
      </c>
    </row>
    <row r="23" spans="1:8" x14ac:dyDescent="0.3">
      <c r="A23" s="2" t="s">
        <v>62</v>
      </c>
      <c r="B23" s="3" t="s">
        <v>63</v>
      </c>
      <c r="C23" s="1" t="s">
        <v>64</v>
      </c>
      <c r="D23" s="1" t="s">
        <v>11</v>
      </c>
      <c r="E23" s="4">
        <v>933746</v>
      </c>
      <c r="F23" s="5">
        <v>1064470.44</v>
      </c>
      <c r="G23" s="6">
        <f t="shared" si="0"/>
        <v>0.87719298245614041</v>
      </c>
      <c r="H23" s="1">
        <v>2020</v>
      </c>
    </row>
    <row r="24" spans="1:8" x14ac:dyDescent="0.3">
      <c r="A24" s="2" t="s">
        <v>65</v>
      </c>
      <c r="B24" s="3" t="s">
        <v>66</v>
      </c>
      <c r="C24" s="1" t="s">
        <v>67</v>
      </c>
      <c r="D24" s="1" t="s">
        <v>11</v>
      </c>
      <c r="E24" s="4">
        <v>415410</v>
      </c>
      <c r="F24" s="5">
        <v>162009.9</v>
      </c>
      <c r="G24" s="6">
        <f t="shared" si="0"/>
        <v>2.5641025641025643</v>
      </c>
      <c r="H24" s="1">
        <v>2020</v>
      </c>
    </row>
    <row r="25" spans="1:8" x14ac:dyDescent="0.3">
      <c r="A25" s="2" t="s">
        <v>68</v>
      </c>
      <c r="B25" s="3" t="s">
        <v>69</v>
      </c>
      <c r="C25" s="1" t="s">
        <v>70</v>
      </c>
      <c r="D25" s="1" t="s">
        <v>11</v>
      </c>
      <c r="E25" s="4">
        <v>575082</v>
      </c>
      <c r="F25" s="5">
        <v>241534.44</v>
      </c>
      <c r="G25" s="6">
        <f t="shared" si="0"/>
        <v>2.3809523809523809</v>
      </c>
      <c r="H25" s="1">
        <v>2020</v>
      </c>
    </row>
    <row r="26" spans="1:8" x14ac:dyDescent="0.3">
      <c r="A26" s="2" t="s">
        <v>71</v>
      </c>
      <c r="B26" s="3" t="s">
        <v>72</v>
      </c>
      <c r="C26" s="1" t="s">
        <v>73</v>
      </c>
      <c r="D26" s="1" t="s">
        <v>11</v>
      </c>
      <c r="E26" s="4">
        <v>762623</v>
      </c>
      <c r="F26" s="5">
        <v>770249.23</v>
      </c>
      <c r="G26" s="6">
        <f t="shared" si="0"/>
        <v>0.99009900990099009</v>
      </c>
      <c r="H26" s="1">
        <v>2020</v>
      </c>
    </row>
    <row r="27" spans="1:8" x14ac:dyDescent="0.3">
      <c r="A27" s="2" t="s">
        <v>71</v>
      </c>
      <c r="B27" s="3" t="s">
        <v>72</v>
      </c>
      <c r="C27" s="1" t="s">
        <v>74</v>
      </c>
      <c r="D27" s="1" t="s">
        <v>11</v>
      </c>
      <c r="E27" s="4">
        <v>956367</v>
      </c>
      <c r="F27" s="5">
        <v>745966.26</v>
      </c>
      <c r="G27" s="6">
        <f t="shared" si="0"/>
        <v>1.2820512820512819</v>
      </c>
      <c r="H27" s="1">
        <v>2020</v>
      </c>
    </row>
    <row r="28" spans="1:8" x14ac:dyDescent="0.3">
      <c r="A28" s="2" t="s">
        <v>75</v>
      </c>
      <c r="B28" s="3" t="s">
        <v>76</v>
      </c>
      <c r="C28" s="1" t="s">
        <v>77</v>
      </c>
      <c r="D28" s="1" t="s">
        <v>11</v>
      </c>
      <c r="E28" s="4">
        <v>472841</v>
      </c>
      <c r="F28" s="5">
        <v>491754.64</v>
      </c>
      <c r="G28" s="6">
        <f t="shared" si="0"/>
        <v>0.96153846153846156</v>
      </c>
      <c r="H28" s="1">
        <v>2020</v>
      </c>
    </row>
    <row r="29" spans="1:8" x14ac:dyDescent="0.3">
      <c r="A29" s="2" t="s">
        <v>78</v>
      </c>
      <c r="B29" s="3" t="s">
        <v>79</v>
      </c>
      <c r="C29" s="1" t="s">
        <v>80</v>
      </c>
      <c r="D29" s="1" t="s">
        <v>11</v>
      </c>
      <c r="E29" s="4">
        <v>345782</v>
      </c>
      <c r="F29" s="5">
        <v>238589.58</v>
      </c>
      <c r="G29" s="6">
        <f t="shared" si="0"/>
        <v>1.4492753623188406</v>
      </c>
      <c r="H29" s="1">
        <v>2020</v>
      </c>
    </row>
    <row r="30" spans="1:8" x14ac:dyDescent="0.3">
      <c r="A30" s="2" t="s">
        <v>81</v>
      </c>
      <c r="B30" s="3" t="s">
        <v>82</v>
      </c>
      <c r="C30" s="1" t="s">
        <v>83</v>
      </c>
      <c r="D30" s="1" t="s">
        <v>11</v>
      </c>
      <c r="E30" s="4">
        <v>415808</v>
      </c>
      <c r="F30" s="5">
        <v>270275.20000000001</v>
      </c>
      <c r="G30" s="6">
        <f t="shared" si="0"/>
        <v>1.5384615384615383</v>
      </c>
      <c r="H30" s="1">
        <v>2020</v>
      </c>
    </row>
    <row r="31" spans="1:8" x14ac:dyDescent="0.3">
      <c r="A31" s="2" t="s">
        <v>84</v>
      </c>
      <c r="B31" s="3" t="s">
        <v>85</v>
      </c>
      <c r="C31" s="1" t="s">
        <v>86</v>
      </c>
      <c r="D31" s="1" t="s">
        <v>11</v>
      </c>
      <c r="E31" s="4">
        <v>103429</v>
      </c>
      <c r="F31" s="5">
        <v>25857.25</v>
      </c>
      <c r="G31" s="6">
        <f t="shared" si="0"/>
        <v>4</v>
      </c>
      <c r="H31" s="1">
        <v>2020</v>
      </c>
    </row>
    <row r="32" spans="1:8" x14ac:dyDescent="0.3">
      <c r="A32" s="2" t="s">
        <v>87</v>
      </c>
      <c r="B32" s="3" t="s">
        <v>88</v>
      </c>
      <c r="C32" s="1" t="s">
        <v>89</v>
      </c>
      <c r="D32" s="1" t="s">
        <v>11</v>
      </c>
      <c r="E32" s="4">
        <v>410839</v>
      </c>
      <c r="F32" s="5">
        <v>102709.75</v>
      </c>
      <c r="G32" s="6">
        <f t="shared" si="0"/>
        <v>4</v>
      </c>
      <c r="H32" s="1">
        <v>2020</v>
      </c>
    </row>
    <row r="33" spans="1:8" x14ac:dyDescent="0.3">
      <c r="A33" s="2" t="s">
        <v>90</v>
      </c>
      <c r="B33" s="3" t="s">
        <v>91</v>
      </c>
      <c r="C33" s="1" t="s">
        <v>92</v>
      </c>
      <c r="D33" s="1" t="s">
        <v>11</v>
      </c>
      <c r="E33" s="4">
        <v>285939</v>
      </c>
      <c r="F33" s="5">
        <v>94359.87000000001</v>
      </c>
      <c r="G33" s="6">
        <f t="shared" si="0"/>
        <v>3.0303030303030298</v>
      </c>
      <c r="H33" s="1">
        <v>2020</v>
      </c>
    </row>
    <row r="34" spans="1:8" x14ac:dyDescent="0.3">
      <c r="A34" s="2" t="s">
        <v>93</v>
      </c>
      <c r="B34" s="3" t="s">
        <v>94</v>
      </c>
      <c r="C34" s="1" t="s">
        <v>95</v>
      </c>
      <c r="D34" s="1" t="s">
        <v>11</v>
      </c>
      <c r="E34" s="4">
        <v>671208</v>
      </c>
      <c r="F34" s="5">
        <v>396012.72</v>
      </c>
      <c r="G34" s="6">
        <f t="shared" si="0"/>
        <v>1.6949152542372883</v>
      </c>
      <c r="H34" s="1">
        <v>2020</v>
      </c>
    </row>
    <row r="35" spans="1:8" x14ac:dyDescent="0.3">
      <c r="A35" s="2" t="s">
        <v>96</v>
      </c>
      <c r="B35" s="3" t="s">
        <v>97</v>
      </c>
      <c r="C35" s="1" t="s">
        <v>98</v>
      </c>
      <c r="D35" s="1" t="s">
        <v>11</v>
      </c>
      <c r="E35" s="4">
        <v>541340</v>
      </c>
      <c r="F35" s="5">
        <v>627954.39999999991</v>
      </c>
      <c r="G35" s="6">
        <f t="shared" si="0"/>
        <v>0.86206896551724155</v>
      </c>
      <c r="H35" s="1">
        <v>2020</v>
      </c>
    </row>
    <row r="36" spans="1:8" x14ac:dyDescent="0.3">
      <c r="A36" s="2" t="s">
        <v>99</v>
      </c>
      <c r="B36" s="3" t="s">
        <v>100</v>
      </c>
      <c r="C36" s="1" t="s">
        <v>101</v>
      </c>
      <c r="D36" s="1" t="s">
        <v>11</v>
      </c>
      <c r="E36" s="4">
        <v>78933</v>
      </c>
      <c r="F36" s="5">
        <v>94719.599999999991</v>
      </c>
      <c r="G36" s="6">
        <f t="shared" si="0"/>
        <v>0.83333333333333337</v>
      </c>
      <c r="H36" s="1">
        <v>2020</v>
      </c>
    </row>
    <row r="37" spans="1:8" x14ac:dyDescent="0.3">
      <c r="A37" s="2" t="s">
        <v>102</v>
      </c>
      <c r="B37" s="3" t="s">
        <v>103</v>
      </c>
      <c r="C37" s="1" t="s">
        <v>104</v>
      </c>
      <c r="D37" s="1" t="s">
        <v>11</v>
      </c>
      <c r="E37" s="4">
        <v>520424</v>
      </c>
      <c r="F37" s="5">
        <v>494402.8</v>
      </c>
      <c r="G37" s="6">
        <f t="shared" si="0"/>
        <v>1.0526315789473684</v>
      </c>
      <c r="H37" s="1">
        <v>2020</v>
      </c>
    </row>
    <row r="38" spans="1:8" x14ac:dyDescent="0.3">
      <c r="A38" s="2" t="s">
        <v>105</v>
      </c>
      <c r="B38" s="3" t="s">
        <v>106</v>
      </c>
      <c r="C38" s="1" t="s">
        <v>107</v>
      </c>
      <c r="D38" s="1" t="s">
        <v>11</v>
      </c>
      <c r="E38" s="4">
        <v>85427</v>
      </c>
      <c r="F38" s="5">
        <v>97386.78</v>
      </c>
      <c r="G38" s="6">
        <f t="shared" si="0"/>
        <v>0.87719298245614041</v>
      </c>
      <c r="H38" s="1">
        <v>2020</v>
      </c>
    </row>
    <row r="39" spans="1:8" x14ac:dyDescent="0.3">
      <c r="A39" s="2" t="s">
        <v>108</v>
      </c>
      <c r="B39" s="3" t="s">
        <v>109</v>
      </c>
      <c r="C39" s="1" t="s">
        <v>110</v>
      </c>
      <c r="D39" s="1" t="s">
        <v>11</v>
      </c>
      <c r="E39" s="4">
        <v>268537</v>
      </c>
      <c r="F39" s="5">
        <v>75190.36</v>
      </c>
      <c r="G39" s="6">
        <f t="shared" si="0"/>
        <v>3.5714285714285716</v>
      </c>
      <c r="H39" s="1">
        <v>2020</v>
      </c>
    </row>
    <row r="40" spans="1:8" x14ac:dyDescent="0.3">
      <c r="A40" s="2" t="s">
        <v>111</v>
      </c>
      <c r="B40" s="3" t="s">
        <v>112</v>
      </c>
      <c r="C40" s="1" t="s">
        <v>113</v>
      </c>
      <c r="D40" s="1" t="s">
        <v>11</v>
      </c>
      <c r="E40" s="4">
        <v>608228</v>
      </c>
      <c r="F40" s="5">
        <v>735955.88</v>
      </c>
      <c r="G40" s="6">
        <f t="shared" si="0"/>
        <v>0.82644628099173556</v>
      </c>
      <c r="H40" s="1">
        <v>2020</v>
      </c>
    </row>
    <row r="41" spans="1:8" x14ac:dyDescent="0.3">
      <c r="A41" s="2" t="s">
        <v>114</v>
      </c>
      <c r="B41" s="3" t="s">
        <v>115</v>
      </c>
      <c r="C41" s="1" t="s">
        <v>116</v>
      </c>
      <c r="D41" s="1" t="s">
        <v>11</v>
      </c>
      <c r="E41" s="4">
        <v>725463</v>
      </c>
      <c r="F41" s="5">
        <v>522333.36</v>
      </c>
      <c r="G41" s="6">
        <f t="shared" si="0"/>
        <v>1.3888888888888888</v>
      </c>
      <c r="H41" s="1">
        <v>2020</v>
      </c>
    </row>
    <row r="42" spans="1:8" x14ac:dyDescent="0.3">
      <c r="A42" s="2" t="s">
        <v>114</v>
      </c>
      <c r="B42" s="3" t="s">
        <v>115</v>
      </c>
      <c r="C42" s="1" t="s">
        <v>117</v>
      </c>
      <c r="D42" s="1" t="s">
        <v>11</v>
      </c>
      <c r="E42" s="4">
        <v>160401</v>
      </c>
      <c r="F42" s="5">
        <v>125112.78</v>
      </c>
      <c r="G42" s="6">
        <f t="shared" si="0"/>
        <v>1.2820512820512822</v>
      </c>
      <c r="H42" s="1">
        <v>2020</v>
      </c>
    </row>
    <row r="43" spans="1:8" x14ac:dyDescent="0.3">
      <c r="A43" s="2" t="s">
        <v>114</v>
      </c>
      <c r="B43" s="3" t="s">
        <v>115</v>
      </c>
      <c r="C43" s="1" t="s">
        <v>118</v>
      </c>
      <c r="D43" s="1" t="s">
        <v>11</v>
      </c>
      <c r="E43" s="4">
        <v>903012</v>
      </c>
      <c r="F43" s="5">
        <v>948162.60000000009</v>
      </c>
      <c r="G43" s="6">
        <f t="shared" si="0"/>
        <v>0.95238095238095233</v>
      </c>
      <c r="H43" s="1">
        <v>2020</v>
      </c>
    </row>
    <row r="44" spans="1:8" x14ac:dyDescent="0.3">
      <c r="A44" s="2" t="s">
        <v>119</v>
      </c>
      <c r="B44" s="3" t="s">
        <v>120</v>
      </c>
      <c r="C44" s="1" t="s">
        <v>121</v>
      </c>
      <c r="D44" s="1" t="s">
        <v>11</v>
      </c>
      <c r="E44" s="4">
        <v>352829</v>
      </c>
      <c r="F44" s="5">
        <v>370470.45</v>
      </c>
      <c r="G44" s="6">
        <f t="shared" si="0"/>
        <v>0.95238095238095233</v>
      </c>
      <c r="H44" s="1">
        <v>2020</v>
      </c>
    </row>
    <row r="45" spans="1:8" x14ac:dyDescent="0.3">
      <c r="A45" s="2" t="s">
        <v>122</v>
      </c>
      <c r="B45" s="3" t="s">
        <v>123</v>
      </c>
      <c r="C45" s="1" t="s">
        <v>124</v>
      </c>
      <c r="D45" s="1" t="s">
        <v>11</v>
      </c>
      <c r="E45" s="4">
        <v>696983</v>
      </c>
      <c r="F45" s="5">
        <v>369400.99</v>
      </c>
      <c r="G45" s="6">
        <f t="shared" si="0"/>
        <v>1.8867924528301887</v>
      </c>
      <c r="H45" s="1">
        <v>2020</v>
      </c>
    </row>
    <row r="46" spans="1:8" x14ac:dyDescent="0.3">
      <c r="A46" s="2" t="s">
        <v>125</v>
      </c>
      <c r="B46" s="3" t="s">
        <v>126</v>
      </c>
      <c r="C46" s="1" t="s">
        <v>127</v>
      </c>
      <c r="D46" s="1" t="s">
        <v>11</v>
      </c>
      <c r="E46" s="4">
        <v>646758</v>
      </c>
      <c r="F46" s="5">
        <v>472133.33999999997</v>
      </c>
      <c r="G46" s="6">
        <f t="shared" si="0"/>
        <v>1.3698630136986303</v>
      </c>
      <c r="H46" s="1">
        <v>2020</v>
      </c>
    </row>
    <row r="47" spans="1:8" x14ac:dyDescent="0.3">
      <c r="A47" s="2" t="s">
        <v>128</v>
      </c>
      <c r="B47" s="3" t="s">
        <v>129</v>
      </c>
      <c r="C47" s="1" t="s">
        <v>130</v>
      </c>
      <c r="D47" s="1" t="s">
        <v>11</v>
      </c>
      <c r="E47" s="4">
        <v>390906</v>
      </c>
      <c r="F47" s="5">
        <v>160271.46</v>
      </c>
      <c r="G47" s="6">
        <f t="shared" si="0"/>
        <v>2.4390243902439024</v>
      </c>
      <c r="H47" s="1">
        <v>2020</v>
      </c>
    </row>
    <row r="48" spans="1:8" x14ac:dyDescent="0.3">
      <c r="A48" s="2" t="s">
        <v>131</v>
      </c>
      <c r="B48" s="3" t="s">
        <v>132</v>
      </c>
      <c r="C48" s="1" t="s">
        <v>133</v>
      </c>
      <c r="D48" s="1" t="s">
        <v>11</v>
      </c>
      <c r="E48" s="4">
        <v>131185</v>
      </c>
      <c r="F48" s="5">
        <v>157422</v>
      </c>
      <c r="G48" s="6">
        <f t="shared" si="0"/>
        <v>0.83333333333333337</v>
      </c>
      <c r="H48" s="1">
        <v>2020</v>
      </c>
    </row>
    <row r="49" spans="1:8" x14ac:dyDescent="0.3">
      <c r="A49" s="2" t="s">
        <v>134</v>
      </c>
      <c r="B49" s="3" t="s">
        <v>135</v>
      </c>
      <c r="C49" s="1" t="s">
        <v>136</v>
      </c>
      <c r="D49" s="1" t="s">
        <v>11</v>
      </c>
      <c r="E49" s="4">
        <v>993125</v>
      </c>
      <c r="F49" s="5">
        <v>506493.75</v>
      </c>
      <c r="G49" s="6">
        <f t="shared" si="0"/>
        <v>1.9607843137254901</v>
      </c>
      <c r="H49" s="1">
        <v>2020</v>
      </c>
    </row>
    <row r="50" spans="1:8" x14ac:dyDescent="0.3">
      <c r="A50" s="2" t="s">
        <v>137</v>
      </c>
      <c r="B50" s="3" t="s">
        <v>138</v>
      </c>
      <c r="C50" s="1" t="s">
        <v>139</v>
      </c>
      <c r="D50" s="1" t="s">
        <v>11</v>
      </c>
      <c r="E50" s="4">
        <v>584520</v>
      </c>
      <c r="F50" s="5">
        <v>637126.80000000005</v>
      </c>
      <c r="G50" s="6">
        <f t="shared" si="0"/>
        <v>0.9174311926605504</v>
      </c>
      <c r="H50" s="1">
        <v>2020</v>
      </c>
    </row>
    <row r="51" spans="1:8" x14ac:dyDescent="0.3">
      <c r="A51" s="2" t="s">
        <v>140</v>
      </c>
      <c r="B51" s="3" t="s">
        <v>141</v>
      </c>
      <c r="C51" s="1" t="s">
        <v>142</v>
      </c>
      <c r="D51" s="1" t="s">
        <v>11</v>
      </c>
      <c r="E51" s="4">
        <v>826148</v>
      </c>
      <c r="F51" s="5">
        <v>454381.4</v>
      </c>
      <c r="G51" s="6">
        <f t="shared" si="0"/>
        <v>1.8181818181818181</v>
      </c>
      <c r="H51" s="1">
        <v>2020</v>
      </c>
    </row>
    <row r="52" spans="1:8" x14ac:dyDescent="0.3">
      <c r="A52" s="2" t="s">
        <v>143</v>
      </c>
      <c r="B52" s="3" t="s">
        <v>144</v>
      </c>
      <c r="C52" s="1" t="s">
        <v>145</v>
      </c>
      <c r="D52" s="1" t="s">
        <v>11</v>
      </c>
      <c r="E52" s="4">
        <v>910818</v>
      </c>
      <c r="F52" s="5">
        <v>236812.68000000002</v>
      </c>
      <c r="G52" s="6">
        <f t="shared" si="0"/>
        <v>3.8461538461538458</v>
      </c>
      <c r="H52" s="1">
        <v>2020</v>
      </c>
    </row>
    <row r="53" spans="1:8" x14ac:dyDescent="0.3">
      <c r="A53" s="2" t="s">
        <v>143</v>
      </c>
      <c r="B53" s="3" t="s">
        <v>144</v>
      </c>
      <c r="C53" s="1" t="s">
        <v>146</v>
      </c>
      <c r="D53" s="1" t="s">
        <v>11</v>
      </c>
      <c r="E53" s="4">
        <v>970132</v>
      </c>
      <c r="F53" s="5">
        <v>756702.96000000008</v>
      </c>
      <c r="G53" s="6">
        <f t="shared" si="0"/>
        <v>1.2820512820512819</v>
      </c>
      <c r="H53" s="1">
        <v>2020</v>
      </c>
    </row>
    <row r="54" spans="1:8" x14ac:dyDescent="0.3">
      <c r="A54" s="2" t="s">
        <v>147</v>
      </c>
      <c r="B54" s="3" t="s">
        <v>148</v>
      </c>
      <c r="C54" s="1" t="s">
        <v>149</v>
      </c>
      <c r="D54" s="1" t="s">
        <v>11</v>
      </c>
      <c r="E54" s="4">
        <v>848440</v>
      </c>
      <c r="F54" s="5">
        <v>831471.2</v>
      </c>
      <c r="G54" s="6">
        <f t="shared" si="0"/>
        <v>1.0204081632653061</v>
      </c>
      <c r="H54" s="1">
        <v>2020</v>
      </c>
    </row>
    <row r="55" spans="1:8" x14ac:dyDescent="0.3">
      <c r="A55" s="2" t="s">
        <v>150</v>
      </c>
      <c r="B55" s="3" t="s">
        <v>151</v>
      </c>
      <c r="C55" s="1" t="s">
        <v>152</v>
      </c>
      <c r="D55" s="1" t="s">
        <v>11</v>
      </c>
      <c r="E55" s="4">
        <v>111358</v>
      </c>
      <c r="F55" s="5">
        <v>61246.9</v>
      </c>
      <c r="G55" s="6">
        <f t="shared" si="0"/>
        <v>1.8181818181818181</v>
      </c>
      <c r="H55" s="1">
        <v>2020</v>
      </c>
    </row>
    <row r="56" spans="1:8" x14ac:dyDescent="0.3">
      <c r="A56" s="2" t="s">
        <v>153</v>
      </c>
      <c r="B56" s="3" t="s">
        <v>154</v>
      </c>
      <c r="C56" s="1" t="s">
        <v>155</v>
      </c>
      <c r="D56" s="1" t="s">
        <v>11</v>
      </c>
      <c r="E56" s="4">
        <v>490991</v>
      </c>
      <c r="F56" s="5">
        <v>348603.61</v>
      </c>
      <c r="G56" s="6">
        <f t="shared" si="0"/>
        <v>1.4084507042253522</v>
      </c>
      <c r="H56" s="1">
        <v>2020</v>
      </c>
    </row>
    <row r="57" spans="1:8" x14ac:dyDescent="0.3">
      <c r="A57" s="2" t="s">
        <v>156</v>
      </c>
      <c r="B57" s="3" t="s">
        <v>157</v>
      </c>
      <c r="C57" s="1" t="s">
        <v>158</v>
      </c>
      <c r="D57" s="1" t="s">
        <v>11</v>
      </c>
      <c r="E57" s="4">
        <v>167584</v>
      </c>
      <c r="F57" s="5">
        <v>172611.52000000002</v>
      </c>
      <c r="G57" s="6">
        <f t="shared" si="0"/>
        <v>0.97087378640776689</v>
      </c>
      <c r="H57" s="1">
        <v>2020</v>
      </c>
    </row>
    <row r="58" spans="1:8" x14ac:dyDescent="0.3">
      <c r="A58" s="2" t="s">
        <v>159</v>
      </c>
      <c r="B58" s="3" t="s">
        <v>160</v>
      </c>
      <c r="C58" s="1" t="s">
        <v>161</v>
      </c>
      <c r="D58" s="1" t="s">
        <v>11</v>
      </c>
      <c r="E58" s="4">
        <v>181209</v>
      </c>
      <c r="F58" s="5">
        <v>110537.48999999999</v>
      </c>
      <c r="G58" s="6">
        <f t="shared" si="0"/>
        <v>1.639344262295082</v>
      </c>
      <c r="H58" s="1">
        <v>2020</v>
      </c>
    </row>
    <row r="59" spans="1:8" x14ac:dyDescent="0.3">
      <c r="A59" s="2" t="s">
        <v>162</v>
      </c>
      <c r="B59" s="3" t="s">
        <v>163</v>
      </c>
      <c r="C59" s="1" t="s">
        <v>164</v>
      </c>
      <c r="D59" s="1" t="s">
        <v>11</v>
      </c>
      <c r="E59" s="4">
        <v>924720</v>
      </c>
      <c r="F59" s="5">
        <v>591820.80000000005</v>
      </c>
      <c r="G59" s="6">
        <f t="shared" si="0"/>
        <v>1.5624999999999998</v>
      </c>
      <c r="H59" s="1">
        <v>2020</v>
      </c>
    </row>
    <row r="60" spans="1:8" x14ac:dyDescent="0.3">
      <c r="A60" s="2" t="s">
        <v>165</v>
      </c>
      <c r="B60" s="3" t="s">
        <v>166</v>
      </c>
      <c r="C60" s="1" t="s">
        <v>167</v>
      </c>
      <c r="D60" s="1" t="s">
        <v>11</v>
      </c>
      <c r="E60" s="4">
        <v>137038</v>
      </c>
      <c r="F60" s="5">
        <v>123334.2</v>
      </c>
      <c r="G60" s="6">
        <f t="shared" si="0"/>
        <v>1.1111111111111112</v>
      </c>
      <c r="H60" s="1">
        <v>2020</v>
      </c>
    </row>
    <row r="61" spans="1:8" x14ac:dyDescent="0.3">
      <c r="A61" s="2" t="s">
        <v>8</v>
      </c>
      <c r="B61" s="3" t="s">
        <v>9</v>
      </c>
      <c r="C61" s="1" t="s">
        <v>10</v>
      </c>
      <c r="D61" s="1" t="s">
        <v>168</v>
      </c>
      <c r="E61" s="4">
        <v>530939</v>
      </c>
      <c r="F61" s="5">
        <v>334491.57</v>
      </c>
      <c r="G61" s="6">
        <f t="shared" si="0"/>
        <v>1.5873015873015872</v>
      </c>
      <c r="H61" s="1">
        <v>2020</v>
      </c>
    </row>
    <row r="62" spans="1:8" x14ac:dyDescent="0.3">
      <c r="A62" s="2" t="s">
        <v>12</v>
      </c>
      <c r="B62" s="3" t="s">
        <v>13</v>
      </c>
      <c r="C62" s="1" t="s">
        <v>14</v>
      </c>
      <c r="D62" s="1" t="s">
        <v>168</v>
      </c>
      <c r="E62" s="4">
        <v>570193</v>
      </c>
      <c r="F62" s="5">
        <v>159654.04</v>
      </c>
      <c r="G62" s="6">
        <f t="shared" si="0"/>
        <v>3.5714285714285712</v>
      </c>
      <c r="H62" s="1">
        <v>2020</v>
      </c>
    </row>
    <row r="63" spans="1:8" x14ac:dyDescent="0.3">
      <c r="A63" s="2" t="s">
        <v>15</v>
      </c>
      <c r="B63" s="3" t="s">
        <v>16</v>
      </c>
      <c r="C63" s="1" t="s">
        <v>17</v>
      </c>
      <c r="D63" s="1" t="s">
        <v>168</v>
      </c>
      <c r="E63" s="4">
        <v>299550</v>
      </c>
      <c r="F63" s="5">
        <v>269595</v>
      </c>
      <c r="G63" s="6">
        <f t="shared" si="0"/>
        <v>1.1111111111111112</v>
      </c>
      <c r="H63" s="1">
        <v>2020</v>
      </c>
    </row>
    <row r="64" spans="1:8" x14ac:dyDescent="0.3">
      <c r="A64" s="2" t="s">
        <v>18</v>
      </c>
      <c r="B64" s="3" t="s">
        <v>19</v>
      </c>
      <c r="C64" s="1" t="s">
        <v>20</v>
      </c>
      <c r="D64" s="1" t="s">
        <v>168</v>
      </c>
      <c r="E64" s="4">
        <v>31490</v>
      </c>
      <c r="F64" s="5">
        <v>15430.1</v>
      </c>
      <c r="G64" s="6">
        <f t="shared" si="0"/>
        <v>2.0408163265306123</v>
      </c>
      <c r="H64" s="1">
        <v>2020</v>
      </c>
    </row>
    <row r="65" spans="1:8" x14ac:dyDescent="0.3">
      <c r="A65" s="2" t="s">
        <v>21</v>
      </c>
      <c r="B65" s="3" t="s">
        <v>22</v>
      </c>
      <c r="C65" s="1" t="s">
        <v>23</v>
      </c>
      <c r="D65" s="1" t="s">
        <v>168</v>
      </c>
      <c r="E65" s="4">
        <v>445534</v>
      </c>
      <c r="F65" s="5">
        <v>236133.02000000002</v>
      </c>
      <c r="G65" s="6">
        <f t="shared" si="0"/>
        <v>1.8867924528301885</v>
      </c>
      <c r="H65" s="1">
        <v>2020</v>
      </c>
    </row>
    <row r="66" spans="1:8" x14ac:dyDescent="0.3">
      <c r="A66" s="2" t="s">
        <v>21</v>
      </c>
      <c r="B66" s="3" t="s">
        <v>22</v>
      </c>
      <c r="C66" s="1" t="s">
        <v>24</v>
      </c>
      <c r="D66" s="1" t="s">
        <v>168</v>
      </c>
      <c r="E66" s="4">
        <v>327564</v>
      </c>
      <c r="F66" s="5">
        <v>111371.76000000001</v>
      </c>
      <c r="G66" s="6">
        <f t="shared" si="0"/>
        <v>2.9411764705882351</v>
      </c>
      <c r="H66" s="1">
        <v>2020</v>
      </c>
    </row>
    <row r="67" spans="1:8" x14ac:dyDescent="0.3">
      <c r="A67" s="2" t="s">
        <v>21</v>
      </c>
      <c r="B67" s="3" t="s">
        <v>22</v>
      </c>
      <c r="C67" s="1" t="s">
        <v>25</v>
      </c>
      <c r="D67" s="1" t="s">
        <v>168</v>
      </c>
      <c r="E67" s="4">
        <v>474661</v>
      </c>
      <c r="F67" s="5">
        <v>417701.68</v>
      </c>
      <c r="G67" s="6">
        <f t="shared" ref="G67:G130" si="1">E67/F67</f>
        <v>1.1363636363636365</v>
      </c>
      <c r="H67" s="1">
        <v>2020</v>
      </c>
    </row>
    <row r="68" spans="1:8" x14ac:dyDescent="0.3">
      <c r="A68" s="2" t="s">
        <v>21</v>
      </c>
      <c r="B68" s="3" t="s">
        <v>22</v>
      </c>
      <c r="C68" s="1" t="s">
        <v>26</v>
      </c>
      <c r="D68" s="1" t="s">
        <v>168</v>
      </c>
      <c r="E68" s="4">
        <v>281897</v>
      </c>
      <c r="F68" s="5">
        <v>312905.67000000004</v>
      </c>
      <c r="G68" s="6">
        <f t="shared" si="1"/>
        <v>0.9009009009009008</v>
      </c>
      <c r="H68" s="1">
        <v>2020</v>
      </c>
    </row>
    <row r="69" spans="1:8" x14ac:dyDescent="0.3">
      <c r="A69" s="2" t="s">
        <v>27</v>
      </c>
      <c r="B69" s="3" t="s">
        <v>28</v>
      </c>
      <c r="C69" s="1" t="s">
        <v>29</v>
      </c>
      <c r="D69" s="1" t="s">
        <v>168</v>
      </c>
      <c r="E69" s="4">
        <v>176865</v>
      </c>
      <c r="F69" s="5">
        <v>164484.45000000001</v>
      </c>
      <c r="G69" s="6">
        <f t="shared" si="1"/>
        <v>1.075268817204301</v>
      </c>
      <c r="H69" s="1">
        <v>2020</v>
      </c>
    </row>
    <row r="70" spans="1:8" x14ac:dyDescent="0.3">
      <c r="A70" s="2" t="s">
        <v>30</v>
      </c>
      <c r="B70" s="3" t="s">
        <v>31</v>
      </c>
      <c r="C70" s="1" t="s">
        <v>32</v>
      </c>
      <c r="D70" s="1" t="s">
        <v>168</v>
      </c>
      <c r="E70" s="4">
        <v>536929</v>
      </c>
      <c r="F70" s="5">
        <v>279203.08</v>
      </c>
      <c r="G70" s="6">
        <f t="shared" si="1"/>
        <v>1.9230769230769229</v>
      </c>
      <c r="H70" s="1">
        <v>2020</v>
      </c>
    </row>
    <row r="71" spans="1:8" x14ac:dyDescent="0.3">
      <c r="A71" s="2" t="s">
        <v>33</v>
      </c>
      <c r="B71" s="3" t="s">
        <v>34</v>
      </c>
      <c r="C71" s="1" t="s">
        <v>35</v>
      </c>
      <c r="D71" s="1" t="s">
        <v>168</v>
      </c>
      <c r="E71" s="4">
        <v>56205</v>
      </c>
      <c r="F71" s="5">
        <v>37657.350000000006</v>
      </c>
      <c r="G71" s="6">
        <f t="shared" si="1"/>
        <v>1.4925373134328357</v>
      </c>
      <c r="H71" s="1">
        <v>2020</v>
      </c>
    </row>
    <row r="72" spans="1:8" x14ac:dyDescent="0.3">
      <c r="A72" s="2" t="s">
        <v>36</v>
      </c>
      <c r="B72" s="3" t="s">
        <v>37</v>
      </c>
      <c r="C72" s="1" t="s">
        <v>38</v>
      </c>
      <c r="D72" s="1" t="s">
        <v>168</v>
      </c>
      <c r="E72" s="4">
        <v>44234</v>
      </c>
      <c r="F72" s="5">
        <v>20347.64</v>
      </c>
      <c r="G72" s="6">
        <f t="shared" si="1"/>
        <v>2.1739130434782608</v>
      </c>
      <c r="H72" s="1">
        <v>2020</v>
      </c>
    </row>
    <row r="73" spans="1:8" x14ac:dyDescent="0.3">
      <c r="A73" s="2" t="s">
        <v>36</v>
      </c>
      <c r="B73" s="3" t="s">
        <v>37</v>
      </c>
      <c r="C73" s="1" t="s">
        <v>39</v>
      </c>
      <c r="D73" s="1" t="s">
        <v>168</v>
      </c>
      <c r="E73" s="4">
        <v>117708</v>
      </c>
      <c r="F73" s="5">
        <v>89458.08</v>
      </c>
      <c r="G73" s="6">
        <f t="shared" si="1"/>
        <v>1.3157894736842104</v>
      </c>
      <c r="H73" s="1">
        <v>2020</v>
      </c>
    </row>
    <row r="74" spans="1:8" x14ac:dyDescent="0.3">
      <c r="A74" s="2" t="s">
        <v>40</v>
      </c>
      <c r="B74" s="3" t="s">
        <v>41</v>
      </c>
      <c r="C74" s="1" t="s">
        <v>42</v>
      </c>
      <c r="D74" s="1" t="s">
        <v>168</v>
      </c>
      <c r="E74" s="4">
        <v>447057</v>
      </c>
      <c r="F74" s="5">
        <v>339763.32</v>
      </c>
      <c r="G74" s="6">
        <f t="shared" si="1"/>
        <v>1.3157894736842104</v>
      </c>
      <c r="H74" s="1">
        <v>2020</v>
      </c>
    </row>
    <row r="75" spans="1:8" x14ac:dyDescent="0.3">
      <c r="A75" s="2" t="s">
        <v>43</v>
      </c>
      <c r="B75" s="3" t="s">
        <v>44</v>
      </c>
      <c r="C75" s="1" t="s">
        <v>45</v>
      </c>
      <c r="D75" s="1" t="s">
        <v>168</v>
      </c>
      <c r="E75" s="4">
        <v>233441</v>
      </c>
      <c r="F75" s="5">
        <v>207762.49</v>
      </c>
      <c r="G75" s="6">
        <f t="shared" si="1"/>
        <v>1.1235955056179776</v>
      </c>
      <c r="H75" s="1">
        <v>2020</v>
      </c>
    </row>
    <row r="76" spans="1:8" x14ac:dyDescent="0.3">
      <c r="A76" s="2" t="s">
        <v>46</v>
      </c>
      <c r="B76" s="3" t="s">
        <v>47</v>
      </c>
      <c r="C76" s="1" t="s">
        <v>48</v>
      </c>
      <c r="D76" s="1" t="s">
        <v>168</v>
      </c>
      <c r="E76" s="4">
        <v>443011</v>
      </c>
      <c r="F76" s="5">
        <v>465161.55000000005</v>
      </c>
      <c r="G76" s="6">
        <f t="shared" si="1"/>
        <v>0.95238095238095233</v>
      </c>
      <c r="H76" s="1">
        <v>2020</v>
      </c>
    </row>
    <row r="77" spans="1:8" x14ac:dyDescent="0.3">
      <c r="A77" s="2" t="s">
        <v>49</v>
      </c>
      <c r="B77" s="3" t="s">
        <v>50</v>
      </c>
      <c r="C77" s="1" t="s">
        <v>51</v>
      </c>
      <c r="D77" s="1" t="s">
        <v>168</v>
      </c>
      <c r="E77" s="4">
        <v>211714</v>
      </c>
      <c r="F77" s="5">
        <v>146082.65999999997</v>
      </c>
      <c r="G77" s="6">
        <f t="shared" si="1"/>
        <v>1.4492753623188408</v>
      </c>
      <c r="H77" s="1">
        <v>2020</v>
      </c>
    </row>
    <row r="78" spans="1:8" x14ac:dyDescent="0.3">
      <c r="A78" s="2" t="s">
        <v>52</v>
      </c>
      <c r="B78" s="3" t="s">
        <v>53</v>
      </c>
      <c r="C78" s="1" t="s">
        <v>54</v>
      </c>
      <c r="D78" s="1" t="s">
        <v>168</v>
      </c>
      <c r="E78" s="4">
        <v>322701</v>
      </c>
      <c r="F78" s="5">
        <v>316246.98</v>
      </c>
      <c r="G78" s="6">
        <f t="shared" si="1"/>
        <v>1.0204081632653061</v>
      </c>
      <c r="H78" s="1">
        <v>2020</v>
      </c>
    </row>
    <row r="79" spans="1:8" x14ac:dyDescent="0.3">
      <c r="A79" s="2" t="s">
        <v>52</v>
      </c>
      <c r="B79" s="3" t="s">
        <v>53</v>
      </c>
      <c r="C79" s="1" t="s">
        <v>55</v>
      </c>
      <c r="D79" s="1" t="s">
        <v>168</v>
      </c>
      <c r="E79" s="4">
        <v>206747</v>
      </c>
      <c r="F79" s="5">
        <v>254298.81</v>
      </c>
      <c r="G79" s="6">
        <f t="shared" si="1"/>
        <v>0.81300813008130079</v>
      </c>
      <c r="H79" s="1">
        <v>2020</v>
      </c>
    </row>
    <row r="80" spans="1:8" x14ac:dyDescent="0.3">
      <c r="A80" s="2" t="s">
        <v>56</v>
      </c>
      <c r="B80" s="3" t="s">
        <v>57</v>
      </c>
      <c r="C80" s="1" t="s">
        <v>58</v>
      </c>
      <c r="D80" s="1" t="s">
        <v>168</v>
      </c>
      <c r="E80" s="4">
        <v>69541</v>
      </c>
      <c r="F80" s="5">
        <v>34770.5</v>
      </c>
      <c r="G80" s="6">
        <f t="shared" si="1"/>
        <v>2</v>
      </c>
      <c r="H80" s="1">
        <v>2020</v>
      </c>
    </row>
    <row r="81" spans="1:8" x14ac:dyDescent="0.3">
      <c r="A81" s="2" t="s">
        <v>59</v>
      </c>
      <c r="B81" s="3" t="s">
        <v>60</v>
      </c>
      <c r="C81" s="1" t="s">
        <v>61</v>
      </c>
      <c r="D81" s="1" t="s">
        <v>168</v>
      </c>
      <c r="E81" s="4">
        <v>286008</v>
      </c>
      <c r="F81" s="5">
        <v>220226.16</v>
      </c>
      <c r="G81" s="6">
        <f t="shared" si="1"/>
        <v>1.2987012987012987</v>
      </c>
      <c r="H81" s="1">
        <v>2020</v>
      </c>
    </row>
    <row r="82" spans="1:8" x14ac:dyDescent="0.3">
      <c r="A82" s="2" t="s">
        <v>62</v>
      </c>
      <c r="B82" s="3" t="s">
        <v>63</v>
      </c>
      <c r="C82" s="1" t="s">
        <v>64</v>
      </c>
      <c r="D82" s="1" t="s">
        <v>168</v>
      </c>
      <c r="E82" s="4">
        <v>139809</v>
      </c>
      <c r="F82" s="5">
        <v>127226.19</v>
      </c>
      <c r="G82" s="6">
        <f t="shared" si="1"/>
        <v>1.0989010989010988</v>
      </c>
      <c r="H82" s="1">
        <v>2020</v>
      </c>
    </row>
    <row r="83" spans="1:8" x14ac:dyDescent="0.3">
      <c r="A83" s="2" t="s">
        <v>65</v>
      </c>
      <c r="B83" s="3" t="s">
        <v>66</v>
      </c>
      <c r="C83" s="1" t="s">
        <v>67</v>
      </c>
      <c r="D83" s="1" t="s">
        <v>168</v>
      </c>
      <c r="E83" s="4">
        <v>445626</v>
      </c>
      <c r="F83" s="5">
        <v>231725.52000000002</v>
      </c>
      <c r="G83" s="6">
        <f t="shared" si="1"/>
        <v>1.9230769230769229</v>
      </c>
      <c r="H83" s="1">
        <v>2020</v>
      </c>
    </row>
    <row r="84" spans="1:8" x14ac:dyDescent="0.3">
      <c r="A84" s="2" t="s">
        <v>68</v>
      </c>
      <c r="B84" s="3" t="s">
        <v>69</v>
      </c>
      <c r="C84" s="1" t="s">
        <v>70</v>
      </c>
      <c r="D84" s="1" t="s">
        <v>168</v>
      </c>
      <c r="E84" s="4">
        <v>208009</v>
      </c>
      <c r="F84" s="5">
        <v>176807.65</v>
      </c>
      <c r="G84" s="6">
        <f t="shared" si="1"/>
        <v>1.1764705882352942</v>
      </c>
      <c r="H84" s="1">
        <v>2020</v>
      </c>
    </row>
    <row r="85" spans="1:8" x14ac:dyDescent="0.3">
      <c r="A85" s="2" t="s">
        <v>71</v>
      </c>
      <c r="B85" s="3" t="s">
        <v>72</v>
      </c>
      <c r="C85" s="1" t="s">
        <v>73</v>
      </c>
      <c r="D85" s="1" t="s">
        <v>168</v>
      </c>
      <c r="E85" s="4">
        <v>554895</v>
      </c>
      <c r="F85" s="5">
        <v>621482.4</v>
      </c>
      <c r="G85" s="6">
        <f t="shared" si="1"/>
        <v>0.89285714285714279</v>
      </c>
      <c r="H85" s="1">
        <v>2020</v>
      </c>
    </row>
    <row r="86" spans="1:8" x14ac:dyDescent="0.3">
      <c r="A86" s="2" t="s">
        <v>71</v>
      </c>
      <c r="B86" s="3" t="s">
        <v>72</v>
      </c>
      <c r="C86" s="1" t="s">
        <v>74</v>
      </c>
      <c r="D86" s="1" t="s">
        <v>168</v>
      </c>
      <c r="E86" s="4">
        <v>261859</v>
      </c>
      <c r="F86" s="5">
        <v>188538.47999999998</v>
      </c>
      <c r="G86" s="6">
        <f t="shared" si="1"/>
        <v>1.3888888888888891</v>
      </c>
      <c r="H86" s="1">
        <v>2020</v>
      </c>
    </row>
    <row r="87" spans="1:8" x14ac:dyDescent="0.3">
      <c r="A87" s="2" t="s">
        <v>75</v>
      </c>
      <c r="B87" s="3" t="s">
        <v>76</v>
      </c>
      <c r="C87" s="1" t="s">
        <v>77</v>
      </c>
      <c r="D87" s="1" t="s">
        <v>168</v>
      </c>
      <c r="E87" s="4">
        <v>579052</v>
      </c>
      <c r="F87" s="5">
        <v>411126.92</v>
      </c>
      <c r="G87" s="6">
        <f t="shared" si="1"/>
        <v>1.4084507042253522</v>
      </c>
      <c r="H87" s="1">
        <v>2020</v>
      </c>
    </row>
    <row r="88" spans="1:8" x14ac:dyDescent="0.3">
      <c r="A88" s="2" t="s">
        <v>78</v>
      </c>
      <c r="B88" s="3" t="s">
        <v>79</v>
      </c>
      <c r="C88" s="1" t="s">
        <v>80</v>
      </c>
      <c r="D88" s="1" t="s">
        <v>168</v>
      </c>
      <c r="E88" s="4">
        <v>391328</v>
      </c>
      <c r="F88" s="5">
        <v>453940.47999999998</v>
      </c>
      <c r="G88" s="6">
        <f t="shared" si="1"/>
        <v>0.86206896551724144</v>
      </c>
      <c r="H88" s="1">
        <v>2020</v>
      </c>
    </row>
    <row r="89" spans="1:8" x14ac:dyDescent="0.3">
      <c r="A89" s="2" t="s">
        <v>81</v>
      </c>
      <c r="B89" s="3" t="s">
        <v>82</v>
      </c>
      <c r="C89" s="1" t="s">
        <v>83</v>
      </c>
      <c r="D89" s="1" t="s">
        <v>168</v>
      </c>
      <c r="E89" s="4">
        <v>253910</v>
      </c>
      <c r="F89" s="5">
        <v>269144.60000000003</v>
      </c>
      <c r="G89" s="6">
        <f t="shared" si="1"/>
        <v>0.94339622641509424</v>
      </c>
      <c r="H89" s="1">
        <v>2020</v>
      </c>
    </row>
    <row r="90" spans="1:8" x14ac:dyDescent="0.3">
      <c r="A90" s="2" t="s">
        <v>84</v>
      </c>
      <c r="B90" s="3" t="s">
        <v>85</v>
      </c>
      <c r="C90" s="1" t="s">
        <v>86</v>
      </c>
      <c r="D90" s="1" t="s">
        <v>168</v>
      </c>
      <c r="E90" s="4">
        <v>317886</v>
      </c>
      <c r="F90" s="5">
        <v>232056.78</v>
      </c>
      <c r="G90" s="6">
        <f t="shared" si="1"/>
        <v>1.3698630136986301</v>
      </c>
      <c r="H90" s="1">
        <v>2020</v>
      </c>
    </row>
    <row r="91" spans="1:8" x14ac:dyDescent="0.3">
      <c r="A91" s="2" t="s">
        <v>87</v>
      </c>
      <c r="B91" s="3" t="s">
        <v>88</v>
      </c>
      <c r="C91" s="1" t="s">
        <v>89</v>
      </c>
      <c r="D91" s="1" t="s">
        <v>168</v>
      </c>
      <c r="E91" s="4">
        <v>367770</v>
      </c>
      <c r="F91" s="5">
        <v>191240.4</v>
      </c>
      <c r="G91" s="6">
        <f t="shared" si="1"/>
        <v>1.9230769230769231</v>
      </c>
      <c r="H91" s="1">
        <v>2020</v>
      </c>
    </row>
    <row r="92" spans="1:8" x14ac:dyDescent="0.3">
      <c r="A92" s="2" t="s">
        <v>90</v>
      </c>
      <c r="B92" s="3" t="s">
        <v>91</v>
      </c>
      <c r="C92" s="1" t="s">
        <v>92</v>
      </c>
      <c r="D92" s="1" t="s">
        <v>168</v>
      </c>
      <c r="E92" s="4">
        <v>556837</v>
      </c>
      <c r="F92" s="5">
        <v>467743.07999999996</v>
      </c>
      <c r="G92" s="6">
        <f t="shared" si="1"/>
        <v>1.1904761904761907</v>
      </c>
      <c r="H92" s="1">
        <v>2020</v>
      </c>
    </row>
    <row r="93" spans="1:8" x14ac:dyDescent="0.3">
      <c r="A93" s="2" t="s">
        <v>93</v>
      </c>
      <c r="B93" s="3" t="s">
        <v>94</v>
      </c>
      <c r="C93" s="1" t="s">
        <v>95</v>
      </c>
      <c r="D93" s="1" t="s">
        <v>168</v>
      </c>
      <c r="E93" s="4">
        <v>35766</v>
      </c>
      <c r="F93" s="5">
        <v>27539.82</v>
      </c>
      <c r="G93" s="6">
        <f t="shared" si="1"/>
        <v>1.2987012987012987</v>
      </c>
      <c r="H93" s="1">
        <v>2020</v>
      </c>
    </row>
    <row r="94" spans="1:8" x14ac:dyDescent="0.3">
      <c r="A94" s="2" t="s">
        <v>96</v>
      </c>
      <c r="B94" s="3" t="s">
        <v>97</v>
      </c>
      <c r="C94" s="1" t="s">
        <v>98</v>
      </c>
      <c r="D94" s="1" t="s">
        <v>168</v>
      </c>
      <c r="E94" s="4">
        <v>209716</v>
      </c>
      <c r="F94" s="5">
        <v>90177.88</v>
      </c>
      <c r="G94" s="6">
        <f t="shared" si="1"/>
        <v>2.3255813953488369</v>
      </c>
      <c r="H94" s="1">
        <v>2020</v>
      </c>
    </row>
    <row r="95" spans="1:8" x14ac:dyDescent="0.3">
      <c r="A95" s="2" t="s">
        <v>99</v>
      </c>
      <c r="B95" s="3" t="s">
        <v>100</v>
      </c>
      <c r="C95" s="1" t="s">
        <v>101</v>
      </c>
      <c r="D95" s="1" t="s">
        <v>168</v>
      </c>
      <c r="E95" s="4">
        <v>296338</v>
      </c>
      <c r="F95" s="5">
        <v>281521.09999999998</v>
      </c>
      <c r="G95" s="6">
        <f t="shared" si="1"/>
        <v>1.0526315789473686</v>
      </c>
      <c r="H95" s="1">
        <v>2020</v>
      </c>
    </row>
    <row r="96" spans="1:8" x14ac:dyDescent="0.3">
      <c r="A96" s="2" t="s">
        <v>102</v>
      </c>
      <c r="B96" s="3" t="s">
        <v>103</v>
      </c>
      <c r="C96" s="1" t="s">
        <v>104</v>
      </c>
      <c r="D96" s="1" t="s">
        <v>168</v>
      </c>
      <c r="E96" s="4">
        <v>354969</v>
      </c>
      <c r="F96" s="5">
        <v>358518.69</v>
      </c>
      <c r="G96" s="6">
        <f t="shared" si="1"/>
        <v>0.99009900990099009</v>
      </c>
      <c r="H96" s="1">
        <v>2020</v>
      </c>
    </row>
    <row r="97" spans="1:8" x14ac:dyDescent="0.3">
      <c r="A97" s="2" t="s">
        <v>105</v>
      </c>
      <c r="B97" s="3" t="s">
        <v>106</v>
      </c>
      <c r="C97" s="1" t="s">
        <v>107</v>
      </c>
      <c r="D97" s="1" t="s">
        <v>168</v>
      </c>
      <c r="E97" s="4">
        <v>132700</v>
      </c>
      <c r="F97" s="5">
        <v>110141</v>
      </c>
      <c r="G97" s="6">
        <f t="shared" si="1"/>
        <v>1.2048192771084338</v>
      </c>
      <c r="H97" s="1">
        <v>2020</v>
      </c>
    </row>
    <row r="98" spans="1:8" x14ac:dyDescent="0.3">
      <c r="A98" s="2" t="s">
        <v>108</v>
      </c>
      <c r="B98" s="3" t="s">
        <v>109</v>
      </c>
      <c r="C98" s="1" t="s">
        <v>110</v>
      </c>
      <c r="D98" s="1" t="s">
        <v>168</v>
      </c>
      <c r="E98" s="4">
        <v>506003</v>
      </c>
      <c r="F98" s="5">
        <v>607203.6</v>
      </c>
      <c r="G98" s="6">
        <f t="shared" si="1"/>
        <v>0.83333333333333337</v>
      </c>
      <c r="H98" s="1">
        <v>2020</v>
      </c>
    </row>
    <row r="99" spans="1:8" x14ac:dyDescent="0.3">
      <c r="A99" s="2" t="s">
        <v>111</v>
      </c>
      <c r="B99" s="3" t="s">
        <v>112</v>
      </c>
      <c r="C99" s="1" t="s">
        <v>113</v>
      </c>
      <c r="D99" s="1" t="s">
        <v>168</v>
      </c>
      <c r="E99" s="4">
        <v>482063</v>
      </c>
      <c r="F99" s="5">
        <v>173542.68</v>
      </c>
      <c r="G99" s="6">
        <f t="shared" si="1"/>
        <v>2.7777777777777777</v>
      </c>
      <c r="H99" s="1">
        <v>2020</v>
      </c>
    </row>
    <row r="100" spans="1:8" x14ac:dyDescent="0.3">
      <c r="A100" s="2" t="s">
        <v>114</v>
      </c>
      <c r="B100" s="3" t="s">
        <v>115</v>
      </c>
      <c r="C100" s="1" t="s">
        <v>116</v>
      </c>
      <c r="D100" s="1" t="s">
        <v>168</v>
      </c>
      <c r="E100" s="4">
        <v>134969</v>
      </c>
      <c r="F100" s="5">
        <v>130919.93</v>
      </c>
      <c r="G100" s="6">
        <f t="shared" si="1"/>
        <v>1.0309278350515465</v>
      </c>
      <c r="H100" s="1">
        <v>2020</v>
      </c>
    </row>
    <row r="101" spans="1:8" x14ac:dyDescent="0.3">
      <c r="A101" s="2" t="s">
        <v>114</v>
      </c>
      <c r="B101" s="3" t="s">
        <v>115</v>
      </c>
      <c r="C101" s="1" t="s">
        <v>117</v>
      </c>
      <c r="D101" s="1" t="s">
        <v>168</v>
      </c>
      <c r="E101" s="4">
        <v>93012</v>
      </c>
      <c r="F101" s="5">
        <v>112544.51999999999</v>
      </c>
      <c r="G101" s="6">
        <f t="shared" si="1"/>
        <v>0.82644628099173556</v>
      </c>
      <c r="H101" s="1">
        <v>2020</v>
      </c>
    </row>
    <row r="102" spans="1:8" x14ac:dyDescent="0.3">
      <c r="A102" s="2" t="s">
        <v>114</v>
      </c>
      <c r="B102" s="3" t="s">
        <v>115</v>
      </c>
      <c r="C102" s="1" t="s">
        <v>118</v>
      </c>
      <c r="D102" s="1" t="s">
        <v>168</v>
      </c>
      <c r="E102" s="4">
        <v>356873</v>
      </c>
      <c r="F102" s="5">
        <v>124905.54999999999</v>
      </c>
      <c r="G102" s="6">
        <f t="shared" si="1"/>
        <v>2.8571428571428572</v>
      </c>
      <c r="H102" s="1">
        <v>2020</v>
      </c>
    </row>
    <row r="103" spans="1:8" x14ac:dyDescent="0.3">
      <c r="A103" s="2" t="s">
        <v>119</v>
      </c>
      <c r="B103" s="3" t="s">
        <v>120</v>
      </c>
      <c r="C103" s="1" t="s">
        <v>121</v>
      </c>
      <c r="D103" s="1" t="s">
        <v>168</v>
      </c>
      <c r="E103" s="4">
        <v>271807</v>
      </c>
      <c r="F103" s="5">
        <v>163084.19999999998</v>
      </c>
      <c r="G103" s="6">
        <f t="shared" si="1"/>
        <v>1.6666666666666667</v>
      </c>
      <c r="H103" s="1">
        <v>2020</v>
      </c>
    </row>
    <row r="104" spans="1:8" x14ac:dyDescent="0.3">
      <c r="A104" s="2" t="s">
        <v>122</v>
      </c>
      <c r="B104" s="3" t="s">
        <v>123</v>
      </c>
      <c r="C104" s="1" t="s">
        <v>124</v>
      </c>
      <c r="D104" s="1" t="s">
        <v>168</v>
      </c>
      <c r="E104" s="4">
        <v>106555</v>
      </c>
      <c r="F104" s="5">
        <v>55408.6</v>
      </c>
      <c r="G104" s="6">
        <f t="shared" si="1"/>
        <v>1.9230769230769231</v>
      </c>
      <c r="H104" s="1">
        <v>2020</v>
      </c>
    </row>
    <row r="105" spans="1:8" x14ac:dyDescent="0.3">
      <c r="A105" s="2" t="s">
        <v>125</v>
      </c>
      <c r="B105" s="3" t="s">
        <v>126</v>
      </c>
      <c r="C105" s="1" t="s">
        <v>127</v>
      </c>
      <c r="D105" s="1" t="s">
        <v>168</v>
      </c>
      <c r="E105" s="4">
        <v>70923</v>
      </c>
      <c r="F105" s="5">
        <v>84398.37</v>
      </c>
      <c r="G105" s="6">
        <f t="shared" si="1"/>
        <v>0.84033613445378152</v>
      </c>
      <c r="H105" s="1">
        <v>2020</v>
      </c>
    </row>
    <row r="106" spans="1:8" x14ac:dyDescent="0.3">
      <c r="A106" s="2" t="s">
        <v>128</v>
      </c>
      <c r="B106" s="3" t="s">
        <v>129</v>
      </c>
      <c r="C106" s="1" t="s">
        <v>130</v>
      </c>
      <c r="D106" s="1" t="s">
        <v>168</v>
      </c>
      <c r="E106" s="4">
        <v>271484</v>
      </c>
      <c r="F106" s="5">
        <v>100449.08</v>
      </c>
      <c r="G106" s="6">
        <f t="shared" si="1"/>
        <v>2.7027027027027026</v>
      </c>
      <c r="H106" s="1">
        <v>2020</v>
      </c>
    </row>
    <row r="107" spans="1:8" x14ac:dyDescent="0.3">
      <c r="A107" s="2" t="s">
        <v>131</v>
      </c>
      <c r="B107" s="3" t="s">
        <v>132</v>
      </c>
      <c r="C107" s="1" t="s">
        <v>133</v>
      </c>
      <c r="D107" s="1" t="s">
        <v>168</v>
      </c>
      <c r="E107" s="4">
        <v>362594</v>
      </c>
      <c r="F107" s="5">
        <v>101526.32</v>
      </c>
      <c r="G107" s="6">
        <f t="shared" si="1"/>
        <v>3.5714285714285712</v>
      </c>
      <c r="H107" s="1">
        <v>2020</v>
      </c>
    </row>
    <row r="108" spans="1:8" x14ac:dyDescent="0.3">
      <c r="A108" s="2" t="s">
        <v>134</v>
      </c>
      <c r="B108" s="3" t="s">
        <v>135</v>
      </c>
      <c r="C108" s="1" t="s">
        <v>136</v>
      </c>
      <c r="D108" s="1" t="s">
        <v>168</v>
      </c>
      <c r="E108" s="4">
        <v>424759</v>
      </c>
      <c r="F108" s="5">
        <v>373787.92</v>
      </c>
      <c r="G108" s="6">
        <f t="shared" si="1"/>
        <v>1.1363636363636365</v>
      </c>
      <c r="H108" s="1">
        <v>2020</v>
      </c>
    </row>
    <row r="109" spans="1:8" x14ac:dyDescent="0.3">
      <c r="A109" s="2" t="s">
        <v>137</v>
      </c>
      <c r="B109" s="3" t="s">
        <v>138</v>
      </c>
      <c r="C109" s="1" t="s">
        <v>139</v>
      </c>
      <c r="D109" s="1" t="s">
        <v>168</v>
      </c>
      <c r="E109" s="4">
        <v>568566</v>
      </c>
      <c r="F109" s="5">
        <v>523080.72000000003</v>
      </c>
      <c r="G109" s="6">
        <f t="shared" si="1"/>
        <v>1.0869565217391304</v>
      </c>
      <c r="H109" s="1">
        <v>2020</v>
      </c>
    </row>
    <row r="110" spans="1:8" x14ac:dyDescent="0.3">
      <c r="A110" s="2" t="s">
        <v>140</v>
      </c>
      <c r="B110" s="3" t="s">
        <v>141</v>
      </c>
      <c r="C110" s="1" t="s">
        <v>142</v>
      </c>
      <c r="D110" s="1" t="s">
        <v>168</v>
      </c>
      <c r="E110" s="4">
        <v>450655</v>
      </c>
      <c r="F110" s="5">
        <v>464174.65</v>
      </c>
      <c r="G110" s="6">
        <f t="shared" si="1"/>
        <v>0.97087378640776689</v>
      </c>
      <c r="H110" s="1">
        <v>2020</v>
      </c>
    </row>
    <row r="111" spans="1:8" x14ac:dyDescent="0.3">
      <c r="A111" s="2" t="s">
        <v>143</v>
      </c>
      <c r="B111" s="3" t="s">
        <v>144</v>
      </c>
      <c r="C111" s="1" t="s">
        <v>145</v>
      </c>
      <c r="D111" s="1" t="s">
        <v>168</v>
      </c>
      <c r="E111" s="4">
        <v>356602</v>
      </c>
      <c r="F111" s="5">
        <v>246055.37999999998</v>
      </c>
      <c r="G111" s="6">
        <f t="shared" si="1"/>
        <v>1.4492753623188408</v>
      </c>
      <c r="H111" s="1">
        <v>2020</v>
      </c>
    </row>
    <row r="112" spans="1:8" x14ac:dyDescent="0.3">
      <c r="A112" s="2" t="s">
        <v>143</v>
      </c>
      <c r="B112" s="3" t="s">
        <v>144</v>
      </c>
      <c r="C112" s="1" t="s">
        <v>146</v>
      </c>
      <c r="D112" s="1" t="s">
        <v>168</v>
      </c>
      <c r="E112" s="4">
        <v>481508</v>
      </c>
      <c r="F112" s="5">
        <v>553734.19999999995</v>
      </c>
      <c r="G112" s="6">
        <f t="shared" si="1"/>
        <v>0.86956521739130443</v>
      </c>
      <c r="H112" s="1">
        <v>2020</v>
      </c>
    </row>
    <row r="113" spans="1:8" x14ac:dyDescent="0.3">
      <c r="A113" s="2" t="s">
        <v>147</v>
      </c>
      <c r="B113" s="3" t="s">
        <v>148</v>
      </c>
      <c r="C113" s="1" t="s">
        <v>149</v>
      </c>
      <c r="D113" s="1" t="s">
        <v>168</v>
      </c>
      <c r="E113" s="4">
        <v>179527</v>
      </c>
      <c r="F113" s="5">
        <v>201070.24000000002</v>
      </c>
      <c r="G113" s="6">
        <f t="shared" si="1"/>
        <v>0.89285714285714279</v>
      </c>
      <c r="H113" s="1">
        <v>2020</v>
      </c>
    </row>
    <row r="114" spans="1:8" x14ac:dyDescent="0.3">
      <c r="A114" s="2" t="s">
        <v>150</v>
      </c>
      <c r="B114" s="3" t="s">
        <v>151</v>
      </c>
      <c r="C114" s="1" t="s">
        <v>152</v>
      </c>
      <c r="D114" s="1" t="s">
        <v>168</v>
      </c>
      <c r="E114" s="4">
        <v>291522</v>
      </c>
      <c r="F114" s="5">
        <v>201150.18</v>
      </c>
      <c r="G114" s="6">
        <f t="shared" si="1"/>
        <v>1.4492753623188406</v>
      </c>
      <c r="H114" s="1">
        <v>2020</v>
      </c>
    </row>
    <row r="115" spans="1:8" x14ac:dyDescent="0.3">
      <c r="A115" s="2" t="s">
        <v>153</v>
      </c>
      <c r="B115" s="3" t="s">
        <v>154</v>
      </c>
      <c r="C115" s="1" t="s">
        <v>155</v>
      </c>
      <c r="D115" s="1" t="s">
        <v>168</v>
      </c>
      <c r="E115" s="4">
        <v>352708</v>
      </c>
      <c r="F115" s="5">
        <v>261003.91999999998</v>
      </c>
      <c r="G115" s="6">
        <f t="shared" si="1"/>
        <v>1.3513513513513515</v>
      </c>
      <c r="H115" s="1">
        <v>2020</v>
      </c>
    </row>
    <row r="116" spans="1:8" x14ac:dyDescent="0.3">
      <c r="A116" s="2" t="s">
        <v>156</v>
      </c>
      <c r="B116" s="3" t="s">
        <v>157</v>
      </c>
      <c r="C116" s="1" t="s">
        <v>158</v>
      </c>
      <c r="D116" s="1" t="s">
        <v>168</v>
      </c>
      <c r="E116" s="4">
        <v>486521</v>
      </c>
      <c r="F116" s="5">
        <v>491386.21</v>
      </c>
      <c r="G116" s="6">
        <f t="shared" si="1"/>
        <v>0.99009900990099009</v>
      </c>
      <c r="H116" s="1">
        <v>2020</v>
      </c>
    </row>
    <row r="117" spans="1:8" x14ac:dyDescent="0.3">
      <c r="A117" s="2" t="s">
        <v>159</v>
      </c>
      <c r="B117" s="3" t="s">
        <v>160</v>
      </c>
      <c r="C117" s="1" t="s">
        <v>161</v>
      </c>
      <c r="D117" s="1" t="s">
        <v>168</v>
      </c>
      <c r="E117" s="4">
        <v>154568</v>
      </c>
      <c r="F117" s="5">
        <v>61827.200000000004</v>
      </c>
      <c r="G117" s="6">
        <f t="shared" si="1"/>
        <v>2.5</v>
      </c>
      <c r="H117" s="1">
        <v>2020</v>
      </c>
    </row>
    <row r="118" spans="1:8" x14ac:dyDescent="0.3">
      <c r="A118" s="2" t="s">
        <v>162</v>
      </c>
      <c r="B118" s="3" t="s">
        <v>163</v>
      </c>
      <c r="C118" s="1" t="s">
        <v>164</v>
      </c>
      <c r="D118" s="1" t="s">
        <v>168</v>
      </c>
      <c r="E118" s="4">
        <v>18595</v>
      </c>
      <c r="F118" s="5">
        <v>18966.900000000001</v>
      </c>
      <c r="G118" s="6">
        <f t="shared" si="1"/>
        <v>0.98039215686274506</v>
      </c>
      <c r="H118" s="1">
        <v>2020</v>
      </c>
    </row>
    <row r="119" spans="1:8" x14ac:dyDescent="0.3">
      <c r="A119" s="2" t="s">
        <v>165</v>
      </c>
      <c r="B119" s="3" t="s">
        <v>166</v>
      </c>
      <c r="C119" s="1" t="s">
        <v>167</v>
      </c>
      <c r="D119" s="1" t="s">
        <v>168</v>
      </c>
      <c r="E119" s="4">
        <v>146185</v>
      </c>
      <c r="F119" s="5">
        <v>119871.7</v>
      </c>
      <c r="G119" s="6">
        <f t="shared" si="1"/>
        <v>1.2195121951219512</v>
      </c>
      <c r="H119" s="1">
        <v>2020</v>
      </c>
    </row>
    <row r="120" spans="1:8" x14ac:dyDescent="0.3">
      <c r="A120" s="2" t="s">
        <v>8</v>
      </c>
      <c r="B120" s="3" t="s">
        <v>9</v>
      </c>
      <c r="C120" s="1" t="s">
        <v>10</v>
      </c>
      <c r="D120" s="1" t="s">
        <v>169</v>
      </c>
      <c r="E120" s="4">
        <v>631911</v>
      </c>
      <c r="F120" s="5">
        <v>436018.58999999997</v>
      </c>
      <c r="G120" s="6">
        <f t="shared" si="1"/>
        <v>1.4492753623188408</v>
      </c>
      <c r="H120" s="1">
        <v>2020</v>
      </c>
    </row>
    <row r="121" spans="1:8" x14ac:dyDescent="0.3">
      <c r="A121" s="2" t="s">
        <v>12</v>
      </c>
      <c r="B121" s="3" t="s">
        <v>13</v>
      </c>
      <c r="C121" s="1" t="s">
        <v>14</v>
      </c>
      <c r="D121" s="1" t="s">
        <v>169</v>
      </c>
      <c r="E121" s="4">
        <v>1184116</v>
      </c>
      <c r="F121" s="5">
        <v>1077545.56</v>
      </c>
      <c r="G121" s="6">
        <f t="shared" si="1"/>
        <v>1.0989010989010988</v>
      </c>
      <c r="H121" s="1">
        <v>2020</v>
      </c>
    </row>
    <row r="122" spans="1:8" x14ac:dyDescent="0.3">
      <c r="A122" s="2" t="s">
        <v>15</v>
      </c>
      <c r="B122" s="3" t="s">
        <v>16</v>
      </c>
      <c r="C122" s="1" t="s">
        <v>17</v>
      </c>
      <c r="D122" s="1" t="s">
        <v>169</v>
      </c>
      <c r="E122" s="4">
        <v>207441</v>
      </c>
      <c r="F122" s="5">
        <v>234408.33</v>
      </c>
      <c r="G122" s="6">
        <f t="shared" si="1"/>
        <v>0.88495575221238942</v>
      </c>
      <c r="H122" s="1">
        <v>2020</v>
      </c>
    </row>
    <row r="123" spans="1:8" x14ac:dyDescent="0.3">
      <c r="A123" s="2" t="s">
        <v>18</v>
      </c>
      <c r="B123" s="3" t="s">
        <v>19</v>
      </c>
      <c r="C123" s="1" t="s">
        <v>20</v>
      </c>
      <c r="D123" s="1" t="s">
        <v>169</v>
      </c>
      <c r="E123" s="4">
        <v>225763</v>
      </c>
      <c r="F123" s="5">
        <v>216732.47999999998</v>
      </c>
      <c r="G123" s="6">
        <f t="shared" si="1"/>
        <v>1.0416666666666667</v>
      </c>
      <c r="H123" s="1">
        <v>2020</v>
      </c>
    </row>
    <row r="124" spans="1:8" x14ac:dyDescent="0.3">
      <c r="A124" s="2" t="s">
        <v>21</v>
      </c>
      <c r="B124" s="3" t="s">
        <v>22</v>
      </c>
      <c r="C124" s="1" t="s">
        <v>23</v>
      </c>
      <c r="D124" s="1" t="s">
        <v>169</v>
      </c>
      <c r="E124" s="4">
        <v>893037</v>
      </c>
      <c r="F124" s="5">
        <v>1089505.1399999999</v>
      </c>
      <c r="G124" s="6">
        <f t="shared" si="1"/>
        <v>0.81967213114754101</v>
      </c>
      <c r="H124" s="1">
        <v>2020</v>
      </c>
    </row>
    <row r="125" spans="1:8" x14ac:dyDescent="0.3">
      <c r="A125" s="2" t="s">
        <v>21</v>
      </c>
      <c r="B125" s="3" t="s">
        <v>22</v>
      </c>
      <c r="C125" s="1" t="s">
        <v>24</v>
      </c>
      <c r="D125" s="1" t="s">
        <v>169</v>
      </c>
      <c r="E125" s="4">
        <v>662062</v>
      </c>
      <c r="F125" s="5">
        <v>470064.01999999996</v>
      </c>
      <c r="G125" s="6">
        <f t="shared" si="1"/>
        <v>1.4084507042253522</v>
      </c>
      <c r="H125" s="1">
        <v>2020</v>
      </c>
    </row>
    <row r="126" spans="1:8" x14ac:dyDescent="0.3">
      <c r="A126" s="2" t="s">
        <v>21</v>
      </c>
      <c r="B126" s="3" t="s">
        <v>22</v>
      </c>
      <c r="C126" s="1" t="s">
        <v>25</v>
      </c>
      <c r="D126" s="1" t="s">
        <v>169</v>
      </c>
      <c r="E126" s="4">
        <v>943377</v>
      </c>
      <c r="F126" s="5">
        <v>698098.98</v>
      </c>
      <c r="G126" s="6">
        <f t="shared" si="1"/>
        <v>1.3513513513513513</v>
      </c>
      <c r="H126" s="1">
        <v>2020</v>
      </c>
    </row>
    <row r="127" spans="1:8" x14ac:dyDescent="0.3">
      <c r="A127" s="2" t="s">
        <v>21</v>
      </c>
      <c r="B127" s="3" t="s">
        <v>22</v>
      </c>
      <c r="C127" s="1" t="s">
        <v>26</v>
      </c>
      <c r="D127" s="1" t="s">
        <v>169</v>
      </c>
      <c r="E127" s="4">
        <v>697934</v>
      </c>
      <c r="F127" s="5">
        <v>474595.12000000005</v>
      </c>
      <c r="G127" s="6">
        <f t="shared" si="1"/>
        <v>1.4705882352941175</v>
      </c>
      <c r="H127" s="1">
        <v>2020</v>
      </c>
    </row>
    <row r="128" spans="1:8" x14ac:dyDescent="0.3">
      <c r="A128" s="2" t="s">
        <v>27</v>
      </c>
      <c r="B128" s="3" t="s">
        <v>28</v>
      </c>
      <c r="C128" s="1" t="s">
        <v>29</v>
      </c>
      <c r="D128" s="1" t="s">
        <v>169</v>
      </c>
      <c r="E128" s="4">
        <v>213756</v>
      </c>
      <c r="F128" s="5">
        <v>162454.56</v>
      </c>
      <c r="G128" s="6">
        <f t="shared" si="1"/>
        <v>1.3157894736842106</v>
      </c>
      <c r="H128" s="1">
        <v>2020</v>
      </c>
    </row>
    <row r="129" spans="1:8" x14ac:dyDescent="0.3">
      <c r="A129" s="2" t="s">
        <v>30</v>
      </c>
      <c r="B129" s="3" t="s">
        <v>31</v>
      </c>
      <c r="C129" s="1" t="s">
        <v>32</v>
      </c>
      <c r="D129" s="1" t="s">
        <v>169</v>
      </c>
      <c r="E129" s="4">
        <v>422826</v>
      </c>
      <c r="F129" s="5">
        <v>295978.19999999995</v>
      </c>
      <c r="G129" s="6">
        <f t="shared" si="1"/>
        <v>1.4285714285714288</v>
      </c>
      <c r="H129" s="1">
        <v>2020</v>
      </c>
    </row>
    <row r="130" spans="1:8" x14ac:dyDescent="0.3">
      <c r="A130" s="2" t="s">
        <v>33</v>
      </c>
      <c r="B130" s="3" t="s">
        <v>34</v>
      </c>
      <c r="C130" s="1" t="s">
        <v>35</v>
      </c>
      <c r="D130" s="1" t="s">
        <v>169</v>
      </c>
      <c r="E130" s="4">
        <v>213851</v>
      </c>
      <c r="F130" s="5">
        <v>220266.53</v>
      </c>
      <c r="G130" s="6">
        <f t="shared" si="1"/>
        <v>0.970873786407767</v>
      </c>
      <c r="H130" s="1">
        <v>2020</v>
      </c>
    </row>
    <row r="131" spans="1:8" x14ac:dyDescent="0.3">
      <c r="A131" s="2" t="s">
        <v>36</v>
      </c>
      <c r="B131" s="3" t="s">
        <v>37</v>
      </c>
      <c r="C131" s="1" t="s">
        <v>38</v>
      </c>
      <c r="D131" s="1" t="s">
        <v>169</v>
      </c>
      <c r="E131" s="4">
        <v>1010712</v>
      </c>
      <c r="F131" s="5">
        <v>1051140.48</v>
      </c>
      <c r="G131" s="6">
        <f t="shared" ref="G131:G194" si="2">E131/F131</f>
        <v>0.96153846153846156</v>
      </c>
      <c r="H131" s="1">
        <v>2020</v>
      </c>
    </row>
    <row r="132" spans="1:8" x14ac:dyDescent="0.3">
      <c r="A132" s="2" t="s">
        <v>36</v>
      </c>
      <c r="B132" s="3" t="s">
        <v>37</v>
      </c>
      <c r="C132" s="1" t="s">
        <v>39</v>
      </c>
      <c r="D132" s="1" t="s">
        <v>169</v>
      </c>
      <c r="E132" s="4">
        <v>500223</v>
      </c>
      <c r="F132" s="5">
        <v>615274.29</v>
      </c>
      <c r="G132" s="6">
        <f t="shared" si="2"/>
        <v>0.81300813008130079</v>
      </c>
      <c r="H132" s="1">
        <v>2020</v>
      </c>
    </row>
    <row r="133" spans="1:8" x14ac:dyDescent="0.3">
      <c r="A133" s="2" t="s">
        <v>40</v>
      </c>
      <c r="B133" s="3" t="s">
        <v>41</v>
      </c>
      <c r="C133" s="1" t="s">
        <v>42</v>
      </c>
      <c r="D133" s="1" t="s">
        <v>169</v>
      </c>
      <c r="E133" s="4">
        <v>1144515</v>
      </c>
      <c r="F133" s="5">
        <v>972837.75</v>
      </c>
      <c r="G133" s="6">
        <f t="shared" si="2"/>
        <v>1.1764705882352942</v>
      </c>
      <c r="H133" s="1">
        <v>2020</v>
      </c>
    </row>
    <row r="134" spans="1:8" x14ac:dyDescent="0.3">
      <c r="A134" s="2" t="s">
        <v>43</v>
      </c>
      <c r="B134" s="3" t="s">
        <v>44</v>
      </c>
      <c r="C134" s="1" t="s">
        <v>45</v>
      </c>
      <c r="D134" s="1" t="s">
        <v>169</v>
      </c>
      <c r="E134" s="4">
        <v>1120811</v>
      </c>
      <c r="F134" s="5">
        <v>1008729.9</v>
      </c>
      <c r="G134" s="6">
        <f t="shared" si="2"/>
        <v>1.1111111111111112</v>
      </c>
      <c r="H134" s="1">
        <v>2020</v>
      </c>
    </row>
    <row r="135" spans="1:8" x14ac:dyDescent="0.3">
      <c r="A135" s="2" t="s">
        <v>46</v>
      </c>
      <c r="B135" s="3" t="s">
        <v>47</v>
      </c>
      <c r="C135" s="1" t="s">
        <v>48</v>
      </c>
      <c r="D135" s="1" t="s">
        <v>169</v>
      </c>
      <c r="E135" s="4">
        <v>455229</v>
      </c>
      <c r="F135" s="5">
        <v>300451.14</v>
      </c>
      <c r="G135" s="6">
        <f t="shared" si="2"/>
        <v>1.5151515151515151</v>
      </c>
      <c r="H135" s="1">
        <v>2020</v>
      </c>
    </row>
    <row r="136" spans="1:8" x14ac:dyDescent="0.3">
      <c r="A136" s="2" t="s">
        <v>49</v>
      </c>
      <c r="B136" s="3" t="s">
        <v>50</v>
      </c>
      <c r="C136" s="1" t="s">
        <v>51</v>
      </c>
      <c r="D136" s="1" t="s">
        <v>169</v>
      </c>
      <c r="E136" s="4">
        <v>797224</v>
      </c>
      <c r="F136" s="5">
        <v>486306.64</v>
      </c>
      <c r="G136" s="6">
        <f t="shared" si="2"/>
        <v>1.639344262295082</v>
      </c>
      <c r="H136" s="1">
        <v>2020</v>
      </c>
    </row>
    <row r="137" spans="1:8" x14ac:dyDescent="0.3">
      <c r="A137" s="2" t="s">
        <v>52</v>
      </c>
      <c r="B137" s="3" t="s">
        <v>53</v>
      </c>
      <c r="C137" s="1" t="s">
        <v>54</v>
      </c>
      <c r="D137" s="1" t="s">
        <v>169</v>
      </c>
      <c r="E137" s="4">
        <v>1001111</v>
      </c>
      <c r="F137" s="5">
        <v>470522.17</v>
      </c>
      <c r="G137" s="6">
        <f t="shared" si="2"/>
        <v>2.1276595744680851</v>
      </c>
      <c r="H137" s="1">
        <v>2020</v>
      </c>
    </row>
    <row r="138" spans="1:8" x14ac:dyDescent="0.3">
      <c r="A138" s="2" t="s">
        <v>52</v>
      </c>
      <c r="B138" s="3" t="s">
        <v>53</v>
      </c>
      <c r="C138" s="1" t="s">
        <v>55</v>
      </c>
      <c r="D138" s="1" t="s">
        <v>169</v>
      </c>
      <c r="E138" s="4">
        <v>652008</v>
      </c>
      <c r="F138" s="5">
        <v>736769.03999999992</v>
      </c>
      <c r="G138" s="6">
        <f t="shared" si="2"/>
        <v>0.88495575221238942</v>
      </c>
      <c r="H138" s="1">
        <v>2020</v>
      </c>
    </row>
    <row r="139" spans="1:8" x14ac:dyDescent="0.3">
      <c r="A139" s="2" t="s">
        <v>56</v>
      </c>
      <c r="B139" s="3" t="s">
        <v>57</v>
      </c>
      <c r="C139" s="1" t="s">
        <v>58</v>
      </c>
      <c r="D139" s="1" t="s">
        <v>169</v>
      </c>
      <c r="E139" s="4">
        <v>1062607</v>
      </c>
      <c r="F139" s="5">
        <v>1009476.6499999999</v>
      </c>
      <c r="G139" s="6">
        <f t="shared" si="2"/>
        <v>1.0526315789473686</v>
      </c>
      <c r="H139" s="1">
        <v>2020</v>
      </c>
    </row>
    <row r="140" spans="1:8" x14ac:dyDescent="0.3">
      <c r="A140" s="2" t="s">
        <v>59</v>
      </c>
      <c r="B140" s="3" t="s">
        <v>60</v>
      </c>
      <c r="C140" s="1" t="s">
        <v>61</v>
      </c>
      <c r="D140" s="1" t="s">
        <v>169</v>
      </c>
      <c r="E140" s="4">
        <v>441620</v>
      </c>
      <c r="F140" s="5">
        <v>211977.60000000001</v>
      </c>
      <c r="G140" s="6">
        <f t="shared" si="2"/>
        <v>2.0833333333333335</v>
      </c>
      <c r="H140" s="1">
        <v>2020</v>
      </c>
    </row>
    <row r="141" spans="1:8" x14ac:dyDescent="0.3">
      <c r="A141" s="2" t="s">
        <v>62</v>
      </c>
      <c r="B141" s="3" t="s">
        <v>63</v>
      </c>
      <c r="C141" s="1" t="s">
        <v>64</v>
      </c>
      <c r="D141" s="1" t="s">
        <v>169</v>
      </c>
      <c r="E141" s="4">
        <v>667765</v>
      </c>
      <c r="F141" s="5">
        <v>180296.55000000002</v>
      </c>
      <c r="G141" s="6">
        <f t="shared" si="2"/>
        <v>3.7037037037037033</v>
      </c>
      <c r="H141" s="1">
        <v>2020</v>
      </c>
    </row>
    <row r="142" spans="1:8" x14ac:dyDescent="0.3">
      <c r="A142" s="2" t="s">
        <v>65</v>
      </c>
      <c r="B142" s="3" t="s">
        <v>66</v>
      </c>
      <c r="C142" s="1" t="s">
        <v>67</v>
      </c>
      <c r="D142" s="1" t="s">
        <v>169</v>
      </c>
      <c r="E142" s="4">
        <v>888554</v>
      </c>
      <c r="F142" s="5">
        <v>275451.74</v>
      </c>
      <c r="G142" s="6">
        <f t="shared" si="2"/>
        <v>3.2258064516129035</v>
      </c>
      <c r="H142" s="1">
        <v>2020</v>
      </c>
    </row>
    <row r="143" spans="1:8" x14ac:dyDescent="0.3">
      <c r="A143" s="2" t="s">
        <v>68</v>
      </c>
      <c r="B143" s="3" t="s">
        <v>69</v>
      </c>
      <c r="C143" s="1" t="s">
        <v>70</v>
      </c>
      <c r="D143" s="1" t="s">
        <v>169</v>
      </c>
      <c r="E143" s="4">
        <v>278717</v>
      </c>
      <c r="F143" s="5">
        <v>242483.79</v>
      </c>
      <c r="G143" s="6">
        <f t="shared" si="2"/>
        <v>1.1494252873563218</v>
      </c>
      <c r="H143" s="1">
        <v>2020</v>
      </c>
    </row>
    <row r="144" spans="1:8" x14ac:dyDescent="0.3">
      <c r="A144" s="2" t="s">
        <v>71</v>
      </c>
      <c r="B144" s="3" t="s">
        <v>72</v>
      </c>
      <c r="C144" s="1" t="s">
        <v>73</v>
      </c>
      <c r="D144" s="1" t="s">
        <v>169</v>
      </c>
      <c r="E144" s="4">
        <v>696460</v>
      </c>
      <c r="F144" s="5">
        <v>508415.8</v>
      </c>
      <c r="G144" s="6">
        <f t="shared" si="2"/>
        <v>1.3698630136986301</v>
      </c>
      <c r="H144" s="1">
        <v>2020</v>
      </c>
    </row>
    <row r="145" spans="1:8" x14ac:dyDescent="0.3">
      <c r="A145" s="2" t="s">
        <v>71</v>
      </c>
      <c r="B145" s="3" t="s">
        <v>72</v>
      </c>
      <c r="C145" s="1" t="s">
        <v>74</v>
      </c>
      <c r="D145" s="1" t="s">
        <v>169</v>
      </c>
      <c r="E145" s="4">
        <v>1184330</v>
      </c>
      <c r="F145" s="5">
        <v>1125113.5</v>
      </c>
      <c r="G145" s="6">
        <f t="shared" si="2"/>
        <v>1.0526315789473684</v>
      </c>
      <c r="H145" s="1">
        <v>2020</v>
      </c>
    </row>
    <row r="146" spans="1:8" x14ac:dyDescent="0.3">
      <c r="A146" s="2" t="s">
        <v>75</v>
      </c>
      <c r="B146" s="3" t="s">
        <v>76</v>
      </c>
      <c r="C146" s="1" t="s">
        <v>77</v>
      </c>
      <c r="D146" s="1" t="s">
        <v>169</v>
      </c>
      <c r="E146" s="4">
        <v>722174</v>
      </c>
      <c r="F146" s="5">
        <v>491078.32</v>
      </c>
      <c r="G146" s="6">
        <f t="shared" si="2"/>
        <v>1.4705882352941175</v>
      </c>
      <c r="H146" s="1">
        <v>2020</v>
      </c>
    </row>
    <row r="147" spans="1:8" x14ac:dyDescent="0.3">
      <c r="A147" s="2" t="s">
        <v>78</v>
      </c>
      <c r="B147" s="3" t="s">
        <v>79</v>
      </c>
      <c r="C147" s="1" t="s">
        <v>80</v>
      </c>
      <c r="D147" s="1" t="s">
        <v>169</v>
      </c>
      <c r="E147" s="4">
        <v>169552</v>
      </c>
      <c r="F147" s="5">
        <v>206853.44</v>
      </c>
      <c r="G147" s="6">
        <f t="shared" si="2"/>
        <v>0.81967213114754101</v>
      </c>
      <c r="H147" s="1">
        <v>2020</v>
      </c>
    </row>
    <row r="148" spans="1:8" x14ac:dyDescent="0.3">
      <c r="A148" s="2" t="s">
        <v>81</v>
      </c>
      <c r="B148" s="3" t="s">
        <v>82</v>
      </c>
      <c r="C148" s="1" t="s">
        <v>83</v>
      </c>
      <c r="D148" s="1" t="s">
        <v>169</v>
      </c>
      <c r="E148" s="4">
        <v>132934</v>
      </c>
      <c r="F148" s="5">
        <v>70455.02</v>
      </c>
      <c r="G148" s="6">
        <f t="shared" si="2"/>
        <v>1.8867924528301885</v>
      </c>
      <c r="H148" s="1">
        <v>2020</v>
      </c>
    </row>
    <row r="149" spans="1:8" x14ac:dyDescent="0.3">
      <c r="A149" s="2" t="s">
        <v>84</v>
      </c>
      <c r="B149" s="3" t="s">
        <v>85</v>
      </c>
      <c r="C149" s="1" t="s">
        <v>86</v>
      </c>
      <c r="D149" s="1" t="s">
        <v>169</v>
      </c>
      <c r="E149" s="4">
        <v>674783</v>
      </c>
      <c r="F149" s="5">
        <v>344139.33</v>
      </c>
      <c r="G149" s="6">
        <f t="shared" si="2"/>
        <v>1.9607843137254901</v>
      </c>
      <c r="H149" s="1">
        <v>2020</v>
      </c>
    </row>
    <row r="150" spans="1:8" x14ac:dyDescent="0.3">
      <c r="A150" s="2" t="s">
        <v>87</v>
      </c>
      <c r="B150" s="3" t="s">
        <v>88</v>
      </c>
      <c r="C150" s="1" t="s">
        <v>89</v>
      </c>
      <c r="D150" s="1" t="s">
        <v>169</v>
      </c>
      <c r="E150" s="4">
        <v>1116197</v>
      </c>
      <c r="F150" s="5">
        <v>1060387.1499999999</v>
      </c>
      <c r="G150" s="6">
        <f t="shared" si="2"/>
        <v>1.0526315789473686</v>
      </c>
      <c r="H150" s="1">
        <v>2020</v>
      </c>
    </row>
    <row r="151" spans="1:8" x14ac:dyDescent="0.3">
      <c r="A151" s="2" t="s">
        <v>90</v>
      </c>
      <c r="B151" s="3" t="s">
        <v>91</v>
      </c>
      <c r="C151" s="1" t="s">
        <v>92</v>
      </c>
      <c r="D151" s="1" t="s">
        <v>169</v>
      </c>
      <c r="E151" s="4">
        <v>1068580</v>
      </c>
      <c r="F151" s="5">
        <v>748006</v>
      </c>
      <c r="G151" s="6">
        <f t="shared" si="2"/>
        <v>1.4285714285714286</v>
      </c>
      <c r="H151" s="1">
        <v>2020</v>
      </c>
    </row>
    <row r="152" spans="1:8" x14ac:dyDescent="0.3">
      <c r="A152" s="2" t="s">
        <v>93</v>
      </c>
      <c r="B152" s="3" t="s">
        <v>94</v>
      </c>
      <c r="C152" s="1" t="s">
        <v>95</v>
      </c>
      <c r="D152" s="1" t="s">
        <v>169</v>
      </c>
      <c r="E152" s="4">
        <v>221694</v>
      </c>
      <c r="F152" s="5">
        <v>66508.2</v>
      </c>
      <c r="G152" s="6">
        <f t="shared" si="2"/>
        <v>3.3333333333333335</v>
      </c>
      <c r="H152" s="1">
        <v>2020</v>
      </c>
    </row>
    <row r="153" spans="1:8" x14ac:dyDescent="0.3">
      <c r="A153" s="2" t="s">
        <v>96</v>
      </c>
      <c r="B153" s="3" t="s">
        <v>97</v>
      </c>
      <c r="C153" s="1" t="s">
        <v>98</v>
      </c>
      <c r="D153" s="1" t="s">
        <v>169</v>
      </c>
      <c r="E153" s="4">
        <v>359183</v>
      </c>
      <c r="F153" s="5">
        <v>402284.96</v>
      </c>
      <c r="G153" s="6">
        <f t="shared" si="2"/>
        <v>0.89285714285714279</v>
      </c>
      <c r="H153" s="1">
        <v>2020</v>
      </c>
    </row>
    <row r="154" spans="1:8" x14ac:dyDescent="0.3">
      <c r="A154" s="2" t="s">
        <v>99</v>
      </c>
      <c r="B154" s="3" t="s">
        <v>100</v>
      </c>
      <c r="C154" s="1" t="s">
        <v>101</v>
      </c>
      <c r="D154" s="1" t="s">
        <v>169</v>
      </c>
      <c r="E154" s="4">
        <v>609373</v>
      </c>
      <c r="F154" s="5">
        <v>347342.61</v>
      </c>
      <c r="G154" s="6">
        <f t="shared" si="2"/>
        <v>1.7543859649122808</v>
      </c>
      <c r="H154" s="1">
        <v>2020</v>
      </c>
    </row>
    <row r="155" spans="1:8" x14ac:dyDescent="0.3">
      <c r="A155" s="2" t="s">
        <v>102</v>
      </c>
      <c r="B155" s="3" t="s">
        <v>103</v>
      </c>
      <c r="C155" s="1" t="s">
        <v>104</v>
      </c>
      <c r="D155" s="1" t="s">
        <v>169</v>
      </c>
      <c r="E155" s="4">
        <v>238758</v>
      </c>
      <c r="F155" s="5">
        <v>119379</v>
      </c>
      <c r="G155" s="6">
        <f t="shared" si="2"/>
        <v>2</v>
      </c>
      <c r="H155" s="1">
        <v>2020</v>
      </c>
    </row>
    <row r="156" spans="1:8" x14ac:dyDescent="0.3">
      <c r="A156" s="2" t="s">
        <v>105</v>
      </c>
      <c r="B156" s="3" t="s">
        <v>106</v>
      </c>
      <c r="C156" s="1" t="s">
        <v>107</v>
      </c>
      <c r="D156" s="1" t="s">
        <v>169</v>
      </c>
      <c r="E156" s="4">
        <v>637408</v>
      </c>
      <c r="F156" s="5">
        <v>599163.52</v>
      </c>
      <c r="G156" s="6">
        <f t="shared" si="2"/>
        <v>1.0638297872340425</v>
      </c>
      <c r="H156" s="1">
        <v>2020</v>
      </c>
    </row>
    <row r="157" spans="1:8" x14ac:dyDescent="0.3">
      <c r="A157" s="2" t="s">
        <v>108</v>
      </c>
      <c r="B157" s="3" t="s">
        <v>109</v>
      </c>
      <c r="C157" s="1" t="s">
        <v>110</v>
      </c>
      <c r="D157" s="1" t="s">
        <v>169</v>
      </c>
      <c r="E157" s="4">
        <v>866077</v>
      </c>
      <c r="F157" s="5">
        <v>1004649.32</v>
      </c>
      <c r="G157" s="6">
        <f t="shared" si="2"/>
        <v>0.86206896551724144</v>
      </c>
      <c r="H157" s="1">
        <v>2020</v>
      </c>
    </row>
    <row r="158" spans="1:8" x14ac:dyDescent="0.3">
      <c r="A158" s="2" t="s">
        <v>111</v>
      </c>
      <c r="B158" s="3" t="s">
        <v>112</v>
      </c>
      <c r="C158" s="1" t="s">
        <v>113</v>
      </c>
      <c r="D158" s="1" t="s">
        <v>169</v>
      </c>
      <c r="E158" s="4">
        <v>1191471</v>
      </c>
      <c r="F158" s="5">
        <v>1060409.19</v>
      </c>
      <c r="G158" s="6">
        <f t="shared" si="2"/>
        <v>1.1235955056179776</v>
      </c>
      <c r="H158" s="1">
        <v>2020</v>
      </c>
    </row>
    <row r="159" spans="1:8" x14ac:dyDescent="0.3">
      <c r="A159" s="2" t="s">
        <v>114</v>
      </c>
      <c r="B159" s="3" t="s">
        <v>115</v>
      </c>
      <c r="C159" s="1" t="s">
        <v>116</v>
      </c>
      <c r="D159" s="1" t="s">
        <v>169</v>
      </c>
      <c r="E159" s="4">
        <v>1031941</v>
      </c>
      <c r="F159" s="5">
        <v>691400.47000000009</v>
      </c>
      <c r="G159" s="6">
        <f t="shared" si="2"/>
        <v>1.4925373134328357</v>
      </c>
      <c r="H159" s="1">
        <v>2020</v>
      </c>
    </row>
    <row r="160" spans="1:8" x14ac:dyDescent="0.3">
      <c r="A160" s="2" t="s">
        <v>114</v>
      </c>
      <c r="B160" s="3" t="s">
        <v>115</v>
      </c>
      <c r="C160" s="1" t="s">
        <v>117</v>
      </c>
      <c r="D160" s="1" t="s">
        <v>169</v>
      </c>
      <c r="E160" s="4">
        <v>385369</v>
      </c>
      <c r="F160" s="5">
        <v>204245.57</v>
      </c>
      <c r="G160" s="6">
        <f t="shared" si="2"/>
        <v>1.8867924528301887</v>
      </c>
      <c r="H160" s="1">
        <v>2020</v>
      </c>
    </row>
    <row r="161" spans="1:8" x14ac:dyDescent="0.3">
      <c r="A161" s="2" t="s">
        <v>114</v>
      </c>
      <c r="B161" s="3" t="s">
        <v>115</v>
      </c>
      <c r="C161" s="1" t="s">
        <v>118</v>
      </c>
      <c r="D161" s="1" t="s">
        <v>169</v>
      </c>
      <c r="E161" s="4">
        <v>816830</v>
      </c>
      <c r="F161" s="5">
        <v>392078.39999999997</v>
      </c>
      <c r="G161" s="6">
        <f t="shared" si="2"/>
        <v>2.0833333333333335</v>
      </c>
      <c r="H161" s="1">
        <v>2020</v>
      </c>
    </row>
    <row r="162" spans="1:8" x14ac:dyDescent="0.3">
      <c r="A162" s="2" t="s">
        <v>119</v>
      </c>
      <c r="B162" s="3" t="s">
        <v>120</v>
      </c>
      <c r="C162" s="1" t="s">
        <v>121</v>
      </c>
      <c r="D162" s="1" t="s">
        <v>169</v>
      </c>
      <c r="E162" s="4">
        <v>916549</v>
      </c>
      <c r="F162" s="5">
        <v>1081527.8199999998</v>
      </c>
      <c r="G162" s="6">
        <f t="shared" si="2"/>
        <v>0.84745762711864425</v>
      </c>
      <c r="H162" s="1">
        <v>2020</v>
      </c>
    </row>
    <row r="163" spans="1:8" x14ac:dyDescent="0.3">
      <c r="A163" s="2" t="s">
        <v>122</v>
      </c>
      <c r="B163" s="3" t="s">
        <v>123</v>
      </c>
      <c r="C163" s="1" t="s">
        <v>124</v>
      </c>
      <c r="D163" s="1" t="s">
        <v>169</v>
      </c>
      <c r="E163" s="4">
        <v>649864</v>
      </c>
      <c r="F163" s="5">
        <v>318433.36</v>
      </c>
      <c r="G163" s="6">
        <f t="shared" si="2"/>
        <v>2.0408163265306123</v>
      </c>
      <c r="H163" s="1">
        <v>2020</v>
      </c>
    </row>
    <row r="164" spans="1:8" x14ac:dyDescent="0.3">
      <c r="A164" s="2" t="s">
        <v>125</v>
      </c>
      <c r="B164" s="3" t="s">
        <v>126</v>
      </c>
      <c r="C164" s="1" t="s">
        <v>127</v>
      </c>
      <c r="D164" s="1" t="s">
        <v>169</v>
      </c>
      <c r="E164" s="4">
        <v>669970</v>
      </c>
      <c r="F164" s="5">
        <v>757066.1</v>
      </c>
      <c r="G164" s="6">
        <f t="shared" si="2"/>
        <v>0.88495575221238942</v>
      </c>
      <c r="H164" s="1">
        <v>2020</v>
      </c>
    </row>
    <row r="165" spans="1:8" x14ac:dyDescent="0.3">
      <c r="A165" s="2" t="s">
        <v>128</v>
      </c>
      <c r="B165" s="3" t="s">
        <v>129</v>
      </c>
      <c r="C165" s="1" t="s">
        <v>130</v>
      </c>
      <c r="D165" s="1" t="s">
        <v>169</v>
      </c>
      <c r="E165" s="4">
        <v>1185957</v>
      </c>
      <c r="F165" s="5">
        <v>486242.37</v>
      </c>
      <c r="G165" s="6">
        <f t="shared" si="2"/>
        <v>2.4390243902439024</v>
      </c>
      <c r="H165" s="1">
        <v>2020</v>
      </c>
    </row>
    <row r="166" spans="1:8" x14ac:dyDescent="0.3">
      <c r="A166" s="2" t="s">
        <v>131</v>
      </c>
      <c r="B166" s="3" t="s">
        <v>132</v>
      </c>
      <c r="C166" s="1" t="s">
        <v>133</v>
      </c>
      <c r="D166" s="1" t="s">
        <v>169</v>
      </c>
      <c r="E166" s="4">
        <v>881225</v>
      </c>
      <c r="F166" s="5">
        <v>713792.25</v>
      </c>
      <c r="G166" s="6">
        <f t="shared" si="2"/>
        <v>1.2345679012345678</v>
      </c>
      <c r="H166" s="1">
        <v>2020</v>
      </c>
    </row>
    <row r="167" spans="1:8" x14ac:dyDescent="0.3">
      <c r="A167" s="2" t="s">
        <v>134</v>
      </c>
      <c r="B167" s="3" t="s">
        <v>135</v>
      </c>
      <c r="C167" s="1" t="s">
        <v>136</v>
      </c>
      <c r="D167" s="1" t="s">
        <v>169</v>
      </c>
      <c r="E167" s="4">
        <v>383053</v>
      </c>
      <c r="F167" s="5">
        <v>187695.97</v>
      </c>
      <c r="G167" s="6">
        <f t="shared" si="2"/>
        <v>2.0408163265306123</v>
      </c>
      <c r="H167" s="1">
        <v>2020</v>
      </c>
    </row>
    <row r="168" spans="1:8" x14ac:dyDescent="0.3">
      <c r="A168" s="2" t="s">
        <v>137</v>
      </c>
      <c r="B168" s="3" t="s">
        <v>138</v>
      </c>
      <c r="C168" s="1" t="s">
        <v>139</v>
      </c>
      <c r="D168" s="1" t="s">
        <v>169</v>
      </c>
      <c r="E168" s="4">
        <v>621826</v>
      </c>
      <c r="F168" s="5">
        <v>292258.21999999997</v>
      </c>
      <c r="G168" s="6">
        <f t="shared" si="2"/>
        <v>2.1276595744680855</v>
      </c>
      <c r="H168" s="1">
        <v>2020</v>
      </c>
    </row>
    <row r="169" spans="1:8" x14ac:dyDescent="0.3">
      <c r="A169" s="2" t="s">
        <v>140</v>
      </c>
      <c r="B169" s="3" t="s">
        <v>141</v>
      </c>
      <c r="C169" s="1" t="s">
        <v>142</v>
      </c>
      <c r="D169" s="1" t="s">
        <v>169</v>
      </c>
      <c r="E169" s="4">
        <v>1218248</v>
      </c>
      <c r="F169" s="5">
        <v>572576.55999999994</v>
      </c>
      <c r="G169" s="6">
        <f t="shared" si="2"/>
        <v>2.1276595744680855</v>
      </c>
      <c r="H169" s="1">
        <v>2020</v>
      </c>
    </row>
    <row r="170" spans="1:8" x14ac:dyDescent="0.3">
      <c r="A170" s="2" t="s">
        <v>143</v>
      </c>
      <c r="B170" s="3" t="s">
        <v>144</v>
      </c>
      <c r="C170" s="1" t="s">
        <v>145</v>
      </c>
      <c r="D170" s="1" t="s">
        <v>169</v>
      </c>
      <c r="E170" s="4">
        <v>490535</v>
      </c>
      <c r="F170" s="5">
        <v>578831.29999999993</v>
      </c>
      <c r="G170" s="6">
        <f t="shared" si="2"/>
        <v>0.84745762711864414</v>
      </c>
      <c r="H170" s="1">
        <v>2020</v>
      </c>
    </row>
    <row r="171" spans="1:8" x14ac:dyDescent="0.3">
      <c r="A171" s="2" t="s">
        <v>143</v>
      </c>
      <c r="B171" s="3" t="s">
        <v>144</v>
      </c>
      <c r="C171" s="1" t="s">
        <v>146</v>
      </c>
      <c r="D171" s="1" t="s">
        <v>169</v>
      </c>
      <c r="E171" s="4">
        <v>165618</v>
      </c>
      <c r="F171" s="5">
        <v>168930.36000000002</v>
      </c>
      <c r="G171" s="6">
        <f t="shared" si="2"/>
        <v>0.98039215686274506</v>
      </c>
      <c r="H171" s="1">
        <v>2020</v>
      </c>
    </row>
    <row r="172" spans="1:8" x14ac:dyDescent="0.3">
      <c r="A172" s="2" t="s">
        <v>147</v>
      </c>
      <c r="B172" s="3" t="s">
        <v>148</v>
      </c>
      <c r="C172" s="1" t="s">
        <v>149</v>
      </c>
      <c r="D172" s="1" t="s">
        <v>169</v>
      </c>
      <c r="E172" s="4">
        <v>45220</v>
      </c>
      <c r="F172" s="5">
        <v>19444.599999999999</v>
      </c>
      <c r="G172" s="6">
        <f t="shared" si="2"/>
        <v>2.3255813953488373</v>
      </c>
      <c r="H172" s="1">
        <v>2020</v>
      </c>
    </row>
    <row r="173" spans="1:8" x14ac:dyDescent="0.3">
      <c r="A173" s="2" t="s">
        <v>150</v>
      </c>
      <c r="B173" s="3" t="s">
        <v>151</v>
      </c>
      <c r="C173" s="1" t="s">
        <v>152</v>
      </c>
      <c r="D173" s="1" t="s">
        <v>169</v>
      </c>
      <c r="E173" s="4">
        <v>432591</v>
      </c>
      <c r="F173" s="5">
        <v>233599.14</v>
      </c>
      <c r="G173" s="6">
        <f t="shared" si="2"/>
        <v>1.8518518518518516</v>
      </c>
      <c r="H173" s="1">
        <v>2020</v>
      </c>
    </row>
    <row r="174" spans="1:8" x14ac:dyDescent="0.3">
      <c r="A174" s="2" t="s">
        <v>153</v>
      </c>
      <c r="B174" s="3" t="s">
        <v>154</v>
      </c>
      <c r="C174" s="1" t="s">
        <v>155</v>
      </c>
      <c r="D174" s="1" t="s">
        <v>169</v>
      </c>
      <c r="E174" s="4">
        <v>229954</v>
      </c>
      <c r="F174" s="5">
        <v>266746.63999999996</v>
      </c>
      <c r="G174" s="6">
        <f t="shared" si="2"/>
        <v>0.86206896551724155</v>
      </c>
      <c r="H174" s="1">
        <v>2020</v>
      </c>
    </row>
    <row r="175" spans="1:8" x14ac:dyDescent="0.3">
      <c r="A175" s="2" t="s">
        <v>156</v>
      </c>
      <c r="B175" s="3" t="s">
        <v>157</v>
      </c>
      <c r="C175" s="1" t="s">
        <v>158</v>
      </c>
      <c r="D175" s="1" t="s">
        <v>169</v>
      </c>
      <c r="E175" s="4">
        <v>448795</v>
      </c>
      <c r="F175" s="5">
        <v>224397.5</v>
      </c>
      <c r="G175" s="6">
        <f t="shared" si="2"/>
        <v>2</v>
      </c>
      <c r="H175" s="1">
        <v>2020</v>
      </c>
    </row>
    <row r="176" spans="1:8" x14ac:dyDescent="0.3">
      <c r="A176" s="2" t="s">
        <v>159</v>
      </c>
      <c r="B176" s="3" t="s">
        <v>160</v>
      </c>
      <c r="C176" s="1" t="s">
        <v>161</v>
      </c>
      <c r="D176" s="1" t="s">
        <v>169</v>
      </c>
      <c r="E176" s="4">
        <v>900913</v>
      </c>
      <c r="F176" s="5">
        <v>342346.94</v>
      </c>
      <c r="G176" s="6">
        <f t="shared" si="2"/>
        <v>2.6315789473684212</v>
      </c>
      <c r="H176" s="1">
        <v>2020</v>
      </c>
    </row>
    <row r="177" spans="1:8" x14ac:dyDescent="0.3">
      <c r="A177" s="2" t="s">
        <v>162</v>
      </c>
      <c r="B177" s="3" t="s">
        <v>163</v>
      </c>
      <c r="C177" s="1" t="s">
        <v>164</v>
      </c>
      <c r="D177" s="1" t="s">
        <v>169</v>
      </c>
      <c r="E177" s="4">
        <v>283321</v>
      </c>
      <c r="F177" s="5">
        <v>172825.81</v>
      </c>
      <c r="G177" s="6">
        <f t="shared" si="2"/>
        <v>1.639344262295082</v>
      </c>
      <c r="H177" s="1">
        <v>2020</v>
      </c>
    </row>
    <row r="178" spans="1:8" x14ac:dyDescent="0.3">
      <c r="A178" s="2" t="s">
        <v>165</v>
      </c>
      <c r="B178" s="3" t="s">
        <v>166</v>
      </c>
      <c r="C178" s="1" t="s">
        <v>167</v>
      </c>
      <c r="D178" s="1" t="s">
        <v>169</v>
      </c>
      <c r="E178" s="4">
        <v>599154</v>
      </c>
      <c r="F178" s="5">
        <v>617128.62</v>
      </c>
      <c r="G178" s="6">
        <f t="shared" si="2"/>
        <v>0.970873786407767</v>
      </c>
      <c r="H178" s="1">
        <v>2020</v>
      </c>
    </row>
    <row r="179" spans="1:8" x14ac:dyDescent="0.3">
      <c r="A179" s="2" t="s">
        <v>8</v>
      </c>
      <c r="B179" s="3" t="s">
        <v>9</v>
      </c>
      <c r="C179" s="1" t="s">
        <v>10</v>
      </c>
      <c r="D179" s="1" t="s">
        <v>170</v>
      </c>
      <c r="E179" s="4">
        <v>523100</v>
      </c>
      <c r="F179" s="5">
        <v>439404</v>
      </c>
      <c r="G179" s="6">
        <f t="shared" si="2"/>
        <v>1.1904761904761905</v>
      </c>
      <c r="H179" s="1">
        <v>2020</v>
      </c>
    </row>
    <row r="180" spans="1:8" x14ac:dyDescent="0.3">
      <c r="A180" s="2" t="s">
        <v>12</v>
      </c>
      <c r="B180" s="3" t="s">
        <v>13</v>
      </c>
      <c r="C180" s="1" t="s">
        <v>14</v>
      </c>
      <c r="D180" s="1" t="s">
        <v>170</v>
      </c>
      <c r="E180" s="4">
        <v>129285</v>
      </c>
      <c r="F180" s="5">
        <v>133163.55000000002</v>
      </c>
      <c r="G180" s="6">
        <f t="shared" si="2"/>
        <v>0.97087378640776689</v>
      </c>
      <c r="H180" s="1">
        <v>2020</v>
      </c>
    </row>
    <row r="181" spans="1:8" x14ac:dyDescent="0.3">
      <c r="A181" s="2" t="s">
        <v>15</v>
      </c>
      <c r="B181" s="3" t="s">
        <v>16</v>
      </c>
      <c r="C181" s="1" t="s">
        <v>17</v>
      </c>
      <c r="D181" s="1" t="s">
        <v>170</v>
      </c>
      <c r="E181" s="4">
        <v>480482</v>
      </c>
      <c r="F181" s="5">
        <v>278679.56</v>
      </c>
      <c r="G181" s="6">
        <f t="shared" si="2"/>
        <v>1.7241379310344829</v>
      </c>
      <c r="H181" s="1">
        <v>2020</v>
      </c>
    </row>
    <row r="182" spans="1:8" x14ac:dyDescent="0.3">
      <c r="A182" s="2" t="s">
        <v>18</v>
      </c>
      <c r="B182" s="3" t="s">
        <v>19</v>
      </c>
      <c r="C182" s="1" t="s">
        <v>20</v>
      </c>
      <c r="D182" s="1" t="s">
        <v>170</v>
      </c>
      <c r="E182" s="4">
        <v>507156</v>
      </c>
      <c r="F182" s="5">
        <v>517299.12</v>
      </c>
      <c r="G182" s="6">
        <f t="shared" si="2"/>
        <v>0.98039215686274506</v>
      </c>
      <c r="H182" s="1">
        <v>2020</v>
      </c>
    </row>
    <row r="183" spans="1:8" x14ac:dyDescent="0.3">
      <c r="A183" s="2" t="s">
        <v>21</v>
      </c>
      <c r="B183" s="3" t="s">
        <v>22</v>
      </c>
      <c r="C183" s="1" t="s">
        <v>23</v>
      </c>
      <c r="D183" s="1" t="s">
        <v>170</v>
      </c>
      <c r="E183" s="4">
        <v>56344</v>
      </c>
      <c r="F183" s="5">
        <v>27608.560000000001</v>
      </c>
      <c r="G183" s="6">
        <f t="shared" si="2"/>
        <v>2.0408163265306123</v>
      </c>
      <c r="H183" s="1">
        <v>2020</v>
      </c>
    </row>
    <row r="184" spans="1:8" x14ac:dyDescent="0.3">
      <c r="A184" s="2" t="s">
        <v>21</v>
      </c>
      <c r="B184" s="3" t="s">
        <v>22</v>
      </c>
      <c r="C184" s="1" t="s">
        <v>24</v>
      </c>
      <c r="D184" s="1" t="s">
        <v>170</v>
      </c>
      <c r="E184" s="4">
        <v>19283</v>
      </c>
      <c r="F184" s="5">
        <v>16390.55</v>
      </c>
      <c r="G184" s="6">
        <f t="shared" si="2"/>
        <v>1.1764705882352942</v>
      </c>
      <c r="H184" s="1">
        <v>2020</v>
      </c>
    </row>
    <row r="185" spans="1:8" x14ac:dyDescent="0.3">
      <c r="A185" s="2" t="s">
        <v>21</v>
      </c>
      <c r="B185" s="3" t="s">
        <v>22</v>
      </c>
      <c r="C185" s="1" t="s">
        <v>25</v>
      </c>
      <c r="D185" s="1" t="s">
        <v>170</v>
      </c>
      <c r="E185" s="4">
        <v>586172</v>
      </c>
      <c r="F185" s="5">
        <v>158266.44</v>
      </c>
      <c r="G185" s="6">
        <f t="shared" si="2"/>
        <v>3.7037037037037037</v>
      </c>
      <c r="H185" s="1">
        <v>2020</v>
      </c>
    </row>
    <row r="186" spans="1:8" x14ac:dyDescent="0.3">
      <c r="A186" s="2" t="s">
        <v>21</v>
      </c>
      <c r="B186" s="3" t="s">
        <v>22</v>
      </c>
      <c r="C186" s="1" t="s">
        <v>26</v>
      </c>
      <c r="D186" s="1" t="s">
        <v>170</v>
      </c>
      <c r="E186" s="4">
        <v>787733</v>
      </c>
      <c r="F186" s="5">
        <v>354479.85000000003</v>
      </c>
      <c r="G186" s="6">
        <f t="shared" si="2"/>
        <v>2.2222222222222219</v>
      </c>
      <c r="H186" s="1">
        <v>2020</v>
      </c>
    </row>
    <row r="187" spans="1:8" x14ac:dyDescent="0.3">
      <c r="A187" s="2" t="s">
        <v>27</v>
      </c>
      <c r="B187" s="3" t="s">
        <v>28</v>
      </c>
      <c r="C187" s="1" t="s">
        <v>29</v>
      </c>
      <c r="D187" s="1" t="s">
        <v>170</v>
      </c>
      <c r="E187" s="4">
        <v>25712</v>
      </c>
      <c r="F187" s="5">
        <v>28283.200000000001</v>
      </c>
      <c r="G187" s="6">
        <f t="shared" si="2"/>
        <v>0.90909090909090906</v>
      </c>
      <c r="H187" s="1">
        <v>2020</v>
      </c>
    </row>
    <row r="188" spans="1:8" x14ac:dyDescent="0.3">
      <c r="A188" s="2" t="s">
        <v>30</v>
      </c>
      <c r="B188" s="3" t="s">
        <v>31</v>
      </c>
      <c r="C188" s="1" t="s">
        <v>32</v>
      </c>
      <c r="D188" s="1" t="s">
        <v>170</v>
      </c>
      <c r="E188" s="4">
        <v>346543</v>
      </c>
      <c r="F188" s="5">
        <v>291096.12</v>
      </c>
      <c r="G188" s="6">
        <f t="shared" si="2"/>
        <v>1.1904761904761905</v>
      </c>
      <c r="H188" s="1">
        <v>2020</v>
      </c>
    </row>
    <row r="189" spans="1:8" x14ac:dyDescent="0.3">
      <c r="A189" s="2" t="s">
        <v>33</v>
      </c>
      <c r="B189" s="3" t="s">
        <v>34</v>
      </c>
      <c r="C189" s="1" t="s">
        <v>35</v>
      </c>
      <c r="D189" s="1" t="s">
        <v>170</v>
      </c>
      <c r="E189" s="4">
        <v>522454</v>
      </c>
      <c r="F189" s="5">
        <v>496331.3</v>
      </c>
      <c r="G189" s="6">
        <f t="shared" si="2"/>
        <v>1.0526315789473684</v>
      </c>
      <c r="H189" s="1">
        <v>2020</v>
      </c>
    </row>
    <row r="190" spans="1:8" x14ac:dyDescent="0.3">
      <c r="A190" s="2" t="s">
        <v>36</v>
      </c>
      <c r="B190" s="3" t="s">
        <v>37</v>
      </c>
      <c r="C190" s="1" t="s">
        <v>38</v>
      </c>
      <c r="D190" s="1" t="s">
        <v>170</v>
      </c>
      <c r="E190" s="4">
        <v>693491</v>
      </c>
      <c r="F190" s="5">
        <v>173372.75</v>
      </c>
      <c r="G190" s="6">
        <f t="shared" si="2"/>
        <v>4</v>
      </c>
      <c r="H190" s="1">
        <v>2020</v>
      </c>
    </row>
    <row r="191" spans="1:8" x14ac:dyDescent="0.3">
      <c r="A191" s="2" t="s">
        <v>36</v>
      </c>
      <c r="B191" s="3" t="s">
        <v>37</v>
      </c>
      <c r="C191" s="1" t="s">
        <v>39</v>
      </c>
      <c r="D191" s="1" t="s">
        <v>170</v>
      </c>
      <c r="E191" s="4">
        <v>95178</v>
      </c>
      <c r="F191" s="5">
        <v>93274.44</v>
      </c>
      <c r="G191" s="6">
        <f t="shared" si="2"/>
        <v>1.0204081632653061</v>
      </c>
      <c r="H191" s="1">
        <v>2020</v>
      </c>
    </row>
    <row r="192" spans="1:8" x14ac:dyDescent="0.3">
      <c r="A192" s="2" t="s">
        <v>40</v>
      </c>
      <c r="B192" s="3" t="s">
        <v>41</v>
      </c>
      <c r="C192" s="1" t="s">
        <v>42</v>
      </c>
      <c r="D192" s="1" t="s">
        <v>170</v>
      </c>
      <c r="E192" s="4">
        <v>727042</v>
      </c>
      <c r="F192" s="5">
        <v>545281.5</v>
      </c>
      <c r="G192" s="6">
        <f t="shared" si="2"/>
        <v>1.3333333333333333</v>
      </c>
      <c r="H192" s="1">
        <v>2020</v>
      </c>
    </row>
    <row r="193" spans="1:8" x14ac:dyDescent="0.3">
      <c r="A193" s="2" t="s">
        <v>43</v>
      </c>
      <c r="B193" s="3" t="s">
        <v>44</v>
      </c>
      <c r="C193" s="1" t="s">
        <v>45</v>
      </c>
      <c r="D193" s="1" t="s">
        <v>170</v>
      </c>
      <c r="E193" s="4">
        <v>808503</v>
      </c>
      <c r="F193" s="5">
        <v>428506.59</v>
      </c>
      <c r="G193" s="6">
        <f t="shared" si="2"/>
        <v>1.8867924528301885</v>
      </c>
      <c r="H193" s="1">
        <v>2020</v>
      </c>
    </row>
    <row r="194" spans="1:8" x14ac:dyDescent="0.3">
      <c r="A194" s="2" t="s">
        <v>46</v>
      </c>
      <c r="B194" s="3" t="s">
        <v>47</v>
      </c>
      <c r="C194" s="1" t="s">
        <v>48</v>
      </c>
      <c r="D194" s="1" t="s">
        <v>170</v>
      </c>
      <c r="E194" s="4">
        <v>519739</v>
      </c>
      <c r="F194" s="5">
        <v>358619.91</v>
      </c>
      <c r="G194" s="6">
        <f t="shared" si="2"/>
        <v>1.4492753623188406</v>
      </c>
      <c r="H194" s="1">
        <v>2020</v>
      </c>
    </row>
    <row r="195" spans="1:8" x14ac:dyDescent="0.3">
      <c r="A195" s="2" t="s">
        <v>49</v>
      </c>
      <c r="B195" s="3" t="s">
        <v>50</v>
      </c>
      <c r="C195" s="1" t="s">
        <v>51</v>
      </c>
      <c r="D195" s="1" t="s">
        <v>170</v>
      </c>
      <c r="E195" s="4">
        <v>143867</v>
      </c>
      <c r="F195" s="5">
        <v>63301.48</v>
      </c>
      <c r="G195" s="6">
        <f t="shared" ref="G195:G258" si="3">E195/F195</f>
        <v>2.2727272727272725</v>
      </c>
      <c r="H195" s="1">
        <v>2020</v>
      </c>
    </row>
    <row r="196" spans="1:8" x14ac:dyDescent="0.3">
      <c r="A196" s="2" t="s">
        <v>52</v>
      </c>
      <c r="B196" s="3" t="s">
        <v>53</v>
      </c>
      <c r="C196" s="1" t="s">
        <v>54</v>
      </c>
      <c r="D196" s="1" t="s">
        <v>170</v>
      </c>
      <c r="E196" s="4">
        <v>724000</v>
      </c>
      <c r="F196" s="5">
        <v>724000</v>
      </c>
      <c r="G196" s="6">
        <f t="shared" si="3"/>
        <v>1</v>
      </c>
      <c r="H196" s="1">
        <v>2020</v>
      </c>
    </row>
    <row r="197" spans="1:8" x14ac:dyDescent="0.3">
      <c r="A197" s="2" t="s">
        <v>52</v>
      </c>
      <c r="B197" s="3" t="s">
        <v>53</v>
      </c>
      <c r="C197" s="1" t="s">
        <v>55</v>
      </c>
      <c r="D197" s="1" t="s">
        <v>170</v>
      </c>
      <c r="E197" s="4">
        <v>74179</v>
      </c>
      <c r="F197" s="5">
        <v>47474.559999999998</v>
      </c>
      <c r="G197" s="6">
        <f t="shared" si="3"/>
        <v>1.5625</v>
      </c>
      <c r="H197" s="1">
        <v>2020</v>
      </c>
    </row>
    <row r="198" spans="1:8" x14ac:dyDescent="0.3">
      <c r="A198" s="2" t="s">
        <v>56</v>
      </c>
      <c r="B198" s="3" t="s">
        <v>57</v>
      </c>
      <c r="C198" s="1" t="s">
        <v>58</v>
      </c>
      <c r="D198" s="1" t="s">
        <v>170</v>
      </c>
      <c r="E198" s="4">
        <v>513427</v>
      </c>
      <c r="F198" s="5">
        <v>169430.91</v>
      </c>
      <c r="G198" s="6">
        <f t="shared" si="3"/>
        <v>3.0303030303030303</v>
      </c>
      <c r="H198" s="1">
        <v>2020</v>
      </c>
    </row>
    <row r="199" spans="1:8" x14ac:dyDescent="0.3">
      <c r="A199" s="2" t="s">
        <v>59</v>
      </c>
      <c r="B199" s="3" t="s">
        <v>60</v>
      </c>
      <c r="C199" s="1" t="s">
        <v>61</v>
      </c>
      <c r="D199" s="1" t="s">
        <v>170</v>
      </c>
      <c r="E199" s="4">
        <v>57292</v>
      </c>
      <c r="F199" s="5">
        <v>40677.32</v>
      </c>
      <c r="G199" s="6">
        <f t="shared" si="3"/>
        <v>1.408450704225352</v>
      </c>
      <c r="H199" s="1">
        <v>2020</v>
      </c>
    </row>
    <row r="200" spans="1:8" x14ac:dyDescent="0.3">
      <c r="A200" s="2" t="s">
        <v>62</v>
      </c>
      <c r="B200" s="3" t="s">
        <v>63</v>
      </c>
      <c r="C200" s="1" t="s">
        <v>64</v>
      </c>
      <c r="D200" s="1" t="s">
        <v>170</v>
      </c>
      <c r="E200" s="4">
        <v>550439</v>
      </c>
      <c r="F200" s="5">
        <v>671535.58</v>
      </c>
      <c r="G200" s="6">
        <f t="shared" si="3"/>
        <v>0.81967213114754101</v>
      </c>
      <c r="H200" s="1">
        <v>2020</v>
      </c>
    </row>
    <row r="201" spans="1:8" x14ac:dyDescent="0.3">
      <c r="A201" s="2" t="s">
        <v>65</v>
      </c>
      <c r="B201" s="3" t="s">
        <v>66</v>
      </c>
      <c r="C201" s="1" t="s">
        <v>67</v>
      </c>
      <c r="D201" s="1" t="s">
        <v>170</v>
      </c>
      <c r="E201" s="4">
        <v>63188</v>
      </c>
      <c r="F201" s="5">
        <v>61292.36</v>
      </c>
      <c r="G201" s="6">
        <f t="shared" si="3"/>
        <v>1.0309278350515463</v>
      </c>
      <c r="H201" s="1">
        <v>2020</v>
      </c>
    </row>
    <row r="202" spans="1:8" x14ac:dyDescent="0.3">
      <c r="A202" s="2" t="s">
        <v>68</v>
      </c>
      <c r="B202" s="3" t="s">
        <v>69</v>
      </c>
      <c r="C202" s="1" t="s">
        <v>70</v>
      </c>
      <c r="D202" s="1" t="s">
        <v>170</v>
      </c>
      <c r="E202" s="4">
        <v>619690</v>
      </c>
      <c r="F202" s="5">
        <v>483358.2</v>
      </c>
      <c r="G202" s="6">
        <f t="shared" si="3"/>
        <v>1.2820512820512819</v>
      </c>
      <c r="H202" s="1">
        <v>2020</v>
      </c>
    </row>
    <row r="203" spans="1:8" x14ac:dyDescent="0.3">
      <c r="A203" s="2" t="s">
        <v>71</v>
      </c>
      <c r="B203" s="3" t="s">
        <v>72</v>
      </c>
      <c r="C203" s="1" t="s">
        <v>73</v>
      </c>
      <c r="D203" s="1" t="s">
        <v>170</v>
      </c>
      <c r="E203" s="4">
        <v>209715</v>
      </c>
      <c r="F203" s="5">
        <v>167772</v>
      </c>
      <c r="G203" s="6">
        <f t="shared" si="3"/>
        <v>1.25</v>
      </c>
      <c r="H203" s="1">
        <v>2020</v>
      </c>
    </row>
    <row r="204" spans="1:8" x14ac:dyDescent="0.3">
      <c r="A204" s="2" t="s">
        <v>71</v>
      </c>
      <c r="B204" s="3" t="s">
        <v>72</v>
      </c>
      <c r="C204" s="1" t="s">
        <v>74</v>
      </c>
      <c r="D204" s="1" t="s">
        <v>170</v>
      </c>
      <c r="E204" s="4">
        <v>348191</v>
      </c>
      <c r="F204" s="5">
        <v>403901.56</v>
      </c>
      <c r="G204" s="6">
        <f t="shared" si="3"/>
        <v>0.86206896551724144</v>
      </c>
      <c r="H204" s="1">
        <v>2020</v>
      </c>
    </row>
    <row r="205" spans="1:8" x14ac:dyDescent="0.3">
      <c r="A205" s="2" t="s">
        <v>75</v>
      </c>
      <c r="B205" s="3" t="s">
        <v>76</v>
      </c>
      <c r="C205" s="1" t="s">
        <v>77</v>
      </c>
      <c r="D205" s="1" t="s">
        <v>170</v>
      </c>
      <c r="E205" s="4">
        <v>236809</v>
      </c>
      <c r="F205" s="5">
        <v>206023.83</v>
      </c>
      <c r="G205" s="6">
        <f t="shared" si="3"/>
        <v>1.149425287356322</v>
      </c>
      <c r="H205" s="1">
        <v>2020</v>
      </c>
    </row>
    <row r="206" spans="1:8" x14ac:dyDescent="0.3">
      <c r="A206" s="2" t="s">
        <v>78</v>
      </c>
      <c r="B206" s="3" t="s">
        <v>79</v>
      </c>
      <c r="C206" s="1" t="s">
        <v>80</v>
      </c>
      <c r="D206" s="1" t="s">
        <v>170</v>
      </c>
      <c r="E206" s="4">
        <v>100207</v>
      </c>
      <c r="F206" s="5">
        <v>53109.71</v>
      </c>
      <c r="G206" s="6">
        <f t="shared" si="3"/>
        <v>1.8867924528301887</v>
      </c>
      <c r="H206" s="1">
        <v>2020</v>
      </c>
    </row>
    <row r="207" spans="1:8" x14ac:dyDescent="0.3">
      <c r="A207" s="2" t="s">
        <v>81</v>
      </c>
      <c r="B207" s="3" t="s">
        <v>82</v>
      </c>
      <c r="C207" s="1" t="s">
        <v>83</v>
      </c>
      <c r="D207" s="1" t="s">
        <v>170</v>
      </c>
      <c r="E207" s="4">
        <v>225582</v>
      </c>
      <c r="F207" s="5">
        <v>117302.64</v>
      </c>
      <c r="G207" s="6">
        <f t="shared" si="3"/>
        <v>1.9230769230769231</v>
      </c>
      <c r="H207" s="1">
        <v>2020</v>
      </c>
    </row>
    <row r="208" spans="1:8" x14ac:dyDescent="0.3">
      <c r="A208" s="2" t="s">
        <v>84</v>
      </c>
      <c r="B208" s="3" t="s">
        <v>85</v>
      </c>
      <c r="C208" s="1" t="s">
        <v>86</v>
      </c>
      <c r="D208" s="1" t="s">
        <v>170</v>
      </c>
      <c r="E208" s="4">
        <v>529146</v>
      </c>
      <c r="F208" s="5">
        <v>433899.72</v>
      </c>
      <c r="G208" s="6">
        <f t="shared" si="3"/>
        <v>1.2195121951219512</v>
      </c>
      <c r="H208" s="1">
        <v>2020</v>
      </c>
    </row>
    <row r="209" spans="1:8" x14ac:dyDescent="0.3">
      <c r="A209" s="2" t="s">
        <v>87</v>
      </c>
      <c r="B209" s="3" t="s">
        <v>88</v>
      </c>
      <c r="C209" s="1" t="s">
        <v>89</v>
      </c>
      <c r="D209" s="1" t="s">
        <v>170</v>
      </c>
      <c r="E209" s="4">
        <v>389505</v>
      </c>
      <c r="F209" s="5">
        <v>451825.8</v>
      </c>
      <c r="G209" s="6">
        <f t="shared" si="3"/>
        <v>0.86206896551724144</v>
      </c>
      <c r="H209" s="1">
        <v>2020</v>
      </c>
    </row>
    <row r="210" spans="1:8" x14ac:dyDescent="0.3">
      <c r="A210" s="2" t="s">
        <v>90</v>
      </c>
      <c r="B210" s="3" t="s">
        <v>91</v>
      </c>
      <c r="C210" s="1" t="s">
        <v>92</v>
      </c>
      <c r="D210" s="1" t="s">
        <v>170</v>
      </c>
      <c r="E210" s="4">
        <v>620949</v>
      </c>
      <c r="F210" s="5">
        <v>720300.84</v>
      </c>
      <c r="G210" s="6">
        <f t="shared" si="3"/>
        <v>0.86206896551724144</v>
      </c>
      <c r="H210" s="1">
        <v>2020</v>
      </c>
    </row>
    <row r="211" spans="1:8" x14ac:dyDescent="0.3">
      <c r="A211" s="2" t="s">
        <v>93</v>
      </c>
      <c r="B211" s="3" t="s">
        <v>94</v>
      </c>
      <c r="C211" s="1" t="s">
        <v>95</v>
      </c>
      <c r="D211" s="1" t="s">
        <v>170</v>
      </c>
      <c r="E211" s="4">
        <v>735051</v>
      </c>
      <c r="F211" s="5">
        <v>668896.41</v>
      </c>
      <c r="G211" s="6">
        <f t="shared" si="3"/>
        <v>1.0989010989010988</v>
      </c>
      <c r="H211" s="1">
        <v>2020</v>
      </c>
    </row>
    <row r="212" spans="1:8" x14ac:dyDescent="0.3">
      <c r="A212" s="2" t="s">
        <v>96</v>
      </c>
      <c r="B212" s="3" t="s">
        <v>97</v>
      </c>
      <c r="C212" s="1" t="s">
        <v>98</v>
      </c>
      <c r="D212" s="1" t="s">
        <v>170</v>
      </c>
      <c r="E212" s="4">
        <v>142429</v>
      </c>
      <c r="F212" s="5">
        <v>162369.06</v>
      </c>
      <c r="G212" s="6">
        <f t="shared" si="3"/>
        <v>0.87719298245614041</v>
      </c>
      <c r="H212" s="1">
        <v>2020</v>
      </c>
    </row>
    <row r="213" spans="1:8" x14ac:dyDescent="0.3">
      <c r="A213" s="2" t="s">
        <v>99</v>
      </c>
      <c r="B213" s="3" t="s">
        <v>100</v>
      </c>
      <c r="C213" s="1" t="s">
        <v>101</v>
      </c>
      <c r="D213" s="1" t="s">
        <v>170</v>
      </c>
      <c r="E213" s="4">
        <v>36961</v>
      </c>
      <c r="F213" s="5">
        <v>12197.130000000001</v>
      </c>
      <c r="G213" s="6">
        <f t="shared" si="3"/>
        <v>3.0303030303030298</v>
      </c>
      <c r="H213" s="1">
        <v>2020</v>
      </c>
    </row>
    <row r="214" spans="1:8" x14ac:dyDescent="0.3">
      <c r="A214" s="2" t="s">
        <v>102</v>
      </c>
      <c r="B214" s="3" t="s">
        <v>103</v>
      </c>
      <c r="C214" s="1" t="s">
        <v>104</v>
      </c>
      <c r="D214" s="1" t="s">
        <v>170</v>
      </c>
      <c r="E214" s="4">
        <v>657238</v>
      </c>
      <c r="F214" s="5">
        <v>295757.10000000003</v>
      </c>
      <c r="G214" s="6">
        <f t="shared" si="3"/>
        <v>2.2222222222222219</v>
      </c>
      <c r="H214" s="1">
        <v>2020</v>
      </c>
    </row>
    <row r="215" spans="1:8" x14ac:dyDescent="0.3">
      <c r="A215" s="2" t="s">
        <v>105</v>
      </c>
      <c r="B215" s="3" t="s">
        <v>106</v>
      </c>
      <c r="C215" s="1" t="s">
        <v>107</v>
      </c>
      <c r="D215" s="1" t="s">
        <v>170</v>
      </c>
      <c r="E215" s="4">
        <v>211206</v>
      </c>
      <c r="F215" s="5">
        <v>204869.82</v>
      </c>
      <c r="G215" s="6">
        <f t="shared" si="3"/>
        <v>1.0309278350515463</v>
      </c>
      <c r="H215" s="1">
        <v>2020</v>
      </c>
    </row>
    <row r="216" spans="1:8" x14ac:dyDescent="0.3">
      <c r="A216" s="2" t="s">
        <v>108</v>
      </c>
      <c r="B216" s="3" t="s">
        <v>109</v>
      </c>
      <c r="C216" s="1" t="s">
        <v>110</v>
      </c>
      <c r="D216" s="1" t="s">
        <v>170</v>
      </c>
      <c r="E216" s="4">
        <v>353209</v>
      </c>
      <c r="F216" s="5">
        <v>91834.34</v>
      </c>
      <c r="G216" s="6">
        <f t="shared" si="3"/>
        <v>3.8461538461538463</v>
      </c>
      <c r="H216" s="1">
        <v>2020</v>
      </c>
    </row>
    <row r="217" spans="1:8" x14ac:dyDescent="0.3">
      <c r="A217" s="2" t="s">
        <v>111</v>
      </c>
      <c r="B217" s="3" t="s">
        <v>112</v>
      </c>
      <c r="C217" s="1" t="s">
        <v>113</v>
      </c>
      <c r="D217" s="1" t="s">
        <v>170</v>
      </c>
      <c r="E217" s="4">
        <v>181881</v>
      </c>
      <c r="F217" s="5">
        <v>156417.66</v>
      </c>
      <c r="G217" s="6">
        <f t="shared" si="3"/>
        <v>1.1627906976744187</v>
      </c>
      <c r="H217" s="1">
        <v>2020</v>
      </c>
    </row>
    <row r="218" spans="1:8" x14ac:dyDescent="0.3">
      <c r="A218" s="2" t="s">
        <v>114</v>
      </c>
      <c r="B218" s="3" t="s">
        <v>115</v>
      </c>
      <c r="C218" s="1" t="s">
        <v>116</v>
      </c>
      <c r="D218" s="1" t="s">
        <v>170</v>
      </c>
      <c r="E218" s="4">
        <v>757565</v>
      </c>
      <c r="F218" s="5">
        <v>719686.75</v>
      </c>
      <c r="G218" s="6">
        <f t="shared" si="3"/>
        <v>1.0526315789473684</v>
      </c>
      <c r="H218" s="1">
        <v>2020</v>
      </c>
    </row>
    <row r="219" spans="1:8" x14ac:dyDescent="0.3">
      <c r="A219" s="2" t="s">
        <v>114</v>
      </c>
      <c r="B219" s="3" t="s">
        <v>115</v>
      </c>
      <c r="C219" s="1" t="s">
        <v>117</v>
      </c>
      <c r="D219" s="1" t="s">
        <v>170</v>
      </c>
      <c r="E219" s="4">
        <v>635687</v>
      </c>
      <c r="F219" s="5">
        <v>209776.71000000002</v>
      </c>
      <c r="G219" s="6">
        <f t="shared" si="3"/>
        <v>3.0303030303030298</v>
      </c>
      <c r="H219" s="1">
        <v>2020</v>
      </c>
    </row>
    <row r="220" spans="1:8" x14ac:dyDescent="0.3">
      <c r="A220" s="2" t="s">
        <v>114</v>
      </c>
      <c r="B220" s="3" t="s">
        <v>115</v>
      </c>
      <c r="C220" s="1" t="s">
        <v>118</v>
      </c>
      <c r="D220" s="1" t="s">
        <v>170</v>
      </c>
      <c r="E220" s="4">
        <v>340998</v>
      </c>
      <c r="F220" s="5">
        <v>255748.5</v>
      </c>
      <c r="G220" s="6">
        <f t="shared" si="3"/>
        <v>1.3333333333333333</v>
      </c>
      <c r="H220" s="1">
        <v>2020</v>
      </c>
    </row>
    <row r="221" spans="1:8" x14ac:dyDescent="0.3">
      <c r="A221" s="2" t="s">
        <v>119</v>
      </c>
      <c r="B221" s="3" t="s">
        <v>120</v>
      </c>
      <c r="C221" s="1" t="s">
        <v>121</v>
      </c>
      <c r="D221" s="1" t="s">
        <v>170</v>
      </c>
      <c r="E221" s="4">
        <v>288941</v>
      </c>
      <c r="F221" s="5">
        <v>326503.32999999996</v>
      </c>
      <c r="G221" s="6">
        <f t="shared" si="3"/>
        <v>0.88495575221238953</v>
      </c>
      <c r="H221" s="1">
        <v>2020</v>
      </c>
    </row>
    <row r="222" spans="1:8" x14ac:dyDescent="0.3">
      <c r="A222" s="2" t="s">
        <v>122</v>
      </c>
      <c r="B222" s="3" t="s">
        <v>123</v>
      </c>
      <c r="C222" s="1" t="s">
        <v>124</v>
      </c>
      <c r="D222" s="1" t="s">
        <v>170</v>
      </c>
      <c r="E222" s="4">
        <v>373860</v>
      </c>
      <c r="F222" s="5">
        <v>183191.4</v>
      </c>
      <c r="G222" s="6">
        <f t="shared" si="3"/>
        <v>2.0408163265306123</v>
      </c>
      <c r="H222" s="1">
        <v>2020</v>
      </c>
    </row>
    <row r="223" spans="1:8" x14ac:dyDescent="0.3">
      <c r="A223" s="2" t="s">
        <v>125</v>
      </c>
      <c r="B223" s="3" t="s">
        <v>126</v>
      </c>
      <c r="C223" s="1" t="s">
        <v>127</v>
      </c>
      <c r="D223" s="1" t="s">
        <v>170</v>
      </c>
      <c r="E223" s="4">
        <v>34310</v>
      </c>
      <c r="F223" s="5">
        <v>35339.300000000003</v>
      </c>
      <c r="G223" s="6">
        <f t="shared" si="3"/>
        <v>0.97087378640776689</v>
      </c>
      <c r="H223" s="1">
        <v>2020</v>
      </c>
    </row>
    <row r="224" spans="1:8" x14ac:dyDescent="0.3">
      <c r="A224" s="2" t="s">
        <v>128</v>
      </c>
      <c r="B224" s="3" t="s">
        <v>129</v>
      </c>
      <c r="C224" s="1" t="s">
        <v>130</v>
      </c>
      <c r="D224" s="1" t="s">
        <v>170</v>
      </c>
      <c r="E224" s="4">
        <v>835911</v>
      </c>
      <c r="F224" s="5">
        <v>342723.50999999995</v>
      </c>
      <c r="G224" s="6">
        <f t="shared" si="3"/>
        <v>2.4390243902439028</v>
      </c>
      <c r="H224" s="1">
        <v>2020</v>
      </c>
    </row>
    <row r="225" spans="1:8" x14ac:dyDescent="0.3">
      <c r="A225" s="2" t="s">
        <v>131</v>
      </c>
      <c r="B225" s="3" t="s">
        <v>132</v>
      </c>
      <c r="C225" s="1" t="s">
        <v>133</v>
      </c>
      <c r="D225" s="1" t="s">
        <v>170</v>
      </c>
      <c r="E225" s="4">
        <v>167848</v>
      </c>
      <c r="F225" s="5">
        <v>134278.39999999999</v>
      </c>
      <c r="G225" s="6">
        <f t="shared" si="3"/>
        <v>1.25</v>
      </c>
      <c r="H225" s="1">
        <v>2020</v>
      </c>
    </row>
    <row r="226" spans="1:8" x14ac:dyDescent="0.3">
      <c r="A226" s="2" t="s">
        <v>134</v>
      </c>
      <c r="B226" s="3" t="s">
        <v>135</v>
      </c>
      <c r="C226" s="1" t="s">
        <v>136</v>
      </c>
      <c r="D226" s="1" t="s">
        <v>170</v>
      </c>
      <c r="E226" s="4">
        <v>454325</v>
      </c>
      <c r="F226" s="5">
        <v>113581.25</v>
      </c>
      <c r="G226" s="6">
        <f t="shared" si="3"/>
        <v>4</v>
      </c>
      <c r="H226" s="1">
        <v>2020</v>
      </c>
    </row>
    <row r="227" spans="1:8" x14ac:dyDescent="0.3">
      <c r="A227" s="2" t="s">
        <v>137</v>
      </c>
      <c r="B227" s="3" t="s">
        <v>138</v>
      </c>
      <c r="C227" s="1" t="s">
        <v>139</v>
      </c>
      <c r="D227" s="1" t="s">
        <v>170</v>
      </c>
      <c r="E227" s="4">
        <v>168377</v>
      </c>
      <c r="F227" s="5">
        <v>159958.15</v>
      </c>
      <c r="G227" s="6">
        <f t="shared" si="3"/>
        <v>1.0526315789473684</v>
      </c>
      <c r="H227" s="1">
        <v>2020</v>
      </c>
    </row>
    <row r="228" spans="1:8" x14ac:dyDescent="0.3">
      <c r="A228" s="2" t="s">
        <v>140</v>
      </c>
      <c r="B228" s="3" t="s">
        <v>141</v>
      </c>
      <c r="C228" s="1" t="s">
        <v>142</v>
      </c>
      <c r="D228" s="1" t="s">
        <v>170</v>
      </c>
      <c r="E228" s="4">
        <v>137060</v>
      </c>
      <c r="F228" s="5">
        <v>143913</v>
      </c>
      <c r="G228" s="6">
        <f t="shared" si="3"/>
        <v>0.95238095238095233</v>
      </c>
      <c r="H228" s="1">
        <v>2020</v>
      </c>
    </row>
    <row r="229" spans="1:8" x14ac:dyDescent="0.3">
      <c r="A229" s="2" t="s">
        <v>143</v>
      </c>
      <c r="B229" s="3" t="s">
        <v>144</v>
      </c>
      <c r="C229" s="1" t="s">
        <v>145</v>
      </c>
      <c r="D229" s="1" t="s">
        <v>170</v>
      </c>
      <c r="E229" s="4">
        <v>285737</v>
      </c>
      <c r="F229" s="5">
        <v>282879.63</v>
      </c>
      <c r="G229" s="6">
        <f t="shared" si="3"/>
        <v>1.0101010101010102</v>
      </c>
      <c r="H229" s="1">
        <v>2020</v>
      </c>
    </row>
    <row r="230" spans="1:8" x14ac:dyDescent="0.3">
      <c r="A230" s="2" t="s">
        <v>143</v>
      </c>
      <c r="B230" s="3" t="s">
        <v>144</v>
      </c>
      <c r="C230" s="1" t="s">
        <v>146</v>
      </c>
      <c r="D230" s="1" t="s">
        <v>170</v>
      </c>
      <c r="E230" s="4">
        <v>25815</v>
      </c>
      <c r="F230" s="5">
        <v>22459.05</v>
      </c>
      <c r="G230" s="6">
        <f t="shared" si="3"/>
        <v>1.1494252873563218</v>
      </c>
      <c r="H230" s="1">
        <v>2020</v>
      </c>
    </row>
    <row r="231" spans="1:8" x14ac:dyDescent="0.3">
      <c r="A231" s="2" t="s">
        <v>147</v>
      </c>
      <c r="B231" s="3" t="s">
        <v>148</v>
      </c>
      <c r="C231" s="1" t="s">
        <v>149</v>
      </c>
      <c r="D231" s="1" t="s">
        <v>170</v>
      </c>
      <c r="E231" s="4">
        <v>611255</v>
      </c>
      <c r="F231" s="5">
        <v>293402.39999999997</v>
      </c>
      <c r="G231" s="6">
        <f t="shared" si="3"/>
        <v>2.0833333333333335</v>
      </c>
      <c r="H231" s="1">
        <v>2020</v>
      </c>
    </row>
    <row r="232" spans="1:8" x14ac:dyDescent="0.3">
      <c r="A232" s="2" t="s">
        <v>150</v>
      </c>
      <c r="B232" s="3" t="s">
        <v>151</v>
      </c>
      <c r="C232" s="1" t="s">
        <v>152</v>
      </c>
      <c r="D232" s="1" t="s">
        <v>170</v>
      </c>
      <c r="E232" s="4">
        <v>772696</v>
      </c>
      <c r="F232" s="5">
        <v>602702.88</v>
      </c>
      <c r="G232" s="6">
        <f t="shared" si="3"/>
        <v>1.2820512820512819</v>
      </c>
      <c r="H232" s="1">
        <v>2020</v>
      </c>
    </row>
    <row r="233" spans="1:8" x14ac:dyDescent="0.3">
      <c r="A233" s="2" t="s">
        <v>153</v>
      </c>
      <c r="B233" s="3" t="s">
        <v>154</v>
      </c>
      <c r="C233" s="1" t="s">
        <v>155</v>
      </c>
      <c r="D233" s="1" t="s">
        <v>170</v>
      </c>
      <c r="E233" s="4">
        <v>490166</v>
      </c>
      <c r="F233" s="5">
        <v>338214.54</v>
      </c>
      <c r="G233" s="6">
        <f t="shared" si="3"/>
        <v>1.4492753623188406</v>
      </c>
      <c r="H233" s="1">
        <v>2020</v>
      </c>
    </row>
    <row r="234" spans="1:8" x14ac:dyDescent="0.3">
      <c r="A234" s="2" t="s">
        <v>156</v>
      </c>
      <c r="B234" s="3" t="s">
        <v>157</v>
      </c>
      <c r="C234" s="1" t="s">
        <v>158</v>
      </c>
      <c r="D234" s="1" t="s">
        <v>170</v>
      </c>
      <c r="E234" s="4">
        <v>512972</v>
      </c>
      <c r="F234" s="5">
        <v>497582.83999999997</v>
      </c>
      <c r="G234" s="6">
        <f t="shared" si="3"/>
        <v>1.0309278350515465</v>
      </c>
      <c r="H234" s="1">
        <v>2020</v>
      </c>
    </row>
    <row r="235" spans="1:8" x14ac:dyDescent="0.3">
      <c r="A235" s="2" t="s">
        <v>159</v>
      </c>
      <c r="B235" s="3" t="s">
        <v>160</v>
      </c>
      <c r="C235" s="1" t="s">
        <v>161</v>
      </c>
      <c r="D235" s="1" t="s">
        <v>170</v>
      </c>
      <c r="E235" s="4">
        <v>349026</v>
      </c>
      <c r="F235" s="5">
        <v>390909.12000000005</v>
      </c>
      <c r="G235" s="6">
        <f t="shared" si="3"/>
        <v>0.89285714285714268</v>
      </c>
      <c r="H235" s="1">
        <v>2020</v>
      </c>
    </row>
    <row r="236" spans="1:8" x14ac:dyDescent="0.3">
      <c r="A236" s="2" t="s">
        <v>162</v>
      </c>
      <c r="B236" s="3" t="s">
        <v>163</v>
      </c>
      <c r="C236" s="1" t="s">
        <v>164</v>
      </c>
      <c r="D236" s="1" t="s">
        <v>170</v>
      </c>
      <c r="E236" s="4">
        <v>410402</v>
      </c>
      <c r="F236" s="5">
        <v>299593.46000000002</v>
      </c>
      <c r="G236" s="6">
        <f t="shared" si="3"/>
        <v>1.3698630136986301</v>
      </c>
      <c r="H236" s="1">
        <v>2020</v>
      </c>
    </row>
    <row r="237" spans="1:8" x14ac:dyDescent="0.3">
      <c r="A237" s="2" t="s">
        <v>165</v>
      </c>
      <c r="B237" s="3" t="s">
        <v>166</v>
      </c>
      <c r="C237" s="1" t="s">
        <v>167</v>
      </c>
      <c r="D237" s="1" t="s">
        <v>170</v>
      </c>
      <c r="E237" s="4">
        <v>733967</v>
      </c>
      <c r="F237" s="5">
        <v>719287.66</v>
      </c>
      <c r="G237" s="6">
        <f t="shared" si="3"/>
        <v>1.0204081632653061</v>
      </c>
      <c r="H237" s="1">
        <v>2020</v>
      </c>
    </row>
    <row r="238" spans="1:8" x14ac:dyDescent="0.3">
      <c r="A238" s="2" t="s">
        <v>8</v>
      </c>
      <c r="B238" s="3" t="s">
        <v>9</v>
      </c>
      <c r="C238" s="1" t="s">
        <v>10</v>
      </c>
      <c r="D238" s="1" t="s">
        <v>171</v>
      </c>
      <c r="E238" s="4">
        <v>371358</v>
      </c>
      <c r="F238" s="5">
        <v>427061.69999999995</v>
      </c>
      <c r="G238" s="6">
        <f t="shared" si="3"/>
        <v>0.86956521739130443</v>
      </c>
      <c r="H238" s="1">
        <v>2020</v>
      </c>
    </row>
    <row r="239" spans="1:8" x14ac:dyDescent="0.3">
      <c r="A239" s="2" t="s">
        <v>12</v>
      </c>
      <c r="B239" s="3" t="s">
        <v>13</v>
      </c>
      <c r="C239" s="1" t="s">
        <v>14</v>
      </c>
      <c r="D239" s="1" t="s">
        <v>171</v>
      </c>
      <c r="E239" s="4">
        <v>300387</v>
      </c>
      <c r="F239" s="5">
        <v>300387</v>
      </c>
      <c r="G239" s="6">
        <f t="shared" si="3"/>
        <v>1</v>
      </c>
      <c r="H239" s="1">
        <v>2020</v>
      </c>
    </row>
    <row r="240" spans="1:8" x14ac:dyDescent="0.3">
      <c r="A240" s="2" t="s">
        <v>15</v>
      </c>
      <c r="B240" s="3" t="s">
        <v>16</v>
      </c>
      <c r="C240" s="1" t="s">
        <v>17</v>
      </c>
      <c r="D240" s="1" t="s">
        <v>171</v>
      </c>
      <c r="E240" s="4">
        <v>137699</v>
      </c>
      <c r="F240" s="5">
        <v>95012.31</v>
      </c>
      <c r="G240" s="6">
        <f t="shared" si="3"/>
        <v>1.4492753623188406</v>
      </c>
      <c r="H240" s="1">
        <v>2020</v>
      </c>
    </row>
    <row r="241" spans="1:8" x14ac:dyDescent="0.3">
      <c r="A241" s="2" t="s">
        <v>18</v>
      </c>
      <c r="B241" s="3" t="s">
        <v>19</v>
      </c>
      <c r="C241" s="1" t="s">
        <v>20</v>
      </c>
      <c r="D241" s="1" t="s">
        <v>171</v>
      </c>
      <c r="E241" s="4">
        <v>898336</v>
      </c>
      <c r="F241" s="5">
        <v>1033086.3999999999</v>
      </c>
      <c r="G241" s="6">
        <f t="shared" si="3"/>
        <v>0.86956521739130443</v>
      </c>
      <c r="H241" s="1">
        <v>2020</v>
      </c>
    </row>
    <row r="242" spans="1:8" x14ac:dyDescent="0.3">
      <c r="A242" s="2" t="s">
        <v>21</v>
      </c>
      <c r="B242" s="3" t="s">
        <v>22</v>
      </c>
      <c r="C242" s="1" t="s">
        <v>23</v>
      </c>
      <c r="D242" s="1" t="s">
        <v>171</v>
      </c>
      <c r="E242" s="4">
        <v>868955</v>
      </c>
      <c r="F242" s="5">
        <v>651716.25</v>
      </c>
      <c r="G242" s="6">
        <f t="shared" si="3"/>
        <v>1.3333333333333333</v>
      </c>
      <c r="H242" s="1">
        <v>2020</v>
      </c>
    </row>
    <row r="243" spans="1:8" x14ac:dyDescent="0.3">
      <c r="A243" s="2" t="s">
        <v>21</v>
      </c>
      <c r="B243" s="3" t="s">
        <v>22</v>
      </c>
      <c r="C243" s="1" t="s">
        <v>24</v>
      </c>
      <c r="D243" s="1" t="s">
        <v>171</v>
      </c>
      <c r="E243" s="4">
        <v>666019</v>
      </c>
      <c r="F243" s="5">
        <v>339669.69</v>
      </c>
      <c r="G243" s="6">
        <f t="shared" si="3"/>
        <v>1.9607843137254901</v>
      </c>
      <c r="H243" s="1">
        <v>2020</v>
      </c>
    </row>
    <row r="244" spans="1:8" x14ac:dyDescent="0.3">
      <c r="A244" s="2" t="s">
        <v>21</v>
      </c>
      <c r="B244" s="3" t="s">
        <v>22</v>
      </c>
      <c r="C244" s="1" t="s">
        <v>25</v>
      </c>
      <c r="D244" s="1" t="s">
        <v>171</v>
      </c>
      <c r="E244" s="4">
        <v>1075582</v>
      </c>
      <c r="F244" s="5">
        <v>494767.72000000003</v>
      </c>
      <c r="G244" s="6">
        <f t="shared" si="3"/>
        <v>2.1739130434782608</v>
      </c>
      <c r="H244" s="1">
        <v>2020</v>
      </c>
    </row>
    <row r="245" spans="1:8" x14ac:dyDescent="0.3">
      <c r="A245" s="2" t="s">
        <v>21</v>
      </c>
      <c r="B245" s="3" t="s">
        <v>22</v>
      </c>
      <c r="C245" s="1" t="s">
        <v>26</v>
      </c>
      <c r="D245" s="1" t="s">
        <v>171</v>
      </c>
      <c r="E245" s="4">
        <v>273893</v>
      </c>
      <c r="F245" s="5">
        <v>323193.74</v>
      </c>
      <c r="G245" s="6">
        <f t="shared" si="3"/>
        <v>0.84745762711864414</v>
      </c>
      <c r="H245" s="1">
        <v>2020</v>
      </c>
    </row>
    <row r="246" spans="1:8" x14ac:dyDescent="0.3">
      <c r="A246" s="2" t="s">
        <v>27</v>
      </c>
      <c r="B246" s="3" t="s">
        <v>28</v>
      </c>
      <c r="C246" s="1" t="s">
        <v>29</v>
      </c>
      <c r="D246" s="1" t="s">
        <v>171</v>
      </c>
      <c r="E246" s="4">
        <v>186794</v>
      </c>
      <c r="F246" s="5">
        <v>141963.44</v>
      </c>
      <c r="G246" s="6">
        <f t="shared" si="3"/>
        <v>1.3157894736842104</v>
      </c>
      <c r="H246" s="1">
        <v>2020</v>
      </c>
    </row>
    <row r="247" spans="1:8" x14ac:dyDescent="0.3">
      <c r="A247" s="2" t="s">
        <v>30</v>
      </c>
      <c r="B247" s="3" t="s">
        <v>31</v>
      </c>
      <c r="C247" s="1" t="s">
        <v>32</v>
      </c>
      <c r="D247" s="1" t="s">
        <v>171</v>
      </c>
      <c r="E247" s="4">
        <v>796768</v>
      </c>
      <c r="F247" s="5">
        <v>390416.32</v>
      </c>
      <c r="G247" s="6">
        <f t="shared" si="3"/>
        <v>2.0408163265306123</v>
      </c>
      <c r="H247" s="1">
        <v>2020</v>
      </c>
    </row>
    <row r="248" spans="1:8" x14ac:dyDescent="0.3">
      <c r="A248" s="2" t="s">
        <v>33</v>
      </c>
      <c r="B248" s="3" t="s">
        <v>34</v>
      </c>
      <c r="C248" s="1" t="s">
        <v>35</v>
      </c>
      <c r="D248" s="1" t="s">
        <v>171</v>
      </c>
      <c r="E248" s="4">
        <v>954113</v>
      </c>
      <c r="F248" s="5">
        <v>734667.01</v>
      </c>
      <c r="G248" s="6">
        <f t="shared" si="3"/>
        <v>1.2987012987012987</v>
      </c>
      <c r="H248" s="1">
        <v>2020</v>
      </c>
    </row>
    <row r="249" spans="1:8" x14ac:dyDescent="0.3">
      <c r="A249" s="2" t="s">
        <v>36</v>
      </c>
      <c r="B249" s="3" t="s">
        <v>37</v>
      </c>
      <c r="C249" s="1" t="s">
        <v>38</v>
      </c>
      <c r="D249" s="1" t="s">
        <v>171</v>
      </c>
      <c r="E249" s="4">
        <v>469198</v>
      </c>
      <c r="F249" s="5">
        <v>319054.64</v>
      </c>
      <c r="G249" s="6">
        <f t="shared" si="3"/>
        <v>1.4705882352941175</v>
      </c>
      <c r="H249" s="1">
        <v>2020</v>
      </c>
    </row>
    <row r="250" spans="1:8" x14ac:dyDescent="0.3">
      <c r="A250" s="2" t="s">
        <v>36</v>
      </c>
      <c r="B250" s="3" t="s">
        <v>37</v>
      </c>
      <c r="C250" s="1" t="s">
        <v>39</v>
      </c>
      <c r="D250" s="1" t="s">
        <v>171</v>
      </c>
      <c r="E250" s="4">
        <v>1063330</v>
      </c>
      <c r="F250" s="5">
        <v>627364.69999999995</v>
      </c>
      <c r="G250" s="6">
        <f t="shared" si="3"/>
        <v>1.6949152542372883</v>
      </c>
      <c r="H250" s="1">
        <v>2020</v>
      </c>
    </row>
    <row r="251" spans="1:8" x14ac:dyDescent="0.3">
      <c r="A251" s="2" t="s">
        <v>40</v>
      </c>
      <c r="B251" s="3" t="s">
        <v>41</v>
      </c>
      <c r="C251" s="1" t="s">
        <v>42</v>
      </c>
      <c r="D251" s="1" t="s">
        <v>171</v>
      </c>
      <c r="E251" s="4">
        <v>429197</v>
      </c>
      <c r="F251" s="5">
        <v>309021.83999999997</v>
      </c>
      <c r="G251" s="6">
        <f t="shared" si="3"/>
        <v>1.3888888888888891</v>
      </c>
      <c r="H251" s="1">
        <v>2020</v>
      </c>
    </row>
    <row r="252" spans="1:8" x14ac:dyDescent="0.3">
      <c r="A252" s="2" t="s">
        <v>43</v>
      </c>
      <c r="B252" s="3" t="s">
        <v>44</v>
      </c>
      <c r="C252" s="1" t="s">
        <v>45</v>
      </c>
      <c r="D252" s="1" t="s">
        <v>171</v>
      </c>
      <c r="E252" s="4">
        <v>947232</v>
      </c>
      <c r="F252" s="5">
        <v>445199.04</v>
      </c>
      <c r="G252" s="6">
        <f t="shared" si="3"/>
        <v>2.1276595744680851</v>
      </c>
      <c r="H252" s="1">
        <v>2020</v>
      </c>
    </row>
    <row r="253" spans="1:8" x14ac:dyDescent="0.3">
      <c r="A253" s="2" t="s">
        <v>46</v>
      </c>
      <c r="B253" s="3" t="s">
        <v>47</v>
      </c>
      <c r="C253" s="1" t="s">
        <v>48</v>
      </c>
      <c r="D253" s="1" t="s">
        <v>171</v>
      </c>
      <c r="E253" s="4">
        <v>88791</v>
      </c>
      <c r="F253" s="5">
        <v>32852.67</v>
      </c>
      <c r="G253" s="6">
        <f t="shared" si="3"/>
        <v>2.7027027027027026</v>
      </c>
      <c r="H253" s="1">
        <v>2020</v>
      </c>
    </row>
    <row r="254" spans="1:8" x14ac:dyDescent="0.3">
      <c r="A254" s="2" t="s">
        <v>49</v>
      </c>
      <c r="B254" s="3" t="s">
        <v>50</v>
      </c>
      <c r="C254" s="1" t="s">
        <v>51</v>
      </c>
      <c r="D254" s="1" t="s">
        <v>171</v>
      </c>
      <c r="E254" s="4">
        <v>811478</v>
      </c>
      <c r="F254" s="5">
        <v>592378.93999999994</v>
      </c>
      <c r="G254" s="6">
        <f t="shared" si="3"/>
        <v>1.3698630136986303</v>
      </c>
      <c r="H254" s="1">
        <v>2020</v>
      </c>
    </row>
    <row r="255" spans="1:8" x14ac:dyDescent="0.3">
      <c r="A255" s="2" t="s">
        <v>52</v>
      </c>
      <c r="B255" s="3" t="s">
        <v>53</v>
      </c>
      <c r="C255" s="1" t="s">
        <v>54</v>
      </c>
      <c r="D255" s="1" t="s">
        <v>171</v>
      </c>
      <c r="E255" s="4">
        <v>754325</v>
      </c>
      <c r="F255" s="5">
        <v>686435.75</v>
      </c>
      <c r="G255" s="6">
        <f t="shared" si="3"/>
        <v>1.098901098901099</v>
      </c>
      <c r="H255" s="1">
        <v>2020</v>
      </c>
    </row>
    <row r="256" spans="1:8" x14ac:dyDescent="0.3">
      <c r="A256" s="2" t="s">
        <v>52</v>
      </c>
      <c r="B256" s="3" t="s">
        <v>53</v>
      </c>
      <c r="C256" s="1" t="s">
        <v>55</v>
      </c>
      <c r="D256" s="1" t="s">
        <v>171</v>
      </c>
      <c r="E256" s="4">
        <v>820923</v>
      </c>
      <c r="F256" s="5">
        <v>944061.45</v>
      </c>
      <c r="G256" s="6">
        <f t="shared" si="3"/>
        <v>0.86956521739130443</v>
      </c>
      <c r="H256" s="1">
        <v>2020</v>
      </c>
    </row>
    <row r="257" spans="1:8" x14ac:dyDescent="0.3">
      <c r="A257" s="2" t="s">
        <v>56</v>
      </c>
      <c r="B257" s="3" t="s">
        <v>57</v>
      </c>
      <c r="C257" s="1" t="s">
        <v>58</v>
      </c>
      <c r="D257" s="1" t="s">
        <v>171</v>
      </c>
      <c r="E257" s="4">
        <v>613762</v>
      </c>
      <c r="F257" s="5">
        <v>693551.05999999994</v>
      </c>
      <c r="G257" s="6">
        <f t="shared" si="3"/>
        <v>0.88495575221238942</v>
      </c>
      <c r="H257" s="1">
        <v>2020</v>
      </c>
    </row>
    <row r="258" spans="1:8" x14ac:dyDescent="0.3">
      <c r="A258" s="2" t="s">
        <v>59</v>
      </c>
      <c r="B258" s="3" t="s">
        <v>60</v>
      </c>
      <c r="C258" s="1" t="s">
        <v>61</v>
      </c>
      <c r="D258" s="1" t="s">
        <v>171</v>
      </c>
      <c r="E258" s="4">
        <v>933947</v>
      </c>
      <c r="F258" s="5">
        <v>1055360.1099999999</v>
      </c>
      <c r="G258" s="6">
        <f t="shared" si="3"/>
        <v>0.88495575221238953</v>
      </c>
      <c r="H258" s="1">
        <v>2020</v>
      </c>
    </row>
    <row r="259" spans="1:8" x14ac:dyDescent="0.3">
      <c r="A259" s="2" t="s">
        <v>62</v>
      </c>
      <c r="B259" s="3" t="s">
        <v>63</v>
      </c>
      <c r="C259" s="1" t="s">
        <v>64</v>
      </c>
      <c r="D259" s="1" t="s">
        <v>171</v>
      </c>
      <c r="E259" s="4">
        <v>385417</v>
      </c>
      <c r="F259" s="5">
        <v>96354.25</v>
      </c>
      <c r="G259" s="6">
        <f t="shared" ref="G259:G322" si="4">E259/F259</f>
        <v>4</v>
      </c>
      <c r="H259" s="1">
        <v>2020</v>
      </c>
    </row>
    <row r="260" spans="1:8" x14ac:dyDescent="0.3">
      <c r="A260" s="2" t="s">
        <v>65</v>
      </c>
      <c r="B260" s="3" t="s">
        <v>66</v>
      </c>
      <c r="C260" s="1" t="s">
        <v>67</v>
      </c>
      <c r="D260" s="1" t="s">
        <v>171</v>
      </c>
      <c r="E260" s="4">
        <v>122691</v>
      </c>
      <c r="F260" s="5">
        <v>53984.04</v>
      </c>
      <c r="G260" s="6">
        <f t="shared" si="4"/>
        <v>2.2727272727272725</v>
      </c>
      <c r="H260" s="1">
        <v>2020</v>
      </c>
    </row>
    <row r="261" spans="1:8" x14ac:dyDescent="0.3">
      <c r="A261" s="2" t="s">
        <v>68</v>
      </c>
      <c r="B261" s="3" t="s">
        <v>69</v>
      </c>
      <c r="C261" s="1" t="s">
        <v>70</v>
      </c>
      <c r="D261" s="1" t="s">
        <v>171</v>
      </c>
      <c r="E261" s="4">
        <v>619709</v>
      </c>
      <c r="F261" s="5">
        <v>576329.37</v>
      </c>
      <c r="G261" s="6">
        <f t="shared" si="4"/>
        <v>1.075268817204301</v>
      </c>
      <c r="H261" s="1">
        <v>2020</v>
      </c>
    </row>
    <row r="262" spans="1:8" x14ac:dyDescent="0.3">
      <c r="A262" s="2" t="s">
        <v>71</v>
      </c>
      <c r="B262" s="3" t="s">
        <v>72</v>
      </c>
      <c r="C262" s="1" t="s">
        <v>73</v>
      </c>
      <c r="D262" s="1" t="s">
        <v>171</v>
      </c>
      <c r="E262" s="4">
        <v>603081</v>
      </c>
      <c r="F262" s="5">
        <v>379941.03</v>
      </c>
      <c r="G262" s="6">
        <f t="shared" si="4"/>
        <v>1.5873015873015872</v>
      </c>
      <c r="H262" s="1">
        <v>2020</v>
      </c>
    </row>
    <row r="263" spans="1:8" x14ac:dyDescent="0.3">
      <c r="A263" s="2" t="s">
        <v>71</v>
      </c>
      <c r="B263" s="3" t="s">
        <v>72</v>
      </c>
      <c r="C263" s="1" t="s">
        <v>74</v>
      </c>
      <c r="D263" s="1" t="s">
        <v>171</v>
      </c>
      <c r="E263" s="4">
        <v>629700</v>
      </c>
      <c r="F263" s="5">
        <v>510057.00000000006</v>
      </c>
      <c r="G263" s="6">
        <f t="shared" si="4"/>
        <v>1.2345679012345678</v>
      </c>
      <c r="H263" s="1">
        <v>2020</v>
      </c>
    </row>
    <row r="264" spans="1:8" x14ac:dyDescent="0.3">
      <c r="A264" s="2" t="s">
        <v>75</v>
      </c>
      <c r="B264" s="3" t="s">
        <v>76</v>
      </c>
      <c r="C264" s="1" t="s">
        <v>77</v>
      </c>
      <c r="D264" s="1" t="s">
        <v>171</v>
      </c>
      <c r="E264" s="4">
        <v>1010515</v>
      </c>
      <c r="F264" s="5">
        <v>485047.19999999995</v>
      </c>
      <c r="G264" s="6">
        <f t="shared" si="4"/>
        <v>2.0833333333333335</v>
      </c>
      <c r="H264" s="1">
        <v>2020</v>
      </c>
    </row>
    <row r="265" spans="1:8" x14ac:dyDescent="0.3">
      <c r="A265" s="2" t="s">
        <v>78</v>
      </c>
      <c r="B265" s="3" t="s">
        <v>79</v>
      </c>
      <c r="C265" s="1" t="s">
        <v>80</v>
      </c>
      <c r="D265" s="1" t="s">
        <v>171</v>
      </c>
      <c r="E265" s="4">
        <v>747582</v>
      </c>
      <c r="F265" s="5">
        <v>523307.39999999997</v>
      </c>
      <c r="G265" s="6">
        <f t="shared" si="4"/>
        <v>1.4285714285714286</v>
      </c>
      <c r="H265" s="1">
        <v>2020</v>
      </c>
    </row>
    <row r="266" spans="1:8" x14ac:dyDescent="0.3">
      <c r="A266" s="2" t="s">
        <v>81</v>
      </c>
      <c r="B266" s="3" t="s">
        <v>82</v>
      </c>
      <c r="C266" s="1" t="s">
        <v>83</v>
      </c>
      <c r="D266" s="1" t="s">
        <v>171</v>
      </c>
      <c r="E266" s="4">
        <v>106712</v>
      </c>
      <c r="F266" s="5">
        <v>61892.959999999999</v>
      </c>
      <c r="G266" s="6">
        <f t="shared" si="4"/>
        <v>1.7241379310344829</v>
      </c>
      <c r="H266" s="1">
        <v>2020</v>
      </c>
    </row>
    <row r="267" spans="1:8" x14ac:dyDescent="0.3">
      <c r="A267" s="2" t="s">
        <v>84</v>
      </c>
      <c r="B267" s="3" t="s">
        <v>85</v>
      </c>
      <c r="C267" s="1" t="s">
        <v>86</v>
      </c>
      <c r="D267" s="1" t="s">
        <v>171</v>
      </c>
      <c r="E267" s="4">
        <v>164883</v>
      </c>
      <c r="F267" s="5">
        <v>77495.009999999995</v>
      </c>
      <c r="G267" s="6">
        <f t="shared" si="4"/>
        <v>2.1276595744680851</v>
      </c>
      <c r="H267" s="1">
        <v>2020</v>
      </c>
    </row>
    <row r="268" spans="1:8" x14ac:dyDescent="0.3">
      <c r="A268" s="2" t="s">
        <v>87</v>
      </c>
      <c r="B268" s="3" t="s">
        <v>88</v>
      </c>
      <c r="C268" s="1" t="s">
        <v>89</v>
      </c>
      <c r="D268" s="1" t="s">
        <v>171</v>
      </c>
      <c r="E268" s="4">
        <v>1049940</v>
      </c>
      <c r="F268" s="5">
        <v>850451.4</v>
      </c>
      <c r="G268" s="6">
        <f t="shared" si="4"/>
        <v>1.2345679012345678</v>
      </c>
      <c r="H268" s="1">
        <v>2020</v>
      </c>
    </row>
    <row r="269" spans="1:8" x14ac:dyDescent="0.3">
      <c r="A269" s="2" t="s">
        <v>90</v>
      </c>
      <c r="B269" s="3" t="s">
        <v>91</v>
      </c>
      <c r="C269" s="1" t="s">
        <v>92</v>
      </c>
      <c r="D269" s="1" t="s">
        <v>171</v>
      </c>
      <c r="E269" s="4">
        <v>428202</v>
      </c>
      <c r="F269" s="5">
        <v>188408.88</v>
      </c>
      <c r="G269" s="6">
        <f t="shared" si="4"/>
        <v>2.2727272727272725</v>
      </c>
      <c r="H269" s="1">
        <v>2020</v>
      </c>
    </row>
    <row r="270" spans="1:8" x14ac:dyDescent="0.3">
      <c r="A270" s="2" t="s">
        <v>93</v>
      </c>
      <c r="B270" s="3" t="s">
        <v>94</v>
      </c>
      <c r="C270" s="1" t="s">
        <v>95</v>
      </c>
      <c r="D270" s="1" t="s">
        <v>171</v>
      </c>
      <c r="E270" s="4">
        <v>240302</v>
      </c>
      <c r="F270" s="5">
        <v>213868.78</v>
      </c>
      <c r="G270" s="6">
        <f t="shared" si="4"/>
        <v>1.1235955056179776</v>
      </c>
      <c r="H270" s="1">
        <v>2020</v>
      </c>
    </row>
    <row r="271" spans="1:8" x14ac:dyDescent="0.3">
      <c r="A271" s="2" t="s">
        <v>96</v>
      </c>
      <c r="B271" s="3" t="s">
        <v>97</v>
      </c>
      <c r="C271" s="1" t="s">
        <v>98</v>
      </c>
      <c r="D271" s="1" t="s">
        <v>171</v>
      </c>
      <c r="E271" s="4">
        <v>402872</v>
      </c>
      <c r="F271" s="5">
        <v>435101.76</v>
      </c>
      <c r="G271" s="6">
        <f t="shared" si="4"/>
        <v>0.92592592592592593</v>
      </c>
      <c r="H271" s="1">
        <v>2020</v>
      </c>
    </row>
    <row r="272" spans="1:8" x14ac:dyDescent="0.3">
      <c r="A272" s="2" t="s">
        <v>99</v>
      </c>
      <c r="B272" s="3" t="s">
        <v>100</v>
      </c>
      <c r="C272" s="1" t="s">
        <v>101</v>
      </c>
      <c r="D272" s="1" t="s">
        <v>171</v>
      </c>
      <c r="E272" s="4">
        <v>952654</v>
      </c>
      <c r="F272" s="5">
        <v>924074.38</v>
      </c>
      <c r="G272" s="6">
        <f t="shared" si="4"/>
        <v>1.0309278350515463</v>
      </c>
      <c r="H272" s="1">
        <v>2020</v>
      </c>
    </row>
    <row r="273" spans="1:8" x14ac:dyDescent="0.3">
      <c r="A273" s="2" t="s">
        <v>102</v>
      </c>
      <c r="B273" s="3" t="s">
        <v>103</v>
      </c>
      <c r="C273" s="1" t="s">
        <v>104</v>
      </c>
      <c r="D273" s="1" t="s">
        <v>171</v>
      </c>
      <c r="E273" s="4">
        <v>901297</v>
      </c>
      <c r="F273" s="5">
        <v>603868.99</v>
      </c>
      <c r="G273" s="6">
        <f t="shared" si="4"/>
        <v>1.4925373134328359</v>
      </c>
      <c r="H273" s="1">
        <v>2020</v>
      </c>
    </row>
    <row r="274" spans="1:8" x14ac:dyDescent="0.3">
      <c r="A274" s="2" t="s">
        <v>105</v>
      </c>
      <c r="B274" s="3" t="s">
        <v>106</v>
      </c>
      <c r="C274" s="1" t="s">
        <v>107</v>
      </c>
      <c r="D274" s="1" t="s">
        <v>171</v>
      </c>
      <c r="E274" s="4">
        <v>842732</v>
      </c>
      <c r="F274" s="5">
        <v>1019705.72</v>
      </c>
      <c r="G274" s="6">
        <f t="shared" si="4"/>
        <v>0.82644628099173556</v>
      </c>
      <c r="H274" s="1">
        <v>2020</v>
      </c>
    </row>
    <row r="275" spans="1:8" x14ac:dyDescent="0.3">
      <c r="A275" s="2" t="s">
        <v>108</v>
      </c>
      <c r="B275" s="3" t="s">
        <v>109</v>
      </c>
      <c r="C275" s="1" t="s">
        <v>110</v>
      </c>
      <c r="D275" s="1" t="s">
        <v>171</v>
      </c>
      <c r="E275" s="4">
        <v>324690</v>
      </c>
      <c r="F275" s="5">
        <v>198060.9</v>
      </c>
      <c r="G275" s="6">
        <f t="shared" si="4"/>
        <v>1.639344262295082</v>
      </c>
      <c r="H275" s="1">
        <v>2020</v>
      </c>
    </row>
    <row r="276" spans="1:8" x14ac:dyDescent="0.3">
      <c r="A276" s="2" t="s">
        <v>111</v>
      </c>
      <c r="B276" s="3" t="s">
        <v>112</v>
      </c>
      <c r="C276" s="1" t="s">
        <v>113</v>
      </c>
      <c r="D276" s="1" t="s">
        <v>171</v>
      </c>
      <c r="E276" s="4">
        <v>1077478</v>
      </c>
      <c r="F276" s="5">
        <v>915856.29999999993</v>
      </c>
      <c r="G276" s="6">
        <f t="shared" si="4"/>
        <v>1.1764705882352942</v>
      </c>
      <c r="H276" s="1">
        <v>2020</v>
      </c>
    </row>
    <row r="277" spans="1:8" x14ac:dyDescent="0.3">
      <c r="A277" s="2" t="s">
        <v>114</v>
      </c>
      <c r="B277" s="3" t="s">
        <v>115</v>
      </c>
      <c r="C277" s="1" t="s">
        <v>116</v>
      </c>
      <c r="D277" s="1" t="s">
        <v>171</v>
      </c>
      <c r="E277" s="4">
        <v>788469</v>
      </c>
      <c r="F277" s="5">
        <v>630775.20000000007</v>
      </c>
      <c r="G277" s="6">
        <f t="shared" si="4"/>
        <v>1.2499999999999998</v>
      </c>
      <c r="H277" s="1">
        <v>2020</v>
      </c>
    </row>
    <row r="278" spans="1:8" x14ac:dyDescent="0.3">
      <c r="A278" s="2" t="s">
        <v>114</v>
      </c>
      <c r="B278" s="3" t="s">
        <v>115</v>
      </c>
      <c r="C278" s="1" t="s">
        <v>117</v>
      </c>
      <c r="D278" s="1" t="s">
        <v>171</v>
      </c>
      <c r="E278" s="4">
        <v>316017</v>
      </c>
      <c r="F278" s="5">
        <v>290735.64</v>
      </c>
      <c r="G278" s="6">
        <f t="shared" si="4"/>
        <v>1.0869565217391304</v>
      </c>
      <c r="H278" s="1">
        <v>2020</v>
      </c>
    </row>
    <row r="279" spans="1:8" x14ac:dyDescent="0.3">
      <c r="A279" s="2" t="s">
        <v>114</v>
      </c>
      <c r="B279" s="3" t="s">
        <v>115</v>
      </c>
      <c r="C279" s="1" t="s">
        <v>118</v>
      </c>
      <c r="D279" s="1" t="s">
        <v>171</v>
      </c>
      <c r="E279" s="4">
        <v>732453</v>
      </c>
      <c r="F279" s="5">
        <v>424822.74</v>
      </c>
      <c r="G279" s="6">
        <f t="shared" si="4"/>
        <v>1.7241379310344829</v>
      </c>
      <c r="H279" s="1">
        <v>2020</v>
      </c>
    </row>
    <row r="280" spans="1:8" x14ac:dyDescent="0.3">
      <c r="A280" s="2" t="s">
        <v>119</v>
      </c>
      <c r="B280" s="3" t="s">
        <v>120</v>
      </c>
      <c r="C280" s="1" t="s">
        <v>121</v>
      </c>
      <c r="D280" s="1" t="s">
        <v>171</v>
      </c>
      <c r="E280" s="4">
        <v>642727</v>
      </c>
      <c r="F280" s="5">
        <v>539890.67999999993</v>
      </c>
      <c r="G280" s="6">
        <f t="shared" si="4"/>
        <v>1.1904761904761907</v>
      </c>
      <c r="H280" s="1">
        <v>2020</v>
      </c>
    </row>
    <row r="281" spans="1:8" x14ac:dyDescent="0.3">
      <c r="A281" s="2" t="s">
        <v>122</v>
      </c>
      <c r="B281" s="3" t="s">
        <v>123</v>
      </c>
      <c r="C281" s="1" t="s">
        <v>124</v>
      </c>
      <c r="D281" s="1" t="s">
        <v>171</v>
      </c>
      <c r="E281" s="4">
        <v>254202</v>
      </c>
      <c r="F281" s="5">
        <v>221155.74</v>
      </c>
      <c r="G281" s="6">
        <f t="shared" si="4"/>
        <v>1.149425287356322</v>
      </c>
      <c r="H281" s="1">
        <v>2020</v>
      </c>
    </row>
    <row r="282" spans="1:8" x14ac:dyDescent="0.3">
      <c r="A282" s="2" t="s">
        <v>125</v>
      </c>
      <c r="B282" s="3" t="s">
        <v>126</v>
      </c>
      <c r="C282" s="1" t="s">
        <v>127</v>
      </c>
      <c r="D282" s="1" t="s">
        <v>171</v>
      </c>
      <c r="E282" s="4">
        <v>416732</v>
      </c>
      <c r="F282" s="5">
        <v>504245.72</v>
      </c>
      <c r="G282" s="6">
        <f t="shared" si="4"/>
        <v>0.82644628099173556</v>
      </c>
      <c r="H282" s="1">
        <v>2020</v>
      </c>
    </row>
    <row r="283" spans="1:8" x14ac:dyDescent="0.3">
      <c r="A283" s="2" t="s">
        <v>128</v>
      </c>
      <c r="B283" s="3" t="s">
        <v>129</v>
      </c>
      <c r="C283" s="1" t="s">
        <v>130</v>
      </c>
      <c r="D283" s="1" t="s">
        <v>171</v>
      </c>
      <c r="E283" s="4">
        <v>1063662</v>
      </c>
      <c r="F283" s="5">
        <v>553104.24</v>
      </c>
      <c r="G283" s="6">
        <f t="shared" si="4"/>
        <v>1.9230769230769231</v>
      </c>
      <c r="H283" s="1">
        <v>2020</v>
      </c>
    </row>
    <row r="284" spans="1:8" x14ac:dyDescent="0.3">
      <c r="A284" s="2" t="s">
        <v>131</v>
      </c>
      <c r="B284" s="3" t="s">
        <v>132</v>
      </c>
      <c r="C284" s="1" t="s">
        <v>133</v>
      </c>
      <c r="D284" s="1" t="s">
        <v>171</v>
      </c>
      <c r="E284" s="4">
        <v>284424</v>
      </c>
      <c r="F284" s="5">
        <v>216162.24</v>
      </c>
      <c r="G284" s="6">
        <f t="shared" si="4"/>
        <v>1.3157894736842106</v>
      </c>
      <c r="H284" s="1">
        <v>2020</v>
      </c>
    </row>
    <row r="285" spans="1:8" x14ac:dyDescent="0.3">
      <c r="A285" s="2" t="s">
        <v>134</v>
      </c>
      <c r="B285" s="3" t="s">
        <v>135</v>
      </c>
      <c r="C285" s="1" t="s">
        <v>136</v>
      </c>
      <c r="D285" s="1" t="s">
        <v>171</v>
      </c>
      <c r="E285" s="4">
        <v>549591</v>
      </c>
      <c r="F285" s="5">
        <v>483640.08</v>
      </c>
      <c r="G285" s="6">
        <f t="shared" si="4"/>
        <v>1.1363636363636362</v>
      </c>
      <c r="H285" s="1">
        <v>2020</v>
      </c>
    </row>
    <row r="286" spans="1:8" x14ac:dyDescent="0.3">
      <c r="A286" s="2" t="s">
        <v>137</v>
      </c>
      <c r="B286" s="3" t="s">
        <v>138</v>
      </c>
      <c r="C286" s="1" t="s">
        <v>139</v>
      </c>
      <c r="D286" s="1" t="s">
        <v>171</v>
      </c>
      <c r="E286" s="4">
        <v>346244</v>
      </c>
      <c r="F286" s="5">
        <v>283920.07999999996</v>
      </c>
      <c r="G286" s="6">
        <f t="shared" si="4"/>
        <v>1.2195121951219514</v>
      </c>
      <c r="H286" s="1">
        <v>2020</v>
      </c>
    </row>
    <row r="287" spans="1:8" x14ac:dyDescent="0.3">
      <c r="A287" s="2" t="s">
        <v>140</v>
      </c>
      <c r="B287" s="3" t="s">
        <v>141</v>
      </c>
      <c r="C287" s="1" t="s">
        <v>142</v>
      </c>
      <c r="D287" s="1" t="s">
        <v>171</v>
      </c>
      <c r="E287" s="4">
        <v>901699</v>
      </c>
      <c r="F287" s="5">
        <v>1018919.8699999999</v>
      </c>
      <c r="G287" s="6">
        <f t="shared" si="4"/>
        <v>0.88495575221238953</v>
      </c>
      <c r="H287" s="1">
        <v>2020</v>
      </c>
    </row>
    <row r="288" spans="1:8" x14ac:dyDescent="0.3">
      <c r="A288" s="2" t="s">
        <v>143</v>
      </c>
      <c r="B288" s="3" t="s">
        <v>144</v>
      </c>
      <c r="C288" s="1" t="s">
        <v>145</v>
      </c>
      <c r="D288" s="1" t="s">
        <v>171</v>
      </c>
      <c r="E288" s="4">
        <v>967003</v>
      </c>
      <c r="F288" s="5">
        <v>502841.56</v>
      </c>
      <c r="G288" s="6">
        <f t="shared" si="4"/>
        <v>1.9230769230769231</v>
      </c>
      <c r="H288" s="1">
        <v>2020</v>
      </c>
    </row>
    <row r="289" spans="1:8" x14ac:dyDescent="0.3">
      <c r="A289" s="2" t="s">
        <v>143</v>
      </c>
      <c r="B289" s="3" t="s">
        <v>144</v>
      </c>
      <c r="C289" s="1" t="s">
        <v>146</v>
      </c>
      <c r="D289" s="1" t="s">
        <v>171</v>
      </c>
      <c r="E289" s="4">
        <v>726013</v>
      </c>
      <c r="F289" s="5">
        <v>341226.11</v>
      </c>
      <c r="G289" s="6">
        <f t="shared" si="4"/>
        <v>2.1276595744680851</v>
      </c>
      <c r="H289" s="1">
        <v>2020</v>
      </c>
    </row>
    <row r="290" spans="1:8" x14ac:dyDescent="0.3">
      <c r="A290" s="2" t="s">
        <v>147</v>
      </c>
      <c r="B290" s="3" t="s">
        <v>148</v>
      </c>
      <c r="C290" s="1" t="s">
        <v>149</v>
      </c>
      <c r="D290" s="1" t="s">
        <v>171</v>
      </c>
      <c r="E290" s="4">
        <v>507773</v>
      </c>
      <c r="F290" s="5">
        <v>431607.05</v>
      </c>
      <c r="G290" s="6">
        <f t="shared" si="4"/>
        <v>1.1764705882352942</v>
      </c>
      <c r="H290" s="1">
        <v>2020</v>
      </c>
    </row>
    <row r="291" spans="1:8" x14ac:dyDescent="0.3">
      <c r="A291" s="2" t="s">
        <v>150</v>
      </c>
      <c r="B291" s="3" t="s">
        <v>151</v>
      </c>
      <c r="C291" s="1" t="s">
        <v>152</v>
      </c>
      <c r="D291" s="1" t="s">
        <v>171</v>
      </c>
      <c r="E291" s="4">
        <v>339933</v>
      </c>
      <c r="F291" s="5">
        <v>197161.13999999998</v>
      </c>
      <c r="G291" s="6">
        <f t="shared" si="4"/>
        <v>1.7241379310344829</v>
      </c>
      <c r="H291" s="1">
        <v>2020</v>
      </c>
    </row>
    <row r="292" spans="1:8" x14ac:dyDescent="0.3">
      <c r="A292" s="2" t="s">
        <v>153</v>
      </c>
      <c r="B292" s="3" t="s">
        <v>154</v>
      </c>
      <c r="C292" s="1" t="s">
        <v>155</v>
      </c>
      <c r="D292" s="1" t="s">
        <v>171</v>
      </c>
      <c r="E292" s="4">
        <v>495691</v>
      </c>
      <c r="F292" s="5">
        <v>525432.46000000008</v>
      </c>
      <c r="G292" s="6">
        <f t="shared" si="4"/>
        <v>0.94339622641509424</v>
      </c>
      <c r="H292" s="1">
        <v>2020</v>
      </c>
    </row>
    <row r="293" spans="1:8" x14ac:dyDescent="0.3">
      <c r="A293" s="2" t="s">
        <v>156</v>
      </c>
      <c r="B293" s="3" t="s">
        <v>157</v>
      </c>
      <c r="C293" s="1" t="s">
        <v>158</v>
      </c>
      <c r="D293" s="1" t="s">
        <v>171</v>
      </c>
      <c r="E293" s="4">
        <v>242829</v>
      </c>
      <c r="F293" s="5">
        <v>206404.65</v>
      </c>
      <c r="G293" s="6">
        <f t="shared" si="4"/>
        <v>1.1764705882352942</v>
      </c>
      <c r="H293" s="1">
        <v>2020</v>
      </c>
    </row>
    <row r="294" spans="1:8" x14ac:dyDescent="0.3">
      <c r="A294" s="2" t="s">
        <v>159</v>
      </c>
      <c r="B294" s="3" t="s">
        <v>160</v>
      </c>
      <c r="C294" s="1" t="s">
        <v>161</v>
      </c>
      <c r="D294" s="1" t="s">
        <v>171</v>
      </c>
      <c r="E294" s="4">
        <v>640553</v>
      </c>
      <c r="F294" s="5">
        <v>256221.2</v>
      </c>
      <c r="G294" s="6">
        <f t="shared" si="4"/>
        <v>2.5</v>
      </c>
      <c r="H294" s="1">
        <v>2020</v>
      </c>
    </row>
    <row r="295" spans="1:8" x14ac:dyDescent="0.3">
      <c r="A295" s="2" t="s">
        <v>162</v>
      </c>
      <c r="B295" s="3" t="s">
        <v>163</v>
      </c>
      <c r="C295" s="1" t="s">
        <v>164</v>
      </c>
      <c r="D295" s="1" t="s">
        <v>171</v>
      </c>
      <c r="E295" s="4">
        <v>94347</v>
      </c>
      <c r="F295" s="5">
        <v>33021.449999999997</v>
      </c>
      <c r="G295" s="6">
        <f t="shared" si="4"/>
        <v>2.8571428571428572</v>
      </c>
      <c r="H295" s="1">
        <v>2020</v>
      </c>
    </row>
    <row r="296" spans="1:8" x14ac:dyDescent="0.3">
      <c r="A296" s="2" t="s">
        <v>165</v>
      </c>
      <c r="B296" s="3" t="s">
        <v>166</v>
      </c>
      <c r="C296" s="1" t="s">
        <v>167</v>
      </c>
      <c r="D296" s="1" t="s">
        <v>171</v>
      </c>
      <c r="E296" s="4">
        <v>836607</v>
      </c>
      <c r="F296" s="5">
        <v>393205.29</v>
      </c>
      <c r="G296" s="6">
        <f t="shared" si="4"/>
        <v>2.1276595744680851</v>
      </c>
      <c r="H296" s="1">
        <v>2020</v>
      </c>
    </row>
    <row r="297" spans="1:8" x14ac:dyDescent="0.3">
      <c r="A297" s="2" t="s">
        <v>8</v>
      </c>
      <c r="B297" s="3" t="s">
        <v>9</v>
      </c>
      <c r="C297" s="1" t="s">
        <v>10</v>
      </c>
      <c r="D297" s="1" t="s">
        <v>11</v>
      </c>
      <c r="E297" s="4">
        <v>583386.80400000012</v>
      </c>
      <c r="F297" s="5">
        <v>772798.10400000005</v>
      </c>
      <c r="G297" s="6">
        <f t="shared" si="4"/>
        <v>0.75490196078431382</v>
      </c>
      <c r="H297" s="1">
        <v>2019</v>
      </c>
    </row>
    <row r="298" spans="1:8" x14ac:dyDescent="0.3">
      <c r="A298" s="2" t="s">
        <v>12</v>
      </c>
      <c r="B298" s="3" t="s">
        <v>13</v>
      </c>
      <c r="C298" s="1" t="s">
        <v>14</v>
      </c>
      <c r="D298" s="1" t="s">
        <v>11</v>
      </c>
      <c r="E298" s="4">
        <v>390780.288</v>
      </c>
      <c r="F298" s="5">
        <v>175037.00399999999</v>
      </c>
      <c r="G298" s="6">
        <f t="shared" si="4"/>
        <v>2.2325581395348837</v>
      </c>
      <c r="H298" s="1">
        <v>2019</v>
      </c>
    </row>
    <row r="299" spans="1:8" x14ac:dyDescent="0.3">
      <c r="A299" s="2" t="s">
        <v>15</v>
      </c>
      <c r="B299" s="3" t="s">
        <v>16</v>
      </c>
      <c r="C299" s="1" t="s">
        <v>17</v>
      </c>
      <c r="D299" s="1" t="s">
        <v>11</v>
      </c>
      <c r="E299" s="4">
        <v>502519.15800000005</v>
      </c>
      <c r="F299" s="5">
        <v>699710.22000000009</v>
      </c>
      <c r="G299" s="6">
        <f t="shared" si="4"/>
        <v>0.71818181818181814</v>
      </c>
      <c r="H299" s="1">
        <v>2019</v>
      </c>
    </row>
    <row r="300" spans="1:8" x14ac:dyDescent="0.3">
      <c r="A300" s="2" t="s">
        <v>18</v>
      </c>
      <c r="B300" s="3" t="s">
        <v>19</v>
      </c>
      <c r="C300" s="1" t="s">
        <v>20</v>
      </c>
      <c r="D300" s="1" t="s">
        <v>11</v>
      </c>
      <c r="E300" s="4">
        <v>761522.32799999998</v>
      </c>
      <c r="F300" s="5">
        <v>466238.16</v>
      </c>
      <c r="G300" s="6">
        <f t="shared" si="4"/>
        <v>1.6333333333333333</v>
      </c>
      <c r="H300" s="1">
        <v>2019</v>
      </c>
    </row>
    <row r="301" spans="1:8" x14ac:dyDescent="0.3">
      <c r="A301" s="2" t="s">
        <v>21</v>
      </c>
      <c r="B301" s="3" t="s">
        <v>22</v>
      </c>
      <c r="C301" s="1" t="s">
        <v>23</v>
      </c>
      <c r="D301" s="1" t="s">
        <v>11</v>
      </c>
      <c r="E301" s="4">
        <v>411349.74300000002</v>
      </c>
      <c r="F301" s="5">
        <v>148680.63</v>
      </c>
      <c r="G301" s="6">
        <f t="shared" si="4"/>
        <v>2.7666666666666666</v>
      </c>
      <c r="H301" s="1">
        <v>2019</v>
      </c>
    </row>
    <row r="302" spans="1:8" x14ac:dyDescent="0.3">
      <c r="A302" s="2" t="s">
        <v>21</v>
      </c>
      <c r="B302" s="3" t="s">
        <v>22</v>
      </c>
      <c r="C302" s="1" t="s">
        <v>24</v>
      </c>
      <c r="D302" s="1" t="s">
        <v>11</v>
      </c>
      <c r="E302" s="4">
        <v>276544.62</v>
      </c>
      <c r="F302" s="5">
        <v>429371.91</v>
      </c>
      <c r="G302" s="6">
        <f t="shared" si="4"/>
        <v>0.64406779661016955</v>
      </c>
      <c r="H302" s="1">
        <v>2019</v>
      </c>
    </row>
    <row r="303" spans="1:8" x14ac:dyDescent="0.3">
      <c r="A303" s="2" t="s">
        <v>21</v>
      </c>
      <c r="B303" s="3" t="s">
        <v>22</v>
      </c>
      <c r="C303" s="1" t="s">
        <v>25</v>
      </c>
      <c r="D303" s="1" t="s">
        <v>11</v>
      </c>
      <c r="E303" s="4">
        <v>133595.05499999999</v>
      </c>
      <c r="F303" s="5">
        <v>283383.44999999995</v>
      </c>
      <c r="G303" s="6">
        <f t="shared" si="4"/>
        <v>0.47142857142857147</v>
      </c>
      <c r="H303" s="1">
        <v>2019</v>
      </c>
    </row>
    <row r="304" spans="1:8" x14ac:dyDescent="0.3">
      <c r="A304" s="2" t="s">
        <v>21</v>
      </c>
      <c r="B304" s="3" t="s">
        <v>22</v>
      </c>
      <c r="C304" s="1" t="s">
        <v>26</v>
      </c>
      <c r="D304" s="1" t="s">
        <v>11</v>
      </c>
      <c r="E304" s="4">
        <v>214667.00099999999</v>
      </c>
      <c r="F304" s="5">
        <v>315149.42699999997</v>
      </c>
      <c r="G304" s="6">
        <f t="shared" si="4"/>
        <v>0.6811594202898551</v>
      </c>
      <c r="H304" s="1">
        <v>2019</v>
      </c>
    </row>
    <row r="305" spans="1:8" x14ac:dyDescent="0.3">
      <c r="A305" s="2" t="s">
        <v>27</v>
      </c>
      <c r="B305" s="3" t="s">
        <v>28</v>
      </c>
      <c r="C305" s="1" t="s">
        <v>29</v>
      </c>
      <c r="D305" s="1" t="s">
        <v>11</v>
      </c>
      <c r="E305" s="4">
        <v>171932.78700000001</v>
      </c>
      <c r="F305" s="5">
        <v>123175.728</v>
      </c>
      <c r="G305" s="6">
        <f t="shared" si="4"/>
        <v>1.3958333333333335</v>
      </c>
      <c r="H305" s="1">
        <v>2019</v>
      </c>
    </row>
    <row r="306" spans="1:8" x14ac:dyDescent="0.3">
      <c r="A306" s="2" t="s">
        <v>30</v>
      </c>
      <c r="B306" s="3" t="s">
        <v>31</v>
      </c>
      <c r="C306" s="1" t="s">
        <v>32</v>
      </c>
      <c r="D306" s="1" t="s">
        <v>11</v>
      </c>
      <c r="E306" s="4">
        <v>277030.61100000003</v>
      </c>
      <c r="F306" s="5">
        <v>604430.424</v>
      </c>
      <c r="G306" s="6">
        <f t="shared" si="4"/>
        <v>0.45833333333333337</v>
      </c>
      <c r="H306" s="1">
        <v>2019</v>
      </c>
    </row>
    <row r="307" spans="1:8" x14ac:dyDescent="0.3">
      <c r="A307" s="2" t="s">
        <v>33</v>
      </c>
      <c r="B307" s="3" t="s">
        <v>34</v>
      </c>
      <c r="C307" s="1" t="s">
        <v>35</v>
      </c>
      <c r="D307" s="1" t="s">
        <v>11</v>
      </c>
      <c r="E307" s="4">
        <v>207137.25</v>
      </c>
      <c r="F307" s="5">
        <v>376989.79500000004</v>
      </c>
      <c r="G307" s="6">
        <f t="shared" si="4"/>
        <v>0.54945054945054939</v>
      </c>
      <c r="H307" s="1">
        <v>2019</v>
      </c>
    </row>
    <row r="308" spans="1:8" x14ac:dyDescent="0.3">
      <c r="A308" s="2" t="s">
        <v>36</v>
      </c>
      <c r="B308" s="3" t="s">
        <v>37</v>
      </c>
      <c r="C308" s="1" t="s">
        <v>38</v>
      </c>
      <c r="D308" s="1" t="s">
        <v>11</v>
      </c>
      <c r="E308" s="4">
        <v>167731.21800000002</v>
      </c>
      <c r="F308" s="5">
        <v>183334.122</v>
      </c>
      <c r="G308" s="6">
        <f t="shared" si="4"/>
        <v>0.91489361702127669</v>
      </c>
      <c r="H308" s="1">
        <v>2019</v>
      </c>
    </row>
    <row r="309" spans="1:8" x14ac:dyDescent="0.3">
      <c r="A309" s="2" t="s">
        <v>36</v>
      </c>
      <c r="B309" s="3" t="s">
        <v>37</v>
      </c>
      <c r="C309" s="1" t="s">
        <v>39</v>
      </c>
      <c r="D309" s="1" t="s">
        <v>11</v>
      </c>
      <c r="E309" s="4">
        <v>179215.19999999998</v>
      </c>
      <c r="F309" s="5">
        <v>241940.52000000002</v>
      </c>
      <c r="G309" s="6">
        <f t="shared" si="4"/>
        <v>0.74074074074074059</v>
      </c>
      <c r="H309" s="1">
        <v>2019</v>
      </c>
    </row>
    <row r="310" spans="1:8" x14ac:dyDescent="0.3">
      <c r="A310" s="2" t="s">
        <v>40</v>
      </c>
      <c r="B310" s="3" t="s">
        <v>41</v>
      </c>
      <c r="C310" s="1" t="s">
        <v>42</v>
      </c>
      <c r="D310" s="1" t="s">
        <v>11</v>
      </c>
      <c r="E310" s="4">
        <v>193019.652</v>
      </c>
      <c r="F310" s="5">
        <v>542293.30799999996</v>
      </c>
      <c r="G310" s="6">
        <f t="shared" si="4"/>
        <v>0.35593220338983056</v>
      </c>
      <c r="H310" s="1">
        <v>2019</v>
      </c>
    </row>
    <row r="311" spans="1:8" x14ac:dyDescent="0.3">
      <c r="A311" s="2" t="s">
        <v>43</v>
      </c>
      <c r="B311" s="3" t="s">
        <v>44</v>
      </c>
      <c r="C311" s="1" t="s">
        <v>45</v>
      </c>
      <c r="D311" s="1" t="s">
        <v>11</v>
      </c>
      <c r="E311" s="4">
        <v>595998.45900000003</v>
      </c>
      <c r="F311" s="5">
        <v>842618.51100000006</v>
      </c>
      <c r="G311" s="6">
        <f t="shared" si="4"/>
        <v>0.70731707317073167</v>
      </c>
      <c r="H311" s="1">
        <v>2019</v>
      </c>
    </row>
    <row r="312" spans="1:8" x14ac:dyDescent="0.3">
      <c r="A312" s="2" t="s">
        <v>46</v>
      </c>
      <c r="B312" s="3" t="s">
        <v>47</v>
      </c>
      <c r="C312" s="1" t="s">
        <v>48</v>
      </c>
      <c r="D312" s="1" t="s">
        <v>11</v>
      </c>
      <c r="E312" s="4">
        <v>245659.17600000004</v>
      </c>
      <c r="F312" s="5">
        <v>460610.95500000007</v>
      </c>
      <c r="G312" s="6">
        <f t="shared" si="4"/>
        <v>0.53333333333333333</v>
      </c>
      <c r="H312" s="1">
        <v>2019</v>
      </c>
    </row>
    <row r="313" spans="1:8" x14ac:dyDescent="0.3">
      <c r="A313" s="2" t="s">
        <v>49</v>
      </c>
      <c r="B313" s="3" t="s">
        <v>50</v>
      </c>
      <c r="C313" s="1" t="s">
        <v>51</v>
      </c>
      <c r="D313" s="1" t="s">
        <v>11</v>
      </c>
      <c r="E313" s="4">
        <v>253970.91</v>
      </c>
      <c r="F313" s="5">
        <v>260654.35500000001</v>
      </c>
      <c r="G313" s="6">
        <f t="shared" si="4"/>
        <v>0.97435897435897434</v>
      </c>
      <c r="H313" s="1">
        <v>2019</v>
      </c>
    </row>
    <row r="314" spans="1:8" x14ac:dyDescent="0.3">
      <c r="A314" s="2" t="s">
        <v>52</v>
      </c>
      <c r="B314" s="3" t="s">
        <v>53</v>
      </c>
      <c r="C314" s="1" t="s">
        <v>54</v>
      </c>
      <c r="D314" s="1" t="s">
        <v>11</v>
      </c>
      <c r="E314" s="4">
        <v>169925.04</v>
      </c>
      <c r="F314" s="5">
        <v>247807.35</v>
      </c>
      <c r="G314" s="6">
        <f t="shared" si="4"/>
        <v>0.68571428571428572</v>
      </c>
      <c r="H314" s="1">
        <v>2019</v>
      </c>
    </row>
    <row r="315" spans="1:8" x14ac:dyDescent="0.3">
      <c r="A315" s="2" t="s">
        <v>52</v>
      </c>
      <c r="B315" s="3" t="s">
        <v>53</v>
      </c>
      <c r="C315" s="1" t="s">
        <v>55</v>
      </c>
      <c r="D315" s="1" t="s">
        <v>11</v>
      </c>
      <c r="E315" s="4">
        <v>125300.21399999999</v>
      </c>
      <c r="F315" s="5">
        <v>65316.069000000003</v>
      </c>
      <c r="G315" s="6">
        <f t="shared" si="4"/>
        <v>1.9183673469387752</v>
      </c>
      <c r="H315" s="1">
        <v>2019</v>
      </c>
    </row>
    <row r="316" spans="1:8" x14ac:dyDescent="0.3">
      <c r="A316" s="2" t="s">
        <v>56</v>
      </c>
      <c r="B316" s="3" t="s">
        <v>57</v>
      </c>
      <c r="C316" s="1" t="s">
        <v>58</v>
      </c>
      <c r="D316" s="1" t="s">
        <v>11</v>
      </c>
      <c r="E316" s="4">
        <v>244495.69200000001</v>
      </c>
      <c r="F316" s="5">
        <v>197677.36800000002</v>
      </c>
      <c r="G316" s="6">
        <f t="shared" si="4"/>
        <v>1.2368421052631577</v>
      </c>
      <c r="H316" s="1">
        <v>2019</v>
      </c>
    </row>
    <row r="317" spans="1:8" x14ac:dyDescent="0.3">
      <c r="A317" s="2" t="s">
        <v>59</v>
      </c>
      <c r="B317" s="3" t="s">
        <v>60</v>
      </c>
      <c r="C317" s="1" t="s">
        <v>61</v>
      </c>
      <c r="D317" s="1" t="s">
        <v>11</v>
      </c>
      <c r="E317" s="4">
        <v>56886.516000000003</v>
      </c>
      <c r="F317" s="5">
        <v>24846.984</v>
      </c>
      <c r="G317" s="6">
        <f t="shared" si="4"/>
        <v>2.2894736842105265</v>
      </c>
      <c r="H317" s="1">
        <v>2019</v>
      </c>
    </row>
    <row r="318" spans="1:8" x14ac:dyDescent="0.3">
      <c r="A318" s="2" t="s">
        <v>62</v>
      </c>
      <c r="B318" s="3" t="s">
        <v>63</v>
      </c>
      <c r="C318" s="1" t="s">
        <v>64</v>
      </c>
      <c r="D318" s="1" t="s">
        <v>11</v>
      </c>
      <c r="E318" s="4">
        <v>798352.83</v>
      </c>
      <c r="F318" s="5">
        <v>731123.11800000002</v>
      </c>
      <c r="G318" s="6">
        <f t="shared" si="4"/>
        <v>1.0919540229885056</v>
      </c>
      <c r="H318" s="1">
        <v>2019</v>
      </c>
    </row>
    <row r="319" spans="1:8" x14ac:dyDescent="0.3">
      <c r="A319" s="2" t="s">
        <v>65</v>
      </c>
      <c r="B319" s="3" t="s">
        <v>66</v>
      </c>
      <c r="C319" s="1" t="s">
        <v>67</v>
      </c>
      <c r="D319" s="1" t="s">
        <v>11</v>
      </c>
      <c r="E319" s="4">
        <v>265446.99</v>
      </c>
      <c r="F319" s="5">
        <v>235537.47</v>
      </c>
      <c r="G319" s="6">
        <f t="shared" si="4"/>
        <v>1.126984126984127</v>
      </c>
      <c r="H319" s="1">
        <v>2019</v>
      </c>
    </row>
    <row r="320" spans="1:8" x14ac:dyDescent="0.3">
      <c r="A320" s="2" t="s">
        <v>68</v>
      </c>
      <c r="B320" s="3" t="s">
        <v>69</v>
      </c>
      <c r="C320" s="1" t="s">
        <v>70</v>
      </c>
      <c r="D320" s="1" t="s">
        <v>11</v>
      </c>
      <c r="E320" s="4">
        <v>403707.56400000001</v>
      </c>
      <c r="F320" s="5">
        <v>517573.8</v>
      </c>
      <c r="G320" s="6">
        <f t="shared" si="4"/>
        <v>0.78</v>
      </c>
      <c r="H320" s="1">
        <v>2019</v>
      </c>
    </row>
    <row r="321" spans="1:8" x14ac:dyDescent="0.3">
      <c r="A321" s="2" t="s">
        <v>71</v>
      </c>
      <c r="B321" s="3" t="s">
        <v>72</v>
      </c>
      <c r="C321" s="1" t="s">
        <v>73</v>
      </c>
      <c r="D321" s="1" t="s">
        <v>11</v>
      </c>
      <c r="E321" s="4">
        <v>487316.09700000001</v>
      </c>
      <c r="F321" s="5">
        <v>192180.99600000004</v>
      </c>
      <c r="G321" s="6">
        <f t="shared" si="4"/>
        <v>2.5357142857142851</v>
      </c>
      <c r="H321" s="1">
        <v>2019</v>
      </c>
    </row>
    <row r="322" spans="1:8" x14ac:dyDescent="0.3">
      <c r="A322" s="2" t="s">
        <v>71</v>
      </c>
      <c r="B322" s="3" t="s">
        <v>72</v>
      </c>
      <c r="C322" s="1" t="s">
        <v>74</v>
      </c>
      <c r="D322" s="1" t="s">
        <v>11</v>
      </c>
      <c r="E322" s="4">
        <v>258219.09</v>
      </c>
      <c r="F322" s="5">
        <v>525045.48300000001</v>
      </c>
      <c r="G322" s="6">
        <f t="shared" si="4"/>
        <v>0.49180327868852458</v>
      </c>
      <c r="H322" s="1">
        <v>2019</v>
      </c>
    </row>
    <row r="323" spans="1:8" x14ac:dyDescent="0.3">
      <c r="A323" s="2" t="s">
        <v>75</v>
      </c>
      <c r="B323" s="3" t="s">
        <v>76</v>
      </c>
      <c r="C323" s="1" t="s">
        <v>77</v>
      </c>
      <c r="D323" s="1" t="s">
        <v>11</v>
      </c>
      <c r="E323" s="4">
        <v>348956.658</v>
      </c>
      <c r="F323" s="5">
        <v>148944.91500000001</v>
      </c>
      <c r="G323" s="6">
        <f t="shared" ref="G323:G386" si="5">E323/F323</f>
        <v>2.3428571428571425</v>
      </c>
      <c r="H323" s="1">
        <v>2019</v>
      </c>
    </row>
    <row r="324" spans="1:8" x14ac:dyDescent="0.3">
      <c r="A324" s="2" t="s">
        <v>78</v>
      </c>
      <c r="B324" s="3" t="s">
        <v>79</v>
      </c>
      <c r="C324" s="1" t="s">
        <v>80</v>
      </c>
      <c r="D324" s="1" t="s">
        <v>11</v>
      </c>
      <c r="E324" s="4">
        <v>248963.04</v>
      </c>
      <c r="F324" s="5">
        <v>224066.73599999998</v>
      </c>
      <c r="G324" s="6">
        <f t="shared" si="5"/>
        <v>1.1111111111111112</v>
      </c>
      <c r="H324" s="1">
        <v>2019</v>
      </c>
    </row>
    <row r="325" spans="1:8" x14ac:dyDescent="0.3">
      <c r="A325" s="2" t="s">
        <v>81</v>
      </c>
      <c r="B325" s="3" t="s">
        <v>82</v>
      </c>
      <c r="C325" s="1" t="s">
        <v>83</v>
      </c>
      <c r="D325" s="1" t="s">
        <v>11</v>
      </c>
      <c r="E325" s="4">
        <v>119752.70400000001</v>
      </c>
      <c r="F325" s="5">
        <v>434103.55199999997</v>
      </c>
      <c r="G325" s="6">
        <f t="shared" si="5"/>
        <v>0.27586206896551729</v>
      </c>
      <c r="H325" s="1">
        <v>2019</v>
      </c>
    </row>
    <row r="326" spans="1:8" x14ac:dyDescent="0.3">
      <c r="A326" s="2" t="s">
        <v>84</v>
      </c>
      <c r="B326" s="3" t="s">
        <v>85</v>
      </c>
      <c r="C326" s="1" t="s">
        <v>86</v>
      </c>
      <c r="D326" s="1" t="s">
        <v>11</v>
      </c>
      <c r="E326" s="4">
        <v>62367.687000000005</v>
      </c>
      <c r="F326" s="5">
        <v>24202.386000000002</v>
      </c>
      <c r="G326" s="6">
        <f t="shared" si="5"/>
        <v>2.5769230769230771</v>
      </c>
      <c r="H326" s="1">
        <v>2019</v>
      </c>
    </row>
    <row r="327" spans="1:8" x14ac:dyDescent="0.3">
      <c r="A327" s="2" t="s">
        <v>87</v>
      </c>
      <c r="B327" s="3" t="s">
        <v>88</v>
      </c>
      <c r="C327" s="1" t="s">
        <v>89</v>
      </c>
      <c r="D327" s="1" t="s">
        <v>11</v>
      </c>
      <c r="E327" s="4">
        <v>321686.93700000003</v>
      </c>
      <c r="F327" s="5">
        <v>373452.65100000001</v>
      </c>
      <c r="G327" s="6">
        <f t="shared" si="5"/>
        <v>0.86138613861386149</v>
      </c>
      <c r="H327" s="1">
        <v>2019</v>
      </c>
    </row>
    <row r="328" spans="1:8" x14ac:dyDescent="0.3">
      <c r="A328" s="2" t="s">
        <v>90</v>
      </c>
      <c r="B328" s="3" t="s">
        <v>91</v>
      </c>
      <c r="C328" s="1" t="s">
        <v>92</v>
      </c>
      <c r="D328" s="1" t="s">
        <v>11</v>
      </c>
      <c r="E328" s="4">
        <v>87497.334000000003</v>
      </c>
      <c r="F328" s="5">
        <v>208449.53100000002</v>
      </c>
      <c r="G328" s="6">
        <f t="shared" si="5"/>
        <v>0.41975308641975306</v>
      </c>
      <c r="H328" s="1">
        <v>2019</v>
      </c>
    </row>
    <row r="329" spans="1:8" x14ac:dyDescent="0.3">
      <c r="A329" s="2" t="s">
        <v>93</v>
      </c>
      <c r="B329" s="3" t="s">
        <v>94</v>
      </c>
      <c r="C329" s="1" t="s">
        <v>95</v>
      </c>
      <c r="D329" s="1" t="s">
        <v>11</v>
      </c>
      <c r="E329" s="4">
        <v>555760.22400000005</v>
      </c>
      <c r="F329" s="5">
        <v>688659.40800000005</v>
      </c>
      <c r="G329" s="6">
        <f t="shared" si="5"/>
        <v>0.80701754385964908</v>
      </c>
      <c r="H329" s="1">
        <v>2019</v>
      </c>
    </row>
    <row r="330" spans="1:8" x14ac:dyDescent="0.3">
      <c r="A330" s="2" t="s">
        <v>96</v>
      </c>
      <c r="B330" s="3" t="s">
        <v>97</v>
      </c>
      <c r="C330" s="1" t="s">
        <v>98</v>
      </c>
      <c r="D330" s="1" t="s">
        <v>11</v>
      </c>
      <c r="E330" s="4">
        <v>321555.96000000002</v>
      </c>
      <c r="F330" s="5">
        <v>457973.63999999996</v>
      </c>
      <c r="G330" s="6">
        <f t="shared" si="5"/>
        <v>0.70212765957446821</v>
      </c>
      <c r="H330" s="1">
        <v>2019</v>
      </c>
    </row>
    <row r="331" spans="1:8" x14ac:dyDescent="0.3">
      <c r="A331" s="2" t="s">
        <v>99</v>
      </c>
      <c r="B331" s="3" t="s">
        <v>100</v>
      </c>
      <c r="C331" s="1" t="s">
        <v>101</v>
      </c>
      <c r="D331" s="1" t="s">
        <v>11</v>
      </c>
      <c r="E331" s="4">
        <v>26995.085999999999</v>
      </c>
      <c r="F331" s="5">
        <v>33388.659</v>
      </c>
      <c r="G331" s="6">
        <f t="shared" si="5"/>
        <v>0.80851063829787229</v>
      </c>
      <c r="H331" s="1">
        <v>2019</v>
      </c>
    </row>
    <row r="332" spans="1:8" x14ac:dyDescent="0.3">
      <c r="A332" s="2" t="s">
        <v>102</v>
      </c>
      <c r="B332" s="3" t="s">
        <v>103</v>
      </c>
      <c r="C332" s="1" t="s">
        <v>104</v>
      </c>
      <c r="D332" s="1" t="s">
        <v>11</v>
      </c>
      <c r="E332" s="4">
        <v>196720.272</v>
      </c>
      <c r="F332" s="5">
        <v>168617.37600000002</v>
      </c>
      <c r="G332" s="6">
        <f t="shared" si="5"/>
        <v>1.1666666666666665</v>
      </c>
      <c r="H332" s="1">
        <v>2019</v>
      </c>
    </row>
    <row r="333" spans="1:8" x14ac:dyDescent="0.3">
      <c r="A333" s="2" t="s">
        <v>105</v>
      </c>
      <c r="B333" s="3" t="s">
        <v>106</v>
      </c>
      <c r="C333" s="1" t="s">
        <v>107</v>
      </c>
      <c r="D333" s="1" t="s">
        <v>11</v>
      </c>
      <c r="E333" s="4">
        <v>33060.249000000003</v>
      </c>
      <c r="F333" s="5">
        <v>83035.044000000009</v>
      </c>
      <c r="G333" s="6">
        <f t="shared" si="5"/>
        <v>0.39814814814814814</v>
      </c>
      <c r="H333" s="1">
        <v>2019</v>
      </c>
    </row>
    <row r="334" spans="1:8" x14ac:dyDescent="0.3">
      <c r="A334" s="2" t="s">
        <v>108</v>
      </c>
      <c r="B334" s="3" t="s">
        <v>109</v>
      </c>
      <c r="C334" s="1" t="s">
        <v>110</v>
      </c>
      <c r="D334" s="1" t="s">
        <v>11</v>
      </c>
      <c r="E334" s="4">
        <v>145009.98000000001</v>
      </c>
      <c r="F334" s="5">
        <v>169178.31</v>
      </c>
      <c r="G334" s="6">
        <f t="shared" si="5"/>
        <v>0.85714285714285721</v>
      </c>
      <c r="H334" s="1">
        <v>2019</v>
      </c>
    </row>
    <row r="335" spans="1:8" x14ac:dyDescent="0.3">
      <c r="A335" s="2" t="s">
        <v>111</v>
      </c>
      <c r="B335" s="3" t="s">
        <v>112</v>
      </c>
      <c r="C335" s="1" t="s">
        <v>113</v>
      </c>
      <c r="D335" s="1" t="s">
        <v>11</v>
      </c>
      <c r="E335" s="4">
        <v>476242.52400000003</v>
      </c>
      <c r="F335" s="5">
        <v>197065.87200000003</v>
      </c>
      <c r="G335" s="6">
        <f t="shared" si="5"/>
        <v>2.4166666666666665</v>
      </c>
      <c r="H335" s="1">
        <v>2019</v>
      </c>
    </row>
    <row r="336" spans="1:8" x14ac:dyDescent="0.3">
      <c r="A336" s="2" t="s">
        <v>114</v>
      </c>
      <c r="B336" s="3" t="s">
        <v>115</v>
      </c>
      <c r="C336" s="1" t="s">
        <v>116</v>
      </c>
      <c r="D336" s="1" t="s">
        <v>11</v>
      </c>
      <c r="E336" s="4">
        <v>326458.35000000003</v>
      </c>
      <c r="F336" s="5">
        <v>457041.69</v>
      </c>
      <c r="G336" s="6">
        <f t="shared" si="5"/>
        <v>0.71428571428571441</v>
      </c>
      <c r="H336" s="1">
        <v>2019</v>
      </c>
    </row>
    <row r="337" spans="1:8" x14ac:dyDescent="0.3">
      <c r="A337" s="2" t="s">
        <v>114</v>
      </c>
      <c r="B337" s="3" t="s">
        <v>115</v>
      </c>
      <c r="C337" s="1" t="s">
        <v>117</v>
      </c>
      <c r="D337" s="1" t="s">
        <v>11</v>
      </c>
      <c r="E337" s="4">
        <v>80842.104000000007</v>
      </c>
      <c r="F337" s="5">
        <v>75067.668000000005</v>
      </c>
      <c r="G337" s="6">
        <f t="shared" si="5"/>
        <v>1.0769230769230769</v>
      </c>
      <c r="H337" s="1">
        <v>2019</v>
      </c>
    </row>
    <row r="338" spans="1:8" x14ac:dyDescent="0.3">
      <c r="A338" s="2" t="s">
        <v>114</v>
      </c>
      <c r="B338" s="3" t="s">
        <v>115</v>
      </c>
      <c r="C338" s="1" t="s">
        <v>118</v>
      </c>
      <c r="D338" s="1" t="s">
        <v>11</v>
      </c>
      <c r="E338" s="4">
        <v>276321.67200000002</v>
      </c>
      <c r="F338" s="5">
        <v>763948.152</v>
      </c>
      <c r="G338" s="6">
        <f t="shared" si="5"/>
        <v>0.36170212765957449</v>
      </c>
      <c r="H338" s="1">
        <v>2019</v>
      </c>
    </row>
    <row r="339" spans="1:8" x14ac:dyDescent="0.3">
      <c r="A339" s="2" t="s">
        <v>119</v>
      </c>
      <c r="B339" s="3" t="s">
        <v>120</v>
      </c>
      <c r="C339" s="1" t="s">
        <v>121</v>
      </c>
      <c r="D339" s="1" t="s">
        <v>11</v>
      </c>
      <c r="E339" s="4">
        <v>193703.12100000001</v>
      </c>
      <c r="F339" s="5">
        <v>282616.02900000004</v>
      </c>
      <c r="G339" s="6">
        <f t="shared" si="5"/>
        <v>0.6853932584269663</v>
      </c>
      <c r="H339" s="1">
        <v>2019</v>
      </c>
    </row>
    <row r="340" spans="1:8" x14ac:dyDescent="0.3">
      <c r="A340" s="2" t="s">
        <v>122</v>
      </c>
      <c r="B340" s="3" t="s">
        <v>123</v>
      </c>
      <c r="C340" s="1" t="s">
        <v>124</v>
      </c>
      <c r="D340" s="1" t="s">
        <v>11</v>
      </c>
      <c r="E340" s="4">
        <v>395189.36100000003</v>
      </c>
      <c r="F340" s="5">
        <v>501827.76000000007</v>
      </c>
      <c r="G340" s="6">
        <f t="shared" si="5"/>
        <v>0.78749999999999998</v>
      </c>
      <c r="H340" s="1">
        <v>2019</v>
      </c>
    </row>
    <row r="341" spans="1:8" x14ac:dyDescent="0.3">
      <c r="A341" s="2" t="s">
        <v>125</v>
      </c>
      <c r="B341" s="3" t="s">
        <v>126</v>
      </c>
      <c r="C341" s="1" t="s">
        <v>127</v>
      </c>
      <c r="D341" s="1" t="s">
        <v>11</v>
      </c>
      <c r="E341" s="4">
        <v>378353.43000000005</v>
      </c>
      <c r="F341" s="5">
        <v>611186.31000000006</v>
      </c>
      <c r="G341" s="6">
        <f t="shared" si="5"/>
        <v>0.61904761904761907</v>
      </c>
      <c r="H341" s="1">
        <v>2019</v>
      </c>
    </row>
    <row r="342" spans="1:8" x14ac:dyDescent="0.3">
      <c r="A342" s="2" t="s">
        <v>128</v>
      </c>
      <c r="B342" s="3" t="s">
        <v>129</v>
      </c>
      <c r="C342" s="1" t="s">
        <v>130</v>
      </c>
      <c r="D342" s="1" t="s">
        <v>11</v>
      </c>
      <c r="E342" s="4">
        <v>302561.24400000001</v>
      </c>
      <c r="F342" s="5">
        <v>263861.55000000005</v>
      </c>
      <c r="G342" s="6">
        <f t="shared" si="5"/>
        <v>1.1466666666666665</v>
      </c>
      <c r="H342" s="1">
        <v>2019</v>
      </c>
    </row>
    <row r="343" spans="1:8" x14ac:dyDescent="0.3">
      <c r="A343" s="2" t="s">
        <v>131</v>
      </c>
      <c r="B343" s="3" t="s">
        <v>132</v>
      </c>
      <c r="C343" s="1" t="s">
        <v>133</v>
      </c>
      <c r="D343" s="1" t="s">
        <v>11</v>
      </c>
      <c r="E343" s="4">
        <v>92091.87000000001</v>
      </c>
      <c r="F343" s="5">
        <v>136957.13999999998</v>
      </c>
      <c r="G343" s="6">
        <f t="shared" si="5"/>
        <v>0.6724137931034484</v>
      </c>
      <c r="H343" s="1">
        <v>2019</v>
      </c>
    </row>
    <row r="344" spans="1:8" x14ac:dyDescent="0.3">
      <c r="A344" s="2" t="s">
        <v>134</v>
      </c>
      <c r="B344" s="3" t="s">
        <v>135</v>
      </c>
      <c r="C344" s="1" t="s">
        <v>136</v>
      </c>
      <c r="D344" s="1" t="s">
        <v>11</v>
      </c>
      <c r="E344" s="4">
        <v>321772.5</v>
      </c>
      <c r="F344" s="5">
        <v>420091.875</v>
      </c>
      <c r="G344" s="6">
        <f t="shared" si="5"/>
        <v>0.76595744680851063</v>
      </c>
      <c r="H344" s="1">
        <v>2019</v>
      </c>
    </row>
    <row r="345" spans="1:8" x14ac:dyDescent="0.3">
      <c r="A345" s="2" t="s">
        <v>137</v>
      </c>
      <c r="B345" s="3" t="s">
        <v>138</v>
      </c>
      <c r="C345" s="1" t="s">
        <v>139</v>
      </c>
      <c r="D345" s="1" t="s">
        <v>11</v>
      </c>
      <c r="E345" s="4">
        <v>231469.92</v>
      </c>
      <c r="F345" s="5">
        <v>236730.6</v>
      </c>
      <c r="G345" s="6">
        <f t="shared" si="5"/>
        <v>0.97777777777777786</v>
      </c>
      <c r="H345" s="1">
        <v>2019</v>
      </c>
    </row>
    <row r="346" spans="1:8" x14ac:dyDescent="0.3">
      <c r="A346" s="2" t="s">
        <v>140</v>
      </c>
      <c r="B346" s="3" t="s">
        <v>141</v>
      </c>
      <c r="C346" s="1" t="s">
        <v>142</v>
      </c>
      <c r="D346" s="1" t="s">
        <v>11</v>
      </c>
      <c r="E346" s="4">
        <v>602261.89200000011</v>
      </c>
      <c r="F346" s="5">
        <v>416378.59200000006</v>
      </c>
      <c r="G346" s="6">
        <f t="shared" si="5"/>
        <v>1.4464285714285714</v>
      </c>
      <c r="H346" s="1">
        <v>2019</v>
      </c>
    </row>
    <row r="347" spans="1:8" x14ac:dyDescent="0.3">
      <c r="A347" s="2" t="s">
        <v>143</v>
      </c>
      <c r="B347" s="3" t="s">
        <v>144</v>
      </c>
      <c r="C347" s="1" t="s">
        <v>145</v>
      </c>
      <c r="D347" s="1" t="s">
        <v>11</v>
      </c>
      <c r="E347" s="4">
        <v>434460.18600000005</v>
      </c>
      <c r="F347" s="5">
        <v>860723.01000000013</v>
      </c>
      <c r="G347" s="6">
        <f t="shared" si="5"/>
        <v>0.50476190476190474</v>
      </c>
      <c r="H347" s="1">
        <v>2019</v>
      </c>
    </row>
    <row r="348" spans="1:8" x14ac:dyDescent="0.3">
      <c r="A348" s="2" t="s">
        <v>143</v>
      </c>
      <c r="B348" s="3" t="s">
        <v>144</v>
      </c>
      <c r="C348" s="1" t="s">
        <v>146</v>
      </c>
      <c r="D348" s="1" t="s">
        <v>11</v>
      </c>
      <c r="E348" s="4">
        <v>253204.45199999999</v>
      </c>
      <c r="F348" s="5">
        <v>410365.83600000001</v>
      </c>
      <c r="G348" s="6">
        <f t="shared" si="5"/>
        <v>0.61702127659574468</v>
      </c>
      <c r="H348" s="1">
        <v>2019</v>
      </c>
    </row>
    <row r="349" spans="1:8" x14ac:dyDescent="0.3">
      <c r="A349" s="2" t="s">
        <v>147</v>
      </c>
      <c r="B349" s="3" t="s">
        <v>148</v>
      </c>
      <c r="C349" s="1" t="s">
        <v>149</v>
      </c>
      <c r="D349" s="1" t="s">
        <v>11</v>
      </c>
      <c r="E349" s="4">
        <v>671964.48</v>
      </c>
      <c r="F349" s="5">
        <v>755960.04</v>
      </c>
      <c r="G349" s="6">
        <f t="shared" si="5"/>
        <v>0.88888888888888884</v>
      </c>
      <c r="H349" s="1">
        <v>2019</v>
      </c>
    </row>
    <row r="350" spans="1:8" x14ac:dyDescent="0.3">
      <c r="A350" s="2" t="s">
        <v>150</v>
      </c>
      <c r="B350" s="3" t="s">
        <v>151</v>
      </c>
      <c r="C350" s="1" t="s">
        <v>152</v>
      </c>
      <c r="D350" s="1" t="s">
        <v>11</v>
      </c>
      <c r="E350" s="4">
        <v>62137.763999999996</v>
      </c>
      <c r="F350" s="5">
        <v>26057.772000000001</v>
      </c>
      <c r="G350" s="6">
        <f t="shared" si="5"/>
        <v>2.3846153846153846</v>
      </c>
      <c r="H350" s="1">
        <v>2019</v>
      </c>
    </row>
    <row r="351" spans="1:8" x14ac:dyDescent="0.3">
      <c r="A351" s="2" t="s">
        <v>153</v>
      </c>
      <c r="B351" s="3" t="s">
        <v>154</v>
      </c>
      <c r="C351" s="1" t="s">
        <v>155</v>
      </c>
      <c r="D351" s="1" t="s">
        <v>11</v>
      </c>
      <c r="E351" s="4">
        <v>296067.57300000003</v>
      </c>
      <c r="F351" s="5">
        <v>371189.196</v>
      </c>
      <c r="G351" s="6">
        <f t="shared" si="5"/>
        <v>0.79761904761904767</v>
      </c>
      <c r="H351" s="1">
        <v>2019</v>
      </c>
    </row>
    <row r="352" spans="1:8" x14ac:dyDescent="0.3">
      <c r="A352" s="2" t="s">
        <v>156</v>
      </c>
      <c r="B352" s="3" t="s">
        <v>157</v>
      </c>
      <c r="C352" s="1" t="s">
        <v>158</v>
      </c>
      <c r="D352" s="1" t="s">
        <v>11</v>
      </c>
      <c r="E352" s="4">
        <v>116135.71200000001</v>
      </c>
      <c r="F352" s="5">
        <v>131218.272</v>
      </c>
      <c r="G352" s="6">
        <f t="shared" si="5"/>
        <v>0.88505747126436796</v>
      </c>
      <c r="H352" s="1">
        <v>2019</v>
      </c>
    </row>
    <row r="353" spans="1:8" x14ac:dyDescent="0.3">
      <c r="A353" s="2" t="s">
        <v>159</v>
      </c>
      <c r="B353" s="3" t="s">
        <v>160</v>
      </c>
      <c r="C353" s="1" t="s">
        <v>161</v>
      </c>
      <c r="D353" s="1" t="s">
        <v>11</v>
      </c>
      <c r="E353" s="4">
        <v>71758.76400000001</v>
      </c>
      <c r="F353" s="5">
        <v>92960.21699999999</v>
      </c>
      <c r="G353" s="6">
        <f t="shared" si="5"/>
        <v>0.77192982456140369</v>
      </c>
      <c r="H353" s="1">
        <v>2019</v>
      </c>
    </row>
    <row r="354" spans="1:8" x14ac:dyDescent="0.3">
      <c r="A354" s="2" t="s">
        <v>162</v>
      </c>
      <c r="B354" s="3" t="s">
        <v>163</v>
      </c>
      <c r="C354" s="1" t="s">
        <v>164</v>
      </c>
      <c r="D354" s="1" t="s">
        <v>11</v>
      </c>
      <c r="E354" s="4">
        <v>657475.92000000004</v>
      </c>
      <c r="F354" s="5">
        <v>923795.28</v>
      </c>
      <c r="G354" s="6">
        <f t="shared" si="5"/>
        <v>0.71171171171171177</v>
      </c>
      <c r="H354" s="1">
        <v>2019</v>
      </c>
    </row>
    <row r="355" spans="1:8" x14ac:dyDescent="0.3">
      <c r="A355" s="2" t="s">
        <v>165</v>
      </c>
      <c r="B355" s="3" t="s">
        <v>166</v>
      </c>
      <c r="C355" s="1" t="s">
        <v>167</v>
      </c>
      <c r="D355" s="1" t="s">
        <v>11</v>
      </c>
      <c r="E355" s="4">
        <v>34533.576000000001</v>
      </c>
      <c r="F355" s="5">
        <v>85100.597999999998</v>
      </c>
      <c r="G355" s="6">
        <f t="shared" si="5"/>
        <v>0.40579710144927539</v>
      </c>
      <c r="H355" s="1">
        <v>2019</v>
      </c>
    </row>
    <row r="356" spans="1:8" x14ac:dyDescent="0.3">
      <c r="A356" s="2" t="s">
        <v>8</v>
      </c>
      <c r="B356" s="3" t="s">
        <v>9</v>
      </c>
      <c r="C356" s="1" t="s">
        <v>10</v>
      </c>
      <c r="D356" s="1" t="s">
        <v>168</v>
      </c>
      <c r="E356" s="4">
        <v>172024.236</v>
      </c>
      <c r="F356" s="5">
        <v>344048.47200000001</v>
      </c>
      <c r="G356" s="6">
        <f t="shared" si="5"/>
        <v>0.5</v>
      </c>
      <c r="H356" s="1">
        <v>2019</v>
      </c>
    </row>
    <row r="357" spans="1:8" x14ac:dyDescent="0.3">
      <c r="A357" s="2" t="s">
        <v>12</v>
      </c>
      <c r="B357" s="3" t="s">
        <v>13</v>
      </c>
      <c r="C357" s="1" t="s">
        <v>14</v>
      </c>
      <c r="D357" s="1" t="s">
        <v>168</v>
      </c>
      <c r="E357" s="4">
        <v>236059.902</v>
      </c>
      <c r="F357" s="5">
        <v>610676.70299999998</v>
      </c>
      <c r="G357" s="6">
        <f t="shared" si="5"/>
        <v>0.38655462184873951</v>
      </c>
      <c r="H357" s="1">
        <v>2019</v>
      </c>
    </row>
    <row r="358" spans="1:8" x14ac:dyDescent="0.3">
      <c r="A358" s="2" t="s">
        <v>15</v>
      </c>
      <c r="B358" s="3" t="s">
        <v>16</v>
      </c>
      <c r="C358" s="1" t="s">
        <v>17</v>
      </c>
      <c r="D358" s="1" t="s">
        <v>168</v>
      </c>
      <c r="E358" s="4">
        <v>264203.09999999998</v>
      </c>
      <c r="F358" s="5">
        <v>175236.75</v>
      </c>
      <c r="G358" s="6">
        <f t="shared" si="5"/>
        <v>1.5076923076923077</v>
      </c>
      <c r="H358" s="1">
        <v>2019</v>
      </c>
    </row>
    <row r="359" spans="1:8" x14ac:dyDescent="0.3">
      <c r="A359" s="2" t="s">
        <v>18</v>
      </c>
      <c r="B359" s="3" t="s">
        <v>19</v>
      </c>
      <c r="C359" s="1" t="s">
        <v>20</v>
      </c>
      <c r="D359" s="1" t="s">
        <v>168</v>
      </c>
      <c r="E359" s="4">
        <v>13320.269999999999</v>
      </c>
      <c r="F359" s="5">
        <v>32875.56</v>
      </c>
      <c r="G359" s="6">
        <f t="shared" si="5"/>
        <v>0.40517241379310343</v>
      </c>
      <c r="H359" s="1">
        <v>2019</v>
      </c>
    </row>
    <row r="360" spans="1:8" x14ac:dyDescent="0.3">
      <c r="A360" s="2" t="s">
        <v>21</v>
      </c>
      <c r="B360" s="3" t="s">
        <v>22</v>
      </c>
      <c r="C360" s="1" t="s">
        <v>23</v>
      </c>
      <c r="D360" s="1" t="s">
        <v>168</v>
      </c>
      <c r="E360" s="4">
        <v>296725.64400000003</v>
      </c>
      <c r="F360" s="5">
        <v>392960.98800000001</v>
      </c>
      <c r="G360" s="6">
        <f t="shared" si="5"/>
        <v>0.75510204081632659</v>
      </c>
      <c r="H360" s="1">
        <v>2019</v>
      </c>
    </row>
    <row r="361" spans="1:8" x14ac:dyDescent="0.3">
      <c r="A361" s="2" t="s">
        <v>21</v>
      </c>
      <c r="B361" s="3" t="s">
        <v>22</v>
      </c>
      <c r="C361" s="1" t="s">
        <v>24</v>
      </c>
      <c r="D361" s="1" t="s">
        <v>168</v>
      </c>
      <c r="E361" s="4">
        <v>79598.052000000011</v>
      </c>
      <c r="F361" s="5">
        <v>91390.356000000014</v>
      </c>
      <c r="G361" s="6">
        <f t="shared" si="5"/>
        <v>0.87096774193548387</v>
      </c>
      <c r="H361" s="1">
        <v>2019</v>
      </c>
    </row>
    <row r="362" spans="1:8" x14ac:dyDescent="0.3">
      <c r="A362" s="2" t="s">
        <v>21</v>
      </c>
      <c r="B362" s="3" t="s">
        <v>22</v>
      </c>
      <c r="C362" s="1" t="s">
        <v>25</v>
      </c>
      <c r="D362" s="1" t="s">
        <v>168</v>
      </c>
      <c r="E362" s="4">
        <v>393019.30800000002</v>
      </c>
      <c r="F362" s="5">
        <v>234957.19500000004</v>
      </c>
      <c r="G362" s="6">
        <f t="shared" si="5"/>
        <v>1.6727272727272726</v>
      </c>
      <c r="H362" s="1">
        <v>2019</v>
      </c>
    </row>
    <row r="363" spans="1:8" x14ac:dyDescent="0.3">
      <c r="A363" s="2" t="s">
        <v>21</v>
      </c>
      <c r="B363" s="3" t="s">
        <v>22</v>
      </c>
      <c r="C363" s="1" t="s">
        <v>26</v>
      </c>
      <c r="D363" s="1" t="s">
        <v>168</v>
      </c>
      <c r="E363" s="4">
        <v>91334.627999999997</v>
      </c>
      <c r="F363" s="5">
        <v>142076.08800000002</v>
      </c>
      <c r="G363" s="6">
        <f t="shared" si="5"/>
        <v>0.64285714285714279</v>
      </c>
      <c r="H363" s="1">
        <v>2019</v>
      </c>
    </row>
    <row r="364" spans="1:8" x14ac:dyDescent="0.3">
      <c r="A364" s="2" t="s">
        <v>27</v>
      </c>
      <c r="B364" s="3" t="s">
        <v>28</v>
      </c>
      <c r="C364" s="1" t="s">
        <v>29</v>
      </c>
      <c r="D364" s="1" t="s">
        <v>168</v>
      </c>
      <c r="E364" s="4">
        <v>127342.8</v>
      </c>
      <c r="F364" s="5">
        <v>157586.715</v>
      </c>
      <c r="G364" s="6">
        <f t="shared" si="5"/>
        <v>0.80808080808080807</v>
      </c>
      <c r="H364" s="1">
        <v>2019</v>
      </c>
    </row>
    <row r="365" spans="1:8" x14ac:dyDescent="0.3">
      <c r="A365" s="2" t="s">
        <v>30</v>
      </c>
      <c r="B365" s="3" t="s">
        <v>31</v>
      </c>
      <c r="C365" s="1" t="s">
        <v>32</v>
      </c>
      <c r="D365" s="1" t="s">
        <v>168</v>
      </c>
      <c r="E365" s="4">
        <v>323768.18700000003</v>
      </c>
      <c r="F365" s="5">
        <v>285109.299</v>
      </c>
      <c r="G365" s="6">
        <f t="shared" si="5"/>
        <v>1.1355932203389831</v>
      </c>
      <c r="H365" s="1">
        <v>2019</v>
      </c>
    </row>
    <row r="366" spans="1:8" x14ac:dyDescent="0.3">
      <c r="A366" s="2" t="s">
        <v>33</v>
      </c>
      <c r="B366" s="3" t="s">
        <v>34</v>
      </c>
      <c r="C366" s="1" t="s">
        <v>35</v>
      </c>
      <c r="D366" s="1" t="s">
        <v>168</v>
      </c>
      <c r="E366" s="4">
        <v>34397.46</v>
      </c>
      <c r="F366" s="5">
        <v>55137.105000000003</v>
      </c>
      <c r="G366" s="6">
        <f t="shared" si="5"/>
        <v>0.62385321100917424</v>
      </c>
      <c r="H366" s="1">
        <v>2019</v>
      </c>
    </row>
    <row r="367" spans="1:8" x14ac:dyDescent="0.3">
      <c r="A367" s="2" t="s">
        <v>36</v>
      </c>
      <c r="B367" s="3" t="s">
        <v>37</v>
      </c>
      <c r="C367" s="1" t="s">
        <v>38</v>
      </c>
      <c r="D367" s="1" t="s">
        <v>168</v>
      </c>
      <c r="E367" s="4">
        <v>17914.77</v>
      </c>
      <c r="F367" s="5">
        <v>48170.825999999994</v>
      </c>
      <c r="G367" s="6">
        <f t="shared" si="5"/>
        <v>0.37190082644628103</v>
      </c>
      <c r="H367" s="1">
        <v>2019</v>
      </c>
    </row>
    <row r="368" spans="1:8" x14ac:dyDescent="0.3">
      <c r="A368" s="2" t="s">
        <v>36</v>
      </c>
      <c r="B368" s="3" t="s">
        <v>37</v>
      </c>
      <c r="C368" s="1" t="s">
        <v>39</v>
      </c>
      <c r="D368" s="1" t="s">
        <v>168</v>
      </c>
      <c r="E368" s="4">
        <v>48731.112000000001</v>
      </c>
      <c r="F368" s="5">
        <v>102759.08399999999</v>
      </c>
      <c r="G368" s="6">
        <f t="shared" si="5"/>
        <v>0.47422680412371143</v>
      </c>
      <c r="H368" s="1">
        <v>2019</v>
      </c>
    </row>
    <row r="369" spans="1:8" x14ac:dyDescent="0.3">
      <c r="A369" s="2" t="s">
        <v>40</v>
      </c>
      <c r="B369" s="3" t="s">
        <v>41</v>
      </c>
      <c r="C369" s="1" t="s">
        <v>42</v>
      </c>
      <c r="D369" s="1" t="s">
        <v>168</v>
      </c>
      <c r="E369" s="4">
        <v>189105.11099999998</v>
      </c>
      <c r="F369" s="5">
        <v>430515.891</v>
      </c>
      <c r="G369" s="6">
        <f t="shared" si="5"/>
        <v>0.43925233644859807</v>
      </c>
      <c r="H369" s="1">
        <v>2019</v>
      </c>
    </row>
    <row r="370" spans="1:8" x14ac:dyDescent="0.3">
      <c r="A370" s="2" t="s">
        <v>43</v>
      </c>
      <c r="B370" s="3" t="s">
        <v>44</v>
      </c>
      <c r="C370" s="1" t="s">
        <v>45</v>
      </c>
      <c r="D370" s="1" t="s">
        <v>168</v>
      </c>
      <c r="E370" s="4">
        <v>67231.008000000002</v>
      </c>
      <c r="F370" s="5">
        <v>117654.26400000001</v>
      </c>
      <c r="G370" s="6">
        <f t="shared" si="5"/>
        <v>0.5714285714285714</v>
      </c>
      <c r="H370" s="1">
        <v>2019</v>
      </c>
    </row>
    <row r="371" spans="1:8" x14ac:dyDescent="0.3">
      <c r="A371" s="2" t="s">
        <v>46</v>
      </c>
      <c r="B371" s="3" t="s">
        <v>47</v>
      </c>
      <c r="C371" s="1" t="s">
        <v>48</v>
      </c>
      <c r="D371" s="1" t="s">
        <v>168</v>
      </c>
      <c r="E371" s="4">
        <v>211316.24700000003</v>
      </c>
      <c r="F371" s="5">
        <v>338903.41500000004</v>
      </c>
      <c r="G371" s="6">
        <f t="shared" si="5"/>
        <v>0.62352941176470589</v>
      </c>
      <c r="H371" s="1">
        <v>2019</v>
      </c>
    </row>
    <row r="372" spans="1:8" x14ac:dyDescent="0.3">
      <c r="A372" s="2" t="s">
        <v>49</v>
      </c>
      <c r="B372" s="3" t="s">
        <v>50</v>
      </c>
      <c r="C372" s="1" t="s">
        <v>51</v>
      </c>
      <c r="D372" s="1" t="s">
        <v>168</v>
      </c>
      <c r="E372" s="4">
        <v>173393.766</v>
      </c>
      <c r="F372" s="5">
        <v>110514.708</v>
      </c>
      <c r="G372" s="6">
        <f t="shared" si="5"/>
        <v>1.5689655172413794</v>
      </c>
      <c r="H372" s="1">
        <v>2019</v>
      </c>
    </row>
    <row r="373" spans="1:8" x14ac:dyDescent="0.3">
      <c r="A373" s="2" t="s">
        <v>52</v>
      </c>
      <c r="B373" s="3" t="s">
        <v>53</v>
      </c>
      <c r="C373" s="1" t="s">
        <v>54</v>
      </c>
      <c r="D373" s="1" t="s">
        <v>168</v>
      </c>
      <c r="E373" s="4">
        <v>165545.61300000001</v>
      </c>
      <c r="F373" s="5">
        <v>197493.01200000002</v>
      </c>
      <c r="G373" s="6">
        <f t="shared" si="5"/>
        <v>0.83823529411764708</v>
      </c>
      <c r="H373" s="1">
        <v>2019</v>
      </c>
    </row>
    <row r="374" spans="1:8" x14ac:dyDescent="0.3">
      <c r="A374" s="2" t="s">
        <v>52</v>
      </c>
      <c r="B374" s="3" t="s">
        <v>53</v>
      </c>
      <c r="C374" s="1" t="s">
        <v>55</v>
      </c>
      <c r="D374" s="1" t="s">
        <v>168</v>
      </c>
      <c r="E374" s="4">
        <v>48378.79800000001</v>
      </c>
      <c r="F374" s="5">
        <v>141414.948</v>
      </c>
      <c r="G374" s="6">
        <f t="shared" si="5"/>
        <v>0.3421052631578948</v>
      </c>
      <c r="H374" s="1">
        <v>2019</v>
      </c>
    </row>
    <row r="375" spans="1:8" x14ac:dyDescent="0.3">
      <c r="A375" s="2" t="s">
        <v>56</v>
      </c>
      <c r="B375" s="3" t="s">
        <v>57</v>
      </c>
      <c r="C375" s="1" t="s">
        <v>58</v>
      </c>
      <c r="D375" s="1" t="s">
        <v>168</v>
      </c>
      <c r="E375" s="4">
        <v>46314.306000000004</v>
      </c>
      <c r="F375" s="5">
        <v>24408.891</v>
      </c>
      <c r="G375" s="6">
        <f t="shared" si="5"/>
        <v>1.8974358974358976</v>
      </c>
      <c r="H375" s="1">
        <v>2019</v>
      </c>
    </row>
    <row r="376" spans="1:8" x14ac:dyDescent="0.3">
      <c r="A376" s="2" t="s">
        <v>59</v>
      </c>
      <c r="B376" s="3" t="s">
        <v>60</v>
      </c>
      <c r="C376" s="1" t="s">
        <v>61</v>
      </c>
      <c r="D376" s="1" t="s">
        <v>168</v>
      </c>
      <c r="E376" s="4">
        <v>120981.38400000001</v>
      </c>
      <c r="F376" s="5">
        <v>234240.55200000003</v>
      </c>
      <c r="G376" s="6">
        <f t="shared" si="5"/>
        <v>0.51648351648351642</v>
      </c>
      <c r="H376" s="1">
        <v>2019</v>
      </c>
    </row>
    <row r="377" spans="1:8" x14ac:dyDescent="0.3">
      <c r="A377" s="2" t="s">
        <v>62</v>
      </c>
      <c r="B377" s="3" t="s">
        <v>63</v>
      </c>
      <c r="C377" s="1" t="s">
        <v>64</v>
      </c>
      <c r="D377" s="1" t="s">
        <v>168</v>
      </c>
      <c r="E377" s="4">
        <v>61655.769</v>
      </c>
      <c r="F377" s="5">
        <v>118278.414</v>
      </c>
      <c r="G377" s="6">
        <f t="shared" si="5"/>
        <v>0.52127659574468088</v>
      </c>
      <c r="H377" s="1">
        <v>2019</v>
      </c>
    </row>
    <row r="378" spans="1:8" x14ac:dyDescent="0.3">
      <c r="A378" s="2" t="s">
        <v>65</v>
      </c>
      <c r="B378" s="3" t="s">
        <v>66</v>
      </c>
      <c r="C378" s="1" t="s">
        <v>67</v>
      </c>
      <c r="D378" s="1" t="s">
        <v>168</v>
      </c>
      <c r="E378" s="4">
        <v>156414.72600000002</v>
      </c>
      <c r="F378" s="5">
        <v>441169.74000000005</v>
      </c>
      <c r="G378" s="6">
        <f t="shared" si="5"/>
        <v>0.35454545454545455</v>
      </c>
      <c r="H378" s="1">
        <v>2019</v>
      </c>
    </row>
    <row r="379" spans="1:8" x14ac:dyDescent="0.3">
      <c r="A379" s="2" t="s">
        <v>68</v>
      </c>
      <c r="B379" s="3" t="s">
        <v>69</v>
      </c>
      <c r="C379" s="1" t="s">
        <v>70</v>
      </c>
      <c r="D379" s="1" t="s">
        <v>168</v>
      </c>
      <c r="E379" s="4">
        <v>162871.04699999999</v>
      </c>
      <c r="F379" s="5">
        <v>144150.23699999999</v>
      </c>
      <c r="G379" s="6">
        <f t="shared" si="5"/>
        <v>1.1298701298701299</v>
      </c>
      <c r="H379" s="1">
        <v>2019</v>
      </c>
    </row>
    <row r="380" spans="1:8" x14ac:dyDescent="0.3">
      <c r="A380" s="2" t="s">
        <v>71</v>
      </c>
      <c r="B380" s="3" t="s">
        <v>72</v>
      </c>
      <c r="C380" s="1" t="s">
        <v>73</v>
      </c>
      <c r="D380" s="1" t="s">
        <v>168</v>
      </c>
      <c r="E380" s="4">
        <v>354577.90499999997</v>
      </c>
      <c r="F380" s="5">
        <v>484423.33499999996</v>
      </c>
      <c r="G380" s="6">
        <f t="shared" si="5"/>
        <v>0.73195876288659789</v>
      </c>
      <c r="H380" s="1">
        <v>2019</v>
      </c>
    </row>
    <row r="381" spans="1:8" x14ac:dyDescent="0.3">
      <c r="A381" s="2" t="s">
        <v>71</v>
      </c>
      <c r="B381" s="3" t="s">
        <v>72</v>
      </c>
      <c r="C381" s="1" t="s">
        <v>74</v>
      </c>
      <c r="D381" s="1" t="s">
        <v>168</v>
      </c>
      <c r="E381" s="4">
        <v>221532.71400000001</v>
      </c>
      <c r="F381" s="5">
        <v>183825.01800000001</v>
      </c>
      <c r="G381" s="6">
        <f t="shared" si="5"/>
        <v>1.2051282051282051</v>
      </c>
      <c r="H381" s="1">
        <v>2019</v>
      </c>
    </row>
    <row r="382" spans="1:8" x14ac:dyDescent="0.3">
      <c r="A382" s="2" t="s">
        <v>75</v>
      </c>
      <c r="B382" s="3" t="s">
        <v>76</v>
      </c>
      <c r="C382" s="1" t="s">
        <v>77</v>
      </c>
      <c r="D382" s="1" t="s">
        <v>168</v>
      </c>
      <c r="E382" s="4">
        <v>390860.1</v>
      </c>
      <c r="F382" s="5">
        <v>323111.016</v>
      </c>
      <c r="G382" s="6">
        <f t="shared" si="5"/>
        <v>1.2096774193548385</v>
      </c>
      <c r="H382" s="1">
        <v>2019</v>
      </c>
    </row>
    <row r="383" spans="1:8" x14ac:dyDescent="0.3">
      <c r="A383" s="2" t="s">
        <v>78</v>
      </c>
      <c r="B383" s="3" t="s">
        <v>79</v>
      </c>
      <c r="C383" s="1" t="s">
        <v>80</v>
      </c>
      <c r="D383" s="1" t="s">
        <v>168</v>
      </c>
      <c r="E383" s="4">
        <v>112702.46400000001</v>
      </c>
      <c r="F383" s="5">
        <v>204273.21599999999</v>
      </c>
      <c r="G383" s="6">
        <f t="shared" si="5"/>
        <v>0.55172413793103459</v>
      </c>
      <c r="H383" s="1">
        <v>2019</v>
      </c>
    </row>
    <row r="384" spans="1:8" x14ac:dyDescent="0.3">
      <c r="A384" s="2" t="s">
        <v>81</v>
      </c>
      <c r="B384" s="3" t="s">
        <v>82</v>
      </c>
      <c r="C384" s="1" t="s">
        <v>83</v>
      </c>
      <c r="D384" s="1" t="s">
        <v>168</v>
      </c>
      <c r="E384" s="4">
        <v>201096.72</v>
      </c>
      <c r="F384" s="5">
        <v>180530.01</v>
      </c>
      <c r="G384" s="6">
        <f t="shared" si="5"/>
        <v>1.1139240506329113</v>
      </c>
      <c r="H384" s="1">
        <v>2019</v>
      </c>
    </row>
    <row r="385" spans="1:8" x14ac:dyDescent="0.3">
      <c r="A385" s="2" t="s">
        <v>84</v>
      </c>
      <c r="B385" s="3" t="s">
        <v>85</v>
      </c>
      <c r="C385" s="1" t="s">
        <v>86</v>
      </c>
      <c r="D385" s="1" t="s">
        <v>168</v>
      </c>
      <c r="E385" s="4">
        <v>286097.40000000002</v>
      </c>
      <c r="F385" s="5">
        <v>306124.21800000005</v>
      </c>
      <c r="G385" s="6">
        <f t="shared" si="5"/>
        <v>0.93457943925233633</v>
      </c>
      <c r="H385" s="1">
        <v>2019</v>
      </c>
    </row>
    <row r="386" spans="1:8" x14ac:dyDescent="0.3">
      <c r="A386" s="2" t="s">
        <v>87</v>
      </c>
      <c r="B386" s="3" t="s">
        <v>88</v>
      </c>
      <c r="C386" s="1" t="s">
        <v>89</v>
      </c>
      <c r="D386" s="1" t="s">
        <v>168</v>
      </c>
      <c r="E386" s="4">
        <v>142326.99</v>
      </c>
      <c r="F386" s="5">
        <v>294583.77</v>
      </c>
      <c r="G386" s="6">
        <f t="shared" si="5"/>
        <v>0.4831460674157303</v>
      </c>
      <c r="H386" s="1">
        <v>2019</v>
      </c>
    </row>
    <row r="387" spans="1:8" x14ac:dyDescent="0.3">
      <c r="A387" s="2" t="s">
        <v>90</v>
      </c>
      <c r="B387" s="3" t="s">
        <v>91</v>
      </c>
      <c r="C387" s="1" t="s">
        <v>92</v>
      </c>
      <c r="D387" s="1" t="s">
        <v>168</v>
      </c>
      <c r="E387" s="4">
        <v>190438.25399999999</v>
      </c>
      <c r="F387" s="5">
        <v>360830.37599999999</v>
      </c>
      <c r="G387" s="6">
        <f t="shared" ref="G387:G450" si="6">E387/F387</f>
        <v>0.52777777777777779</v>
      </c>
      <c r="H387" s="1">
        <v>2019</v>
      </c>
    </row>
    <row r="388" spans="1:8" x14ac:dyDescent="0.3">
      <c r="A388" s="2" t="s">
        <v>93</v>
      </c>
      <c r="B388" s="3" t="s">
        <v>94</v>
      </c>
      <c r="C388" s="1" t="s">
        <v>95</v>
      </c>
      <c r="D388" s="1" t="s">
        <v>168</v>
      </c>
      <c r="E388" s="4">
        <v>22854.473999999998</v>
      </c>
      <c r="F388" s="5">
        <v>28326.672000000002</v>
      </c>
      <c r="G388" s="6">
        <f t="shared" si="6"/>
        <v>0.80681818181818166</v>
      </c>
      <c r="H388" s="1">
        <v>2019</v>
      </c>
    </row>
    <row r="389" spans="1:8" x14ac:dyDescent="0.3">
      <c r="A389" s="2" t="s">
        <v>96</v>
      </c>
      <c r="B389" s="3" t="s">
        <v>97</v>
      </c>
      <c r="C389" s="1" t="s">
        <v>98</v>
      </c>
      <c r="D389" s="1" t="s">
        <v>168</v>
      </c>
      <c r="E389" s="4">
        <v>73610.316000000006</v>
      </c>
      <c r="F389" s="5">
        <v>75497.759999999995</v>
      </c>
      <c r="G389" s="6">
        <f t="shared" si="6"/>
        <v>0.9750000000000002</v>
      </c>
      <c r="H389" s="1">
        <v>2019</v>
      </c>
    </row>
    <row r="390" spans="1:8" x14ac:dyDescent="0.3">
      <c r="A390" s="2" t="s">
        <v>99</v>
      </c>
      <c r="B390" s="3" t="s">
        <v>100</v>
      </c>
      <c r="C390" s="1" t="s">
        <v>101</v>
      </c>
      <c r="D390" s="1" t="s">
        <v>168</v>
      </c>
      <c r="E390" s="4">
        <v>117349.84800000001</v>
      </c>
      <c r="F390" s="5">
        <v>160022.51999999999</v>
      </c>
      <c r="G390" s="6">
        <f t="shared" si="6"/>
        <v>0.7333333333333335</v>
      </c>
      <c r="H390" s="1">
        <v>2019</v>
      </c>
    </row>
    <row r="391" spans="1:8" x14ac:dyDescent="0.3">
      <c r="A391" s="2" t="s">
        <v>102</v>
      </c>
      <c r="B391" s="3" t="s">
        <v>103</v>
      </c>
      <c r="C391" s="1" t="s">
        <v>104</v>
      </c>
      <c r="D391" s="1" t="s">
        <v>168</v>
      </c>
      <c r="E391" s="4">
        <v>146957.16600000003</v>
      </c>
      <c r="F391" s="5">
        <v>169320.21300000002</v>
      </c>
      <c r="G391" s="6">
        <f t="shared" si="6"/>
        <v>0.86792452830188682</v>
      </c>
      <c r="H391" s="1">
        <v>2019</v>
      </c>
    </row>
    <row r="392" spans="1:8" x14ac:dyDescent="0.3">
      <c r="A392" s="2" t="s">
        <v>105</v>
      </c>
      <c r="B392" s="3" t="s">
        <v>106</v>
      </c>
      <c r="C392" s="1" t="s">
        <v>107</v>
      </c>
      <c r="D392" s="1" t="s">
        <v>168</v>
      </c>
      <c r="E392" s="4">
        <v>82406.7</v>
      </c>
      <c r="F392" s="5">
        <v>114652.8</v>
      </c>
      <c r="G392" s="6">
        <f t="shared" si="6"/>
        <v>0.71875</v>
      </c>
      <c r="H392" s="1">
        <v>2019</v>
      </c>
    </row>
    <row r="393" spans="1:8" x14ac:dyDescent="0.3">
      <c r="A393" s="2" t="s">
        <v>108</v>
      </c>
      <c r="B393" s="3" t="s">
        <v>109</v>
      </c>
      <c r="C393" s="1" t="s">
        <v>110</v>
      </c>
      <c r="D393" s="1" t="s">
        <v>168</v>
      </c>
      <c r="E393" s="4">
        <v>232255.37700000001</v>
      </c>
      <c r="F393" s="5">
        <v>296011.755</v>
      </c>
      <c r="G393" s="6">
        <f t="shared" si="6"/>
        <v>0.7846153846153846</v>
      </c>
      <c r="H393" s="1">
        <v>2019</v>
      </c>
    </row>
    <row r="394" spans="1:8" x14ac:dyDescent="0.3">
      <c r="A394" s="2" t="s">
        <v>111</v>
      </c>
      <c r="B394" s="3" t="s">
        <v>112</v>
      </c>
      <c r="C394" s="1" t="s">
        <v>113</v>
      </c>
      <c r="D394" s="1" t="s">
        <v>168</v>
      </c>
      <c r="E394" s="4">
        <v>364439.62799999997</v>
      </c>
      <c r="F394" s="5">
        <v>386132.46299999999</v>
      </c>
      <c r="G394" s="6">
        <f t="shared" si="6"/>
        <v>0.9438202247191011</v>
      </c>
      <c r="H394" s="1">
        <v>2019</v>
      </c>
    </row>
    <row r="395" spans="1:8" x14ac:dyDescent="0.3">
      <c r="A395" s="2" t="s">
        <v>114</v>
      </c>
      <c r="B395" s="3" t="s">
        <v>115</v>
      </c>
      <c r="C395" s="1" t="s">
        <v>116</v>
      </c>
      <c r="D395" s="1" t="s">
        <v>168</v>
      </c>
      <c r="E395" s="4">
        <v>83815.748999999996</v>
      </c>
      <c r="F395" s="5">
        <v>35226.909</v>
      </c>
      <c r="G395" s="6">
        <f t="shared" si="6"/>
        <v>2.3793103448275863</v>
      </c>
      <c r="H395" s="1">
        <v>2019</v>
      </c>
    </row>
    <row r="396" spans="1:8" x14ac:dyDescent="0.3">
      <c r="A396" s="2" t="s">
        <v>114</v>
      </c>
      <c r="B396" s="3" t="s">
        <v>115</v>
      </c>
      <c r="C396" s="1" t="s">
        <v>117</v>
      </c>
      <c r="D396" s="1" t="s">
        <v>168</v>
      </c>
      <c r="E396" s="4">
        <v>69479.963999999993</v>
      </c>
      <c r="F396" s="5">
        <v>98778.743999999992</v>
      </c>
      <c r="G396" s="6">
        <f t="shared" si="6"/>
        <v>0.70338983050847459</v>
      </c>
      <c r="H396" s="1">
        <v>2019</v>
      </c>
    </row>
    <row r="397" spans="1:8" x14ac:dyDescent="0.3">
      <c r="A397" s="2" t="s">
        <v>114</v>
      </c>
      <c r="B397" s="3" t="s">
        <v>115</v>
      </c>
      <c r="C397" s="1" t="s">
        <v>118</v>
      </c>
      <c r="D397" s="1" t="s">
        <v>168</v>
      </c>
      <c r="E397" s="4">
        <v>215194.41900000002</v>
      </c>
      <c r="F397" s="5">
        <v>218406.27600000001</v>
      </c>
      <c r="G397" s="6">
        <f t="shared" si="6"/>
        <v>0.98529411764705888</v>
      </c>
      <c r="H397" s="1">
        <v>2019</v>
      </c>
    </row>
    <row r="398" spans="1:8" x14ac:dyDescent="0.3">
      <c r="A398" s="2" t="s">
        <v>119</v>
      </c>
      <c r="B398" s="3" t="s">
        <v>120</v>
      </c>
      <c r="C398" s="1" t="s">
        <v>121</v>
      </c>
      <c r="D398" s="1" t="s">
        <v>168</v>
      </c>
      <c r="E398" s="4">
        <v>88065.468000000008</v>
      </c>
      <c r="F398" s="5">
        <v>70941.626999999993</v>
      </c>
      <c r="G398" s="6">
        <f t="shared" si="6"/>
        <v>1.2413793103448278</v>
      </c>
      <c r="H398" s="1">
        <v>2019</v>
      </c>
    </row>
    <row r="399" spans="1:8" x14ac:dyDescent="0.3">
      <c r="A399" s="2" t="s">
        <v>122</v>
      </c>
      <c r="B399" s="3" t="s">
        <v>123</v>
      </c>
      <c r="C399" s="1" t="s">
        <v>124</v>
      </c>
      <c r="D399" s="1" t="s">
        <v>168</v>
      </c>
      <c r="E399" s="4">
        <v>33564.824999999997</v>
      </c>
      <c r="F399" s="5">
        <v>26851.860000000004</v>
      </c>
      <c r="G399" s="6">
        <f t="shared" si="6"/>
        <v>1.2499999999999998</v>
      </c>
      <c r="H399" s="1">
        <v>2019</v>
      </c>
    </row>
    <row r="400" spans="1:8" x14ac:dyDescent="0.3">
      <c r="A400" s="2" t="s">
        <v>125</v>
      </c>
      <c r="B400" s="3" t="s">
        <v>126</v>
      </c>
      <c r="C400" s="1" t="s">
        <v>127</v>
      </c>
      <c r="D400" s="1" t="s">
        <v>168</v>
      </c>
      <c r="E400" s="4">
        <v>58085.937000000005</v>
      </c>
      <c r="F400" s="5">
        <v>19149.21</v>
      </c>
      <c r="G400" s="6">
        <f t="shared" si="6"/>
        <v>3.0333333333333337</v>
      </c>
      <c r="H400" s="1">
        <v>2019</v>
      </c>
    </row>
    <row r="401" spans="1:8" x14ac:dyDescent="0.3">
      <c r="A401" s="2" t="s">
        <v>128</v>
      </c>
      <c r="B401" s="3" t="s">
        <v>129</v>
      </c>
      <c r="C401" s="1" t="s">
        <v>130</v>
      </c>
      <c r="D401" s="1" t="s">
        <v>168</v>
      </c>
      <c r="E401" s="4">
        <v>75744.036000000007</v>
      </c>
      <c r="F401" s="5">
        <v>300532.788</v>
      </c>
      <c r="G401" s="6">
        <f t="shared" si="6"/>
        <v>0.25203252032520329</v>
      </c>
      <c r="H401" s="1">
        <v>2019</v>
      </c>
    </row>
    <row r="402" spans="1:8" x14ac:dyDescent="0.3">
      <c r="A402" s="2" t="s">
        <v>131</v>
      </c>
      <c r="B402" s="3" t="s">
        <v>132</v>
      </c>
      <c r="C402" s="1" t="s">
        <v>133</v>
      </c>
      <c r="D402" s="1" t="s">
        <v>168</v>
      </c>
      <c r="E402" s="4">
        <v>313281.21600000001</v>
      </c>
      <c r="F402" s="5">
        <v>254540.98800000004</v>
      </c>
      <c r="G402" s="6">
        <f t="shared" si="6"/>
        <v>1.2307692307692306</v>
      </c>
      <c r="H402" s="1">
        <v>2019</v>
      </c>
    </row>
    <row r="403" spans="1:8" x14ac:dyDescent="0.3">
      <c r="A403" s="2" t="s">
        <v>134</v>
      </c>
      <c r="B403" s="3" t="s">
        <v>135</v>
      </c>
      <c r="C403" s="1" t="s">
        <v>136</v>
      </c>
      <c r="D403" s="1" t="s">
        <v>168</v>
      </c>
      <c r="E403" s="4">
        <v>202610.04300000003</v>
      </c>
      <c r="F403" s="5">
        <v>344054.79000000004</v>
      </c>
      <c r="G403" s="6">
        <f t="shared" si="6"/>
        <v>0.58888888888888891</v>
      </c>
      <c r="H403" s="1">
        <v>2019</v>
      </c>
    </row>
    <row r="404" spans="1:8" x14ac:dyDescent="0.3">
      <c r="A404" s="2" t="s">
        <v>137</v>
      </c>
      <c r="B404" s="3" t="s">
        <v>138</v>
      </c>
      <c r="C404" s="1" t="s">
        <v>139</v>
      </c>
      <c r="D404" s="1" t="s">
        <v>168</v>
      </c>
      <c r="E404" s="4">
        <v>486123.93</v>
      </c>
      <c r="F404" s="5">
        <v>619168.37399999995</v>
      </c>
      <c r="G404" s="6">
        <f t="shared" si="6"/>
        <v>0.78512396694214881</v>
      </c>
      <c r="H404" s="1">
        <v>2019</v>
      </c>
    </row>
    <row r="405" spans="1:8" x14ac:dyDescent="0.3">
      <c r="A405" s="2" t="s">
        <v>140</v>
      </c>
      <c r="B405" s="3" t="s">
        <v>141</v>
      </c>
      <c r="C405" s="1" t="s">
        <v>142</v>
      </c>
      <c r="D405" s="1" t="s">
        <v>168</v>
      </c>
      <c r="E405" s="4">
        <v>174403.48499999999</v>
      </c>
      <c r="F405" s="5">
        <v>450204.34500000003</v>
      </c>
      <c r="G405" s="6">
        <f t="shared" si="6"/>
        <v>0.38738738738738732</v>
      </c>
      <c r="H405" s="1">
        <v>2019</v>
      </c>
    </row>
    <row r="406" spans="1:8" x14ac:dyDescent="0.3">
      <c r="A406" s="2" t="s">
        <v>143</v>
      </c>
      <c r="B406" s="3" t="s">
        <v>144</v>
      </c>
      <c r="C406" s="1" t="s">
        <v>145</v>
      </c>
      <c r="D406" s="1" t="s">
        <v>168</v>
      </c>
      <c r="E406" s="4">
        <v>176517.99000000002</v>
      </c>
      <c r="F406" s="5">
        <v>157261.48199999999</v>
      </c>
      <c r="G406" s="6">
        <f t="shared" si="6"/>
        <v>1.1224489795918369</v>
      </c>
      <c r="H406" s="1">
        <v>2019</v>
      </c>
    </row>
    <row r="407" spans="1:8" x14ac:dyDescent="0.3">
      <c r="A407" s="2" t="s">
        <v>143</v>
      </c>
      <c r="B407" s="3" t="s">
        <v>144</v>
      </c>
      <c r="C407" s="1" t="s">
        <v>146</v>
      </c>
      <c r="D407" s="1" t="s">
        <v>168</v>
      </c>
      <c r="E407" s="4">
        <v>329351.47200000001</v>
      </c>
      <c r="F407" s="5">
        <v>390021.48000000004</v>
      </c>
      <c r="G407" s="6">
        <f t="shared" si="6"/>
        <v>0.84444444444444433</v>
      </c>
      <c r="H407" s="1">
        <v>2019</v>
      </c>
    </row>
    <row r="408" spans="1:8" x14ac:dyDescent="0.3">
      <c r="A408" s="2" t="s">
        <v>147</v>
      </c>
      <c r="B408" s="3" t="s">
        <v>148</v>
      </c>
      <c r="C408" s="1" t="s">
        <v>149</v>
      </c>
      <c r="D408" s="1" t="s">
        <v>168</v>
      </c>
      <c r="E408" s="4">
        <v>95328.837</v>
      </c>
      <c r="F408" s="5">
        <v>198736.38900000002</v>
      </c>
      <c r="G408" s="6">
        <f t="shared" si="6"/>
        <v>0.47967479674796742</v>
      </c>
      <c r="H408" s="1">
        <v>2019</v>
      </c>
    </row>
    <row r="409" spans="1:8" x14ac:dyDescent="0.3">
      <c r="A409" s="2" t="s">
        <v>150</v>
      </c>
      <c r="B409" s="3" t="s">
        <v>151</v>
      </c>
      <c r="C409" s="1" t="s">
        <v>152</v>
      </c>
      <c r="D409" s="1" t="s">
        <v>168</v>
      </c>
      <c r="E409" s="4">
        <v>212519.538</v>
      </c>
      <c r="F409" s="5">
        <v>225638.02799999999</v>
      </c>
      <c r="G409" s="6">
        <f t="shared" si="6"/>
        <v>0.94186046511627908</v>
      </c>
      <c r="H409" s="1">
        <v>2019</v>
      </c>
    </row>
    <row r="410" spans="1:8" x14ac:dyDescent="0.3">
      <c r="A410" s="2" t="s">
        <v>153</v>
      </c>
      <c r="B410" s="3" t="s">
        <v>154</v>
      </c>
      <c r="C410" s="1" t="s">
        <v>155</v>
      </c>
      <c r="D410" s="1" t="s">
        <v>168</v>
      </c>
      <c r="E410" s="4">
        <v>180939.204</v>
      </c>
      <c r="F410" s="5">
        <v>123800.508</v>
      </c>
      <c r="G410" s="6">
        <f t="shared" si="6"/>
        <v>1.4615384615384615</v>
      </c>
      <c r="H410" s="1">
        <v>2019</v>
      </c>
    </row>
    <row r="411" spans="1:8" x14ac:dyDescent="0.3">
      <c r="A411" s="2" t="s">
        <v>156</v>
      </c>
      <c r="B411" s="3" t="s">
        <v>157</v>
      </c>
      <c r="C411" s="1" t="s">
        <v>158</v>
      </c>
      <c r="D411" s="1" t="s">
        <v>168</v>
      </c>
      <c r="E411" s="4">
        <v>205798.383</v>
      </c>
      <c r="F411" s="5">
        <v>201419.69400000002</v>
      </c>
      <c r="G411" s="6">
        <f t="shared" si="6"/>
        <v>1.0217391304347825</v>
      </c>
      <c r="H411" s="1">
        <v>2019</v>
      </c>
    </row>
    <row r="412" spans="1:8" x14ac:dyDescent="0.3">
      <c r="A412" s="2" t="s">
        <v>159</v>
      </c>
      <c r="B412" s="3" t="s">
        <v>160</v>
      </c>
      <c r="C412" s="1" t="s">
        <v>161</v>
      </c>
      <c r="D412" s="1" t="s">
        <v>168</v>
      </c>
      <c r="E412" s="4">
        <v>109897.84800000001</v>
      </c>
      <c r="F412" s="5">
        <v>82075.608000000007</v>
      </c>
      <c r="G412" s="6">
        <f t="shared" si="6"/>
        <v>1.3389830508474576</v>
      </c>
      <c r="H412" s="1">
        <v>2019</v>
      </c>
    </row>
    <row r="413" spans="1:8" x14ac:dyDescent="0.3">
      <c r="A413" s="2" t="s">
        <v>162</v>
      </c>
      <c r="B413" s="3" t="s">
        <v>163</v>
      </c>
      <c r="C413" s="1" t="s">
        <v>164</v>
      </c>
      <c r="D413" s="1" t="s">
        <v>168</v>
      </c>
      <c r="E413" s="4">
        <v>13555.755000000001</v>
      </c>
      <c r="F413" s="5">
        <v>14392.53</v>
      </c>
      <c r="G413" s="6">
        <f t="shared" si="6"/>
        <v>0.94186046511627908</v>
      </c>
      <c r="H413" s="1">
        <v>2019</v>
      </c>
    </row>
    <row r="414" spans="1:8" x14ac:dyDescent="0.3">
      <c r="A414" s="2" t="s">
        <v>165</v>
      </c>
      <c r="B414" s="3" t="s">
        <v>166</v>
      </c>
      <c r="C414" s="1" t="s">
        <v>167</v>
      </c>
      <c r="D414" s="1" t="s">
        <v>168</v>
      </c>
      <c r="E414" s="4">
        <v>131566.5</v>
      </c>
      <c r="F414" s="5">
        <v>67098.915000000008</v>
      </c>
      <c r="G414" s="6">
        <f t="shared" si="6"/>
        <v>1.9607843137254899</v>
      </c>
      <c r="H414" s="1">
        <v>2019</v>
      </c>
    </row>
    <row r="415" spans="1:8" x14ac:dyDescent="0.3">
      <c r="A415" s="2" t="s">
        <v>8</v>
      </c>
      <c r="B415" s="3" t="s">
        <v>9</v>
      </c>
      <c r="C415" s="1" t="s">
        <v>10</v>
      </c>
      <c r="D415" s="1" t="s">
        <v>169</v>
      </c>
      <c r="E415" s="4">
        <v>523222.30800000002</v>
      </c>
      <c r="F415" s="5">
        <v>312795.94500000007</v>
      </c>
      <c r="G415" s="6">
        <f t="shared" si="6"/>
        <v>1.6727272727272724</v>
      </c>
      <c r="H415" s="1">
        <v>2019</v>
      </c>
    </row>
    <row r="416" spans="1:8" x14ac:dyDescent="0.3">
      <c r="A416" s="2" t="s">
        <v>12</v>
      </c>
      <c r="B416" s="3" t="s">
        <v>13</v>
      </c>
      <c r="C416" s="1" t="s">
        <v>14</v>
      </c>
      <c r="D416" s="1" t="s">
        <v>169</v>
      </c>
      <c r="E416" s="4">
        <v>596794.46400000015</v>
      </c>
      <c r="F416" s="5">
        <v>863220.56400000013</v>
      </c>
      <c r="G416" s="6">
        <f t="shared" si="6"/>
        <v>0.6913580246913581</v>
      </c>
      <c r="H416" s="1">
        <v>2019</v>
      </c>
    </row>
    <row r="417" spans="1:8" x14ac:dyDescent="0.3">
      <c r="A417" s="2" t="s">
        <v>15</v>
      </c>
      <c r="B417" s="3" t="s">
        <v>16</v>
      </c>
      <c r="C417" s="1" t="s">
        <v>17</v>
      </c>
      <c r="D417" s="1" t="s">
        <v>169</v>
      </c>
      <c r="E417" s="4">
        <v>153091.45799999998</v>
      </c>
      <c r="F417" s="5">
        <v>222169.31099999999</v>
      </c>
      <c r="G417" s="6">
        <f t="shared" si="6"/>
        <v>0.68907563025210083</v>
      </c>
      <c r="H417" s="1">
        <v>2019</v>
      </c>
    </row>
    <row r="418" spans="1:8" x14ac:dyDescent="0.3">
      <c r="A418" s="2" t="s">
        <v>18</v>
      </c>
      <c r="B418" s="3" t="s">
        <v>19</v>
      </c>
      <c r="C418" s="1" t="s">
        <v>20</v>
      </c>
      <c r="D418" s="1" t="s">
        <v>169</v>
      </c>
      <c r="E418" s="4">
        <v>134103.22200000001</v>
      </c>
      <c r="F418" s="5">
        <v>62987.877</v>
      </c>
      <c r="G418" s="6">
        <f t="shared" si="6"/>
        <v>2.1290322580645165</v>
      </c>
      <c r="H418" s="1">
        <v>2019</v>
      </c>
    </row>
    <row r="419" spans="1:8" x14ac:dyDescent="0.3">
      <c r="A419" s="2" t="s">
        <v>21</v>
      </c>
      <c r="B419" s="3" t="s">
        <v>22</v>
      </c>
      <c r="C419" s="1" t="s">
        <v>23</v>
      </c>
      <c r="D419" s="1" t="s">
        <v>169</v>
      </c>
      <c r="E419" s="4">
        <v>803733.3</v>
      </c>
      <c r="F419" s="5">
        <v>691210.63800000004</v>
      </c>
      <c r="G419" s="6">
        <f t="shared" si="6"/>
        <v>1.1627906976744187</v>
      </c>
      <c r="H419" s="1">
        <v>2019</v>
      </c>
    </row>
    <row r="420" spans="1:8" x14ac:dyDescent="0.3">
      <c r="A420" s="2" t="s">
        <v>21</v>
      </c>
      <c r="B420" s="3" t="s">
        <v>22</v>
      </c>
      <c r="C420" s="1" t="s">
        <v>24</v>
      </c>
      <c r="D420" s="1" t="s">
        <v>169</v>
      </c>
      <c r="E420" s="4">
        <v>470726.08200000005</v>
      </c>
      <c r="F420" s="5">
        <v>530311.66200000001</v>
      </c>
      <c r="G420" s="6">
        <f t="shared" si="6"/>
        <v>0.88764044943820231</v>
      </c>
      <c r="H420" s="1">
        <v>2019</v>
      </c>
    </row>
    <row r="421" spans="1:8" x14ac:dyDescent="0.3">
      <c r="A421" s="2" t="s">
        <v>21</v>
      </c>
      <c r="B421" s="3" t="s">
        <v>22</v>
      </c>
      <c r="C421" s="1" t="s">
        <v>25</v>
      </c>
      <c r="D421" s="1" t="s">
        <v>169</v>
      </c>
      <c r="E421" s="4">
        <v>263202.18300000002</v>
      </c>
      <c r="F421" s="5">
        <v>1001866.374</v>
      </c>
      <c r="G421" s="6">
        <f t="shared" si="6"/>
        <v>0.26271186440677968</v>
      </c>
      <c r="H421" s="1">
        <v>2019</v>
      </c>
    </row>
    <row r="422" spans="1:8" x14ac:dyDescent="0.3">
      <c r="A422" s="2" t="s">
        <v>21</v>
      </c>
      <c r="B422" s="3" t="s">
        <v>22</v>
      </c>
      <c r="C422" s="1" t="s">
        <v>26</v>
      </c>
      <c r="D422" s="1" t="s">
        <v>169</v>
      </c>
      <c r="E422" s="4">
        <v>295226.08199999999</v>
      </c>
      <c r="F422" s="5">
        <v>559045.13399999996</v>
      </c>
      <c r="G422" s="6">
        <f t="shared" si="6"/>
        <v>0.52808988764044951</v>
      </c>
      <c r="H422" s="1">
        <v>2019</v>
      </c>
    </row>
    <row r="423" spans="1:8" x14ac:dyDescent="0.3">
      <c r="A423" s="2" t="s">
        <v>27</v>
      </c>
      <c r="B423" s="3" t="s">
        <v>28</v>
      </c>
      <c r="C423" s="1" t="s">
        <v>29</v>
      </c>
      <c r="D423" s="1" t="s">
        <v>169</v>
      </c>
      <c r="E423" s="4">
        <v>155828.12400000001</v>
      </c>
      <c r="F423" s="5">
        <v>178913.772</v>
      </c>
      <c r="G423" s="6">
        <f t="shared" si="6"/>
        <v>0.87096774193548399</v>
      </c>
      <c r="H423" s="1">
        <v>2019</v>
      </c>
    </row>
    <row r="424" spans="1:8" x14ac:dyDescent="0.3">
      <c r="A424" s="2" t="s">
        <v>30</v>
      </c>
      <c r="B424" s="3" t="s">
        <v>31</v>
      </c>
      <c r="C424" s="1" t="s">
        <v>32</v>
      </c>
      <c r="D424" s="1" t="s">
        <v>169</v>
      </c>
      <c r="E424" s="4">
        <v>315851.022</v>
      </c>
      <c r="F424" s="5">
        <v>323461.89</v>
      </c>
      <c r="G424" s="6">
        <f t="shared" si="6"/>
        <v>0.97647058823529409</v>
      </c>
      <c r="H424" s="1">
        <v>2019</v>
      </c>
    </row>
    <row r="425" spans="1:8" x14ac:dyDescent="0.3">
      <c r="A425" s="2" t="s">
        <v>33</v>
      </c>
      <c r="B425" s="3" t="s">
        <v>34</v>
      </c>
      <c r="C425" s="1" t="s">
        <v>35</v>
      </c>
      <c r="D425" s="1" t="s">
        <v>169</v>
      </c>
      <c r="E425" s="4">
        <v>127027.49400000001</v>
      </c>
      <c r="F425" s="5">
        <v>196315.21799999999</v>
      </c>
      <c r="G425" s="6">
        <f t="shared" si="6"/>
        <v>0.6470588235294118</v>
      </c>
      <c r="H425" s="1">
        <v>2019</v>
      </c>
    </row>
    <row r="426" spans="1:8" x14ac:dyDescent="0.3">
      <c r="A426" s="2" t="s">
        <v>36</v>
      </c>
      <c r="B426" s="3" t="s">
        <v>37</v>
      </c>
      <c r="C426" s="1" t="s">
        <v>38</v>
      </c>
      <c r="D426" s="1" t="s">
        <v>169</v>
      </c>
      <c r="E426" s="4">
        <v>454820.4</v>
      </c>
      <c r="F426" s="5">
        <v>855062.35199999996</v>
      </c>
      <c r="G426" s="6">
        <f t="shared" si="6"/>
        <v>0.53191489361702138</v>
      </c>
      <c r="H426" s="1">
        <v>2019</v>
      </c>
    </row>
    <row r="427" spans="1:8" x14ac:dyDescent="0.3">
      <c r="A427" s="2" t="s">
        <v>36</v>
      </c>
      <c r="B427" s="3" t="s">
        <v>37</v>
      </c>
      <c r="C427" s="1" t="s">
        <v>39</v>
      </c>
      <c r="D427" s="1" t="s">
        <v>169</v>
      </c>
      <c r="E427" s="4">
        <v>216096.33600000001</v>
      </c>
      <c r="F427" s="5">
        <v>468208.728</v>
      </c>
      <c r="G427" s="6">
        <f t="shared" si="6"/>
        <v>0.46153846153846156</v>
      </c>
      <c r="H427" s="1">
        <v>2019</v>
      </c>
    </row>
    <row r="428" spans="1:8" x14ac:dyDescent="0.3">
      <c r="A428" s="2" t="s">
        <v>40</v>
      </c>
      <c r="B428" s="3" t="s">
        <v>41</v>
      </c>
      <c r="C428" s="1" t="s">
        <v>42</v>
      </c>
      <c r="D428" s="1" t="s">
        <v>169</v>
      </c>
      <c r="E428" s="4">
        <v>865253.34</v>
      </c>
      <c r="F428" s="5">
        <v>257515.875</v>
      </c>
      <c r="G428" s="6">
        <f t="shared" si="6"/>
        <v>3.36</v>
      </c>
      <c r="H428" s="1">
        <v>2019</v>
      </c>
    </row>
    <row r="429" spans="1:8" x14ac:dyDescent="0.3">
      <c r="A429" s="2" t="s">
        <v>43</v>
      </c>
      <c r="B429" s="3" t="s">
        <v>44</v>
      </c>
      <c r="C429" s="1" t="s">
        <v>45</v>
      </c>
      <c r="D429" s="1" t="s">
        <v>169</v>
      </c>
      <c r="E429" s="4">
        <v>453928.45500000002</v>
      </c>
      <c r="F429" s="5">
        <v>433753.85700000002</v>
      </c>
      <c r="G429" s="6">
        <f t="shared" si="6"/>
        <v>1.0465116279069768</v>
      </c>
      <c r="H429" s="1">
        <v>2019</v>
      </c>
    </row>
    <row r="430" spans="1:8" x14ac:dyDescent="0.3">
      <c r="A430" s="2" t="s">
        <v>46</v>
      </c>
      <c r="B430" s="3" t="s">
        <v>47</v>
      </c>
      <c r="C430" s="1" t="s">
        <v>48</v>
      </c>
      <c r="D430" s="1" t="s">
        <v>169</v>
      </c>
      <c r="E430" s="4">
        <v>368735.49000000005</v>
      </c>
      <c r="F430" s="5">
        <v>446579.64900000009</v>
      </c>
      <c r="G430" s="6">
        <f t="shared" si="6"/>
        <v>0.82568807339449535</v>
      </c>
      <c r="H430" s="1">
        <v>2019</v>
      </c>
    </row>
    <row r="431" spans="1:8" x14ac:dyDescent="0.3">
      <c r="A431" s="2" t="s">
        <v>49</v>
      </c>
      <c r="B431" s="3" t="s">
        <v>50</v>
      </c>
      <c r="C431" s="1" t="s">
        <v>51</v>
      </c>
      <c r="D431" s="1" t="s">
        <v>169</v>
      </c>
      <c r="E431" s="4">
        <v>710326.58399999992</v>
      </c>
      <c r="F431" s="5">
        <v>631401.40799999994</v>
      </c>
      <c r="G431" s="6">
        <f t="shared" si="6"/>
        <v>1.125</v>
      </c>
      <c r="H431" s="1">
        <v>2019</v>
      </c>
    </row>
    <row r="432" spans="1:8" x14ac:dyDescent="0.3">
      <c r="A432" s="2" t="s">
        <v>52</v>
      </c>
      <c r="B432" s="3" t="s">
        <v>53</v>
      </c>
      <c r="C432" s="1" t="s">
        <v>54</v>
      </c>
      <c r="D432" s="1" t="s">
        <v>169</v>
      </c>
      <c r="E432" s="4">
        <v>423469.95299999998</v>
      </c>
      <c r="F432" s="5">
        <v>1027139.8859999999</v>
      </c>
      <c r="G432" s="6">
        <f t="shared" si="6"/>
        <v>0.41228070175438597</v>
      </c>
      <c r="H432" s="1">
        <v>2019</v>
      </c>
    </row>
    <row r="433" spans="1:8" x14ac:dyDescent="0.3">
      <c r="A433" s="2" t="s">
        <v>52</v>
      </c>
      <c r="B433" s="3" t="s">
        <v>53</v>
      </c>
      <c r="C433" s="1" t="s">
        <v>55</v>
      </c>
      <c r="D433" s="1" t="s">
        <v>169</v>
      </c>
      <c r="E433" s="4">
        <v>264063.24000000005</v>
      </c>
      <c r="F433" s="5">
        <v>269931.31200000003</v>
      </c>
      <c r="G433" s="6">
        <f t="shared" si="6"/>
        <v>0.97826086956521741</v>
      </c>
      <c r="H433" s="1">
        <v>2019</v>
      </c>
    </row>
    <row r="434" spans="1:8" x14ac:dyDescent="0.3">
      <c r="A434" s="2" t="s">
        <v>56</v>
      </c>
      <c r="B434" s="3" t="s">
        <v>57</v>
      </c>
      <c r="C434" s="1" t="s">
        <v>58</v>
      </c>
      <c r="D434" s="1" t="s">
        <v>169</v>
      </c>
      <c r="E434" s="4">
        <v>745950.11400000006</v>
      </c>
      <c r="F434" s="5">
        <v>535553.92800000007</v>
      </c>
      <c r="G434" s="6">
        <f t="shared" si="6"/>
        <v>1.3928571428571428</v>
      </c>
      <c r="H434" s="1">
        <v>2019</v>
      </c>
    </row>
    <row r="435" spans="1:8" x14ac:dyDescent="0.3">
      <c r="A435" s="2" t="s">
        <v>59</v>
      </c>
      <c r="B435" s="3" t="s">
        <v>60</v>
      </c>
      <c r="C435" s="1" t="s">
        <v>61</v>
      </c>
      <c r="D435" s="1" t="s">
        <v>169</v>
      </c>
      <c r="E435" s="4">
        <v>147059.46</v>
      </c>
      <c r="F435" s="5">
        <v>147059.46</v>
      </c>
      <c r="G435" s="6">
        <f t="shared" si="6"/>
        <v>1</v>
      </c>
      <c r="H435" s="1">
        <v>2019</v>
      </c>
    </row>
    <row r="436" spans="1:8" x14ac:dyDescent="0.3">
      <c r="A436" s="2" t="s">
        <v>62</v>
      </c>
      <c r="B436" s="3" t="s">
        <v>63</v>
      </c>
      <c r="C436" s="1" t="s">
        <v>64</v>
      </c>
      <c r="D436" s="1" t="s">
        <v>169</v>
      </c>
      <c r="E436" s="4">
        <v>318523.90500000003</v>
      </c>
      <c r="F436" s="5">
        <v>739215.85499999998</v>
      </c>
      <c r="G436" s="6">
        <f t="shared" si="6"/>
        <v>0.4308943089430895</v>
      </c>
      <c r="H436" s="1">
        <v>2019</v>
      </c>
    </row>
    <row r="437" spans="1:8" x14ac:dyDescent="0.3">
      <c r="A437" s="2" t="s">
        <v>65</v>
      </c>
      <c r="B437" s="3" t="s">
        <v>66</v>
      </c>
      <c r="C437" s="1" t="s">
        <v>67</v>
      </c>
      <c r="D437" s="1" t="s">
        <v>169</v>
      </c>
      <c r="E437" s="4">
        <v>695737.78200000001</v>
      </c>
      <c r="F437" s="5">
        <v>903659.41799999983</v>
      </c>
      <c r="G437" s="6">
        <f t="shared" si="6"/>
        <v>0.76991150442477896</v>
      </c>
      <c r="H437" s="1">
        <v>2019</v>
      </c>
    </row>
    <row r="438" spans="1:8" x14ac:dyDescent="0.3">
      <c r="A438" s="2" t="s">
        <v>68</v>
      </c>
      <c r="B438" s="3" t="s">
        <v>69</v>
      </c>
      <c r="C438" s="1" t="s">
        <v>70</v>
      </c>
      <c r="D438" s="1" t="s">
        <v>169</v>
      </c>
      <c r="E438" s="4">
        <v>120405.74400000001</v>
      </c>
      <c r="F438" s="5">
        <v>82778.949000000008</v>
      </c>
      <c r="G438" s="6">
        <f t="shared" si="6"/>
        <v>1.4545454545454546</v>
      </c>
      <c r="H438" s="1">
        <v>2019</v>
      </c>
    </row>
    <row r="439" spans="1:8" x14ac:dyDescent="0.3">
      <c r="A439" s="2" t="s">
        <v>71</v>
      </c>
      <c r="B439" s="3" t="s">
        <v>72</v>
      </c>
      <c r="C439" s="1" t="s">
        <v>73</v>
      </c>
      <c r="D439" s="1" t="s">
        <v>169</v>
      </c>
      <c r="E439" s="4">
        <v>206848.62</v>
      </c>
      <c r="F439" s="5">
        <v>545328.18000000005</v>
      </c>
      <c r="G439" s="6">
        <f t="shared" si="6"/>
        <v>0.37931034482758619</v>
      </c>
      <c r="H439" s="1">
        <v>2019</v>
      </c>
    </row>
    <row r="440" spans="1:8" x14ac:dyDescent="0.3">
      <c r="A440" s="2" t="s">
        <v>71</v>
      </c>
      <c r="B440" s="3" t="s">
        <v>72</v>
      </c>
      <c r="C440" s="1" t="s">
        <v>74</v>
      </c>
      <c r="D440" s="1" t="s">
        <v>169</v>
      </c>
      <c r="E440" s="4">
        <v>394381.89</v>
      </c>
      <c r="F440" s="5">
        <v>1161827.73</v>
      </c>
      <c r="G440" s="6">
        <f t="shared" si="6"/>
        <v>0.33944954128440369</v>
      </c>
      <c r="H440" s="1">
        <v>2019</v>
      </c>
    </row>
    <row r="441" spans="1:8" x14ac:dyDescent="0.3">
      <c r="A441" s="2" t="s">
        <v>75</v>
      </c>
      <c r="B441" s="3" t="s">
        <v>76</v>
      </c>
      <c r="C441" s="1" t="s">
        <v>77</v>
      </c>
      <c r="D441" s="1" t="s">
        <v>169</v>
      </c>
      <c r="E441" s="4">
        <v>539463.978</v>
      </c>
      <c r="F441" s="5">
        <v>357476.13</v>
      </c>
      <c r="G441" s="6">
        <f t="shared" si="6"/>
        <v>1.509090909090909</v>
      </c>
      <c r="H441" s="1">
        <v>2019</v>
      </c>
    </row>
    <row r="442" spans="1:8" x14ac:dyDescent="0.3">
      <c r="A442" s="2" t="s">
        <v>78</v>
      </c>
      <c r="B442" s="3" t="s">
        <v>79</v>
      </c>
      <c r="C442" s="1" t="s">
        <v>80</v>
      </c>
      <c r="D442" s="1" t="s">
        <v>169</v>
      </c>
      <c r="E442" s="4">
        <v>50356.94400000001</v>
      </c>
      <c r="F442" s="5">
        <v>140389.05600000001</v>
      </c>
      <c r="G442" s="6">
        <f t="shared" si="6"/>
        <v>0.35869565217391308</v>
      </c>
      <c r="H442" s="1">
        <v>2019</v>
      </c>
    </row>
    <row r="443" spans="1:8" x14ac:dyDescent="0.3">
      <c r="A443" s="2" t="s">
        <v>81</v>
      </c>
      <c r="B443" s="3" t="s">
        <v>82</v>
      </c>
      <c r="C443" s="1" t="s">
        <v>83</v>
      </c>
      <c r="D443" s="1" t="s">
        <v>169</v>
      </c>
      <c r="E443" s="4">
        <v>100498.10400000001</v>
      </c>
      <c r="F443" s="5">
        <v>57427.487999999998</v>
      </c>
      <c r="G443" s="6">
        <f t="shared" si="6"/>
        <v>1.7500000000000002</v>
      </c>
      <c r="H443" s="1">
        <v>2019</v>
      </c>
    </row>
    <row r="444" spans="1:8" x14ac:dyDescent="0.3">
      <c r="A444" s="2" t="s">
        <v>84</v>
      </c>
      <c r="B444" s="3" t="s">
        <v>85</v>
      </c>
      <c r="C444" s="1" t="s">
        <v>86</v>
      </c>
      <c r="D444" s="1" t="s">
        <v>169</v>
      </c>
      <c r="E444" s="4">
        <v>157899.22200000004</v>
      </c>
      <c r="F444" s="5">
        <v>200410.55100000004</v>
      </c>
      <c r="G444" s="6">
        <f t="shared" si="6"/>
        <v>0.78787878787878796</v>
      </c>
      <c r="H444" s="1">
        <v>2019</v>
      </c>
    </row>
    <row r="445" spans="1:8" x14ac:dyDescent="0.3">
      <c r="A445" s="2" t="s">
        <v>87</v>
      </c>
      <c r="B445" s="3" t="s">
        <v>88</v>
      </c>
      <c r="C445" s="1" t="s">
        <v>89</v>
      </c>
      <c r="D445" s="1" t="s">
        <v>169</v>
      </c>
      <c r="E445" s="4">
        <v>622837.92599999998</v>
      </c>
      <c r="F445" s="5">
        <v>341556.28200000006</v>
      </c>
      <c r="G445" s="6">
        <f t="shared" si="6"/>
        <v>1.8235294117647054</v>
      </c>
      <c r="H445" s="1">
        <v>2019</v>
      </c>
    </row>
    <row r="446" spans="1:8" x14ac:dyDescent="0.3">
      <c r="A446" s="2" t="s">
        <v>90</v>
      </c>
      <c r="B446" s="3" t="s">
        <v>91</v>
      </c>
      <c r="C446" s="1" t="s">
        <v>92</v>
      </c>
      <c r="D446" s="1" t="s">
        <v>169</v>
      </c>
      <c r="E446" s="4">
        <v>663588.17999999993</v>
      </c>
      <c r="F446" s="5">
        <v>827080.92</v>
      </c>
      <c r="G446" s="6">
        <f t="shared" si="6"/>
        <v>0.80232558139534871</v>
      </c>
      <c r="H446" s="1">
        <v>2019</v>
      </c>
    </row>
    <row r="447" spans="1:8" x14ac:dyDescent="0.3">
      <c r="A447" s="2" t="s">
        <v>93</v>
      </c>
      <c r="B447" s="3" t="s">
        <v>94</v>
      </c>
      <c r="C447" s="1" t="s">
        <v>95</v>
      </c>
      <c r="D447" s="1" t="s">
        <v>169</v>
      </c>
      <c r="E447" s="4">
        <v>199524.6</v>
      </c>
      <c r="F447" s="5">
        <v>103752.792</v>
      </c>
      <c r="G447" s="6">
        <f t="shared" si="6"/>
        <v>1.9230769230769231</v>
      </c>
      <c r="H447" s="1">
        <v>2019</v>
      </c>
    </row>
    <row r="448" spans="1:8" x14ac:dyDescent="0.3">
      <c r="A448" s="2" t="s">
        <v>96</v>
      </c>
      <c r="B448" s="3" t="s">
        <v>97</v>
      </c>
      <c r="C448" s="1" t="s">
        <v>98</v>
      </c>
      <c r="D448" s="1" t="s">
        <v>169</v>
      </c>
      <c r="E448" s="4">
        <v>168097.644</v>
      </c>
      <c r="F448" s="5">
        <v>255379.11300000001</v>
      </c>
      <c r="G448" s="6">
        <f t="shared" si="6"/>
        <v>0.65822784810126578</v>
      </c>
      <c r="H448" s="1">
        <v>2019</v>
      </c>
    </row>
    <row r="449" spans="1:8" x14ac:dyDescent="0.3">
      <c r="A449" s="2" t="s">
        <v>99</v>
      </c>
      <c r="B449" s="3" t="s">
        <v>100</v>
      </c>
      <c r="C449" s="1" t="s">
        <v>101</v>
      </c>
      <c r="D449" s="1" t="s">
        <v>169</v>
      </c>
      <c r="E449" s="4">
        <v>499076.48700000008</v>
      </c>
      <c r="F449" s="5">
        <v>521013.91500000004</v>
      </c>
      <c r="G449" s="6">
        <f t="shared" si="6"/>
        <v>0.95789473684210535</v>
      </c>
      <c r="H449" s="1">
        <v>2019</v>
      </c>
    </row>
    <row r="450" spans="1:8" x14ac:dyDescent="0.3">
      <c r="A450" s="2" t="s">
        <v>102</v>
      </c>
      <c r="B450" s="3" t="s">
        <v>103</v>
      </c>
      <c r="C450" s="1" t="s">
        <v>104</v>
      </c>
      <c r="D450" s="1" t="s">
        <v>169</v>
      </c>
      <c r="E450" s="4">
        <v>133226.96400000001</v>
      </c>
      <c r="F450" s="5">
        <v>139673.43000000002</v>
      </c>
      <c r="G450" s="6">
        <f t="shared" si="6"/>
        <v>0.95384615384615379</v>
      </c>
      <c r="H450" s="1">
        <v>2019</v>
      </c>
    </row>
    <row r="451" spans="1:8" x14ac:dyDescent="0.3">
      <c r="A451" s="2" t="s">
        <v>105</v>
      </c>
      <c r="B451" s="3" t="s">
        <v>106</v>
      </c>
      <c r="C451" s="1" t="s">
        <v>107</v>
      </c>
      <c r="D451" s="1" t="s">
        <v>169</v>
      </c>
      <c r="E451" s="4">
        <v>527773.82400000014</v>
      </c>
      <c r="F451" s="5">
        <v>372883.68000000005</v>
      </c>
      <c r="G451" s="6">
        <f t="shared" ref="G451:G514" si="7">E451/F451</f>
        <v>1.4153846153846155</v>
      </c>
      <c r="H451" s="1">
        <v>2019</v>
      </c>
    </row>
    <row r="452" spans="1:8" x14ac:dyDescent="0.3">
      <c r="A452" s="2" t="s">
        <v>108</v>
      </c>
      <c r="B452" s="3" t="s">
        <v>109</v>
      </c>
      <c r="C452" s="1" t="s">
        <v>110</v>
      </c>
      <c r="D452" s="1" t="s">
        <v>169</v>
      </c>
      <c r="E452" s="4">
        <v>218251.40400000004</v>
      </c>
      <c r="F452" s="5">
        <v>670343.598</v>
      </c>
      <c r="G452" s="6">
        <f t="shared" si="7"/>
        <v>0.32558139534883729</v>
      </c>
      <c r="H452" s="1">
        <v>2019</v>
      </c>
    </row>
    <row r="453" spans="1:8" x14ac:dyDescent="0.3">
      <c r="A453" s="2" t="s">
        <v>111</v>
      </c>
      <c r="B453" s="3" t="s">
        <v>112</v>
      </c>
      <c r="C453" s="1" t="s">
        <v>113</v>
      </c>
      <c r="D453" s="1" t="s">
        <v>169</v>
      </c>
      <c r="E453" s="4">
        <v>804242.92500000005</v>
      </c>
      <c r="F453" s="5">
        <v>804242.92500000005</v>
      </c>
      <c r="G453" s="6">
        <f t="shared" si="7"/>
        <v>1</v>
      </c>
      <c r="H453" s="1">
        <v>2019</v>
      </c>
    </row>
    <row r="454" spans="1:8" x14ac:dyDescent="0.3">
      <c r="A454" s="2" t="s">
        <v>114</v>
      </c>
      <c r="B454" s="3" t="s">
        <v>115</v>
      </c>
      <c r="C454" s="1" t="s">
        <v>116</v>
      </c>
      <c r="D454" s="1" t="s">
        <v>169</v>
      </c>
      <c r="E454" s="4">
        <v>362211.29100000003</v>
      </c>
      <c r="F454" s="5">
        <v>919459.43099999998</v>
      </c>
      <c r="G454" s="6">
        <f t="shared" si="7"/>
        <v>0.39393939393939398</v>
      </c>
      <c r="H454" s="1">
        <v>2019</v>
      </c>
    </row>
    <row r="455" spans="1:8" x14ac:dyDescent="0.3">
      <c r="A455" s="2" t="s">
        <v>114</v>
      </c>
      <c r="B455" s="3" t="s">
        <v>115</v>
      </c>
      <c r="C455" s="1" t="s">
        <v>117</v>
      </c>
      <c r="D455" s="1" t="s">
        <v>169</v>
      </c>
      <c r="E455" s="4">
        <v>232377.50700000004</v>
      </c>
      <c r="F455" s="5">
        <v>208099.26</v>
      </c>
      <c r="G455" s="6">
        <f t="shared" si="7"/>
        <v>1.1166666666666669</v>
      </c>
      <c r="H455" s="1">
        <v>2019</v>
      </c>
    </row>
    <row r="456" spans="1:8" x14ac:dyDescent="0.3">
      <c r="A456" s="2" t="s">
        <v>114</v>
      </c>
      <c r="B456" s="3" t="s">
        <v>115</v>
      </c>
      <c r="C456" s="1" t="s">
        <v>118</v>
      </c>
      <c r="D456" s="1" t="s">
        <v>169</v>
      </c>
      <c r="E456" s="4">
        <v>566063.19000000006</v>
      </c>
      <c r="F456" s="5">
        <v>845419.04999999993</v>
      </c>
      <c r="G456" s="6">
        <f t="shared" si="7"/>
        <v>0.66956521739130448</v>
      </c>
      <c r="H456" s="1">
        <v>2019</v>
      </c>
    </row>
    <row r="457" spans="1:8" x14ac:dyDescent="0.3">
      <c r="A457" s="2" t="s">
        <v>119</v>
      </c>
      <c r="B457" s="3" t="s">
        <v>120</v>
      </c>
      <c r="C457" s="1" t="s">
        <v>121</v>
      </c>
      <c r="D457" s="1" t="s">
        <v>169</v>
      </c>
      <c r="E457" s="4">
        <v>272215.05300000001</v>
      </c>
      <c r="F457" s="5">
        <v>346455.522</v>
      </c>
      <c r="G457" s="6">
        <f t="shared" si="7"/>
        <v>0.78571428571428581</v>
      </c>
      <c r="H457" s="1">
        <v>2019</v>
      </c>
    </row>
    <row r="458" spans="1:8" x14ac:dyDescent="0.3">
      <c r="A458" s="2" t="s">
        <v>122</v>
      </c>
      <c r="B458" s="3" t="s">
        <v>123</v>
      </c>
      <c r="C458" s="1" t="s">
        <v>124</v>
      </c>
      <c r="D458" s="1" t="s">
        <v>169</v>
      </c>
      <c r="E458" s="4">
        <v>245648.59199999998</v>
      </c>
      <c r="F458" s="5">
        <v>362624.11199999996</v>
      </c>
      <c r="G458" s="6">
        <f t="shared" si="7"/>
        <v>0.67741935483870963</v>
      </c>
      <c r="H458" s="1">
        <v>2019</v>
      </c>
    </row>
    <row r="459" spans="1:8" x14ac:dyDescent="0.3">
      <c r="A459" s="2" t="s">
        <v>125</v>
      </c>
      <c r="B459" s="3" t="s">
        <v>126</v>
      </c>
      <c r="C459" s="1" t="s">
        <v>127</v>
      </c>
      <c r="D459" s="1" t="s">
        <v>169</v>
      </c>
      <c r="E459" s="4">
        <v>361783.8</v>
      </c>
      <c r="F459" s="5">
        <v>609002.73</v>
      </c>
      <c r="G459" s="6">
        <f t="shared" si="7"/>
        <v>0.59405940594059403</v>
      </c>
      <c r="H459" s="1">
        <v>2019</v>
      </c>
    </row>
    <row r="460" spans="1:8" x14ac:dyDescent="0.3">
      <c r="A460" s="2" t="s">
        <v>128</v>
      </c>
      <c r="B460" s="3" t="s">
        <v>129</v>
      </c>
      <c r="C460" s="1" t="s">
        <v>130</v>
      </c>
      <c r="D460" s="1" t="s">
        <v>169</v>
      </c>
      <c r="E460" s="4">
        <v>1024666.848</v>
      </c>
      <c r="F460" s="5">
        <v>1152750.2040000001</v>
      </c>
      <c r="G460" s="6">
        <f t="shared" si="7"/>
        <v>0.88888888888888873</v>
      </c>
      <c r="H460" s="1">
        <v>2019</v>
      </c>
    </row>
    <row r="461" spans="1:8" x14ac:dyDescent="0.3">
      <c r="A461" s="2" t="s">
        <v>131</v>
      </c>
      <c r="B461" s="3" t="s">
        <v>132</v>
      </c>
      <c r="C461" s="1" t="s">
        <v>133</v>
      </c>
      <c r="D461" s="1" t="s">
        <v>169</v>
      </c>
      <c r="E461" s="4">
        <v>341034.07500000001</v>
      </c>
      <c r="F461" s="5">
        <v>269654.85000000003</v>
      </c>
      <c r="G461" s="6">
        <f t="shared" si="7"/>
        <v>1.2647058823529411</v>
      </c>
      <c r="H461" s="1">
        <v>2019</v>
      </c>
    </row>
    <row r="462" spans="1:8" x14ac:dyDescent="0.3">
      <c r="A462" s="2" t="s">
        <v>134</v>
      </c>
      <c r="B462" s="3" t="s">
        <v>135</v>
      </c>
      <c r="C462" s="1" t="s">
        <v>136</v>
      </c>
      <c r="D462" s="1" t="s">
        <v>169</v>
      </c>
      <c r="E462" s="4">
        <v>103424.31</v>
      </c>
      <c r="F462" s="5">
        <v>237875.913</v>
      </c>
      <c r="G462" s="6">
        <f t="shared" si="7"/>
        <v>0.43478260869565216</v>
      </c>
      <c r="H462" s="1">
        <v>2019</v>
      </c>
    </row>
    <row r="463" spans="1:8" x14ac:dyDescent="0.3">
      <c r="A463" s="2" t="s">
        <v>137</v>
      </c>
      <c r="B463" s="3" t="s">
        <v>138</v>
      </c>
      <c r="C463" s="1" t="s">
        <v>139</v>
      </c>
      <c r="D463" s="1" t="s">
        <v>169</v>
      </c>
      <c r="E463" s="4">
        <v>218260.92600000001</v>
      </c>
      <c r="F463" s="5">
        <v>291014.56800000003</v>
      </c>
      <c r="G463" s="6">
        <f t="shared" si="7"/>
        <v>0.75</v>
      </c>
      <c r="H463" s="1">
        <v>2019</v>
      </c>
    </row>
    <row r="464" spans="1:8" x14ac:dyDescent="0.3">
      <c r="A464" s="2" t="s">
        <v>140</v>
      </c>
      <c r="B464" s="3" t="s">
        <v>141</v>
      </c>
      <c r="C464" s="1" t="s">
        <v>142</v>
      </c>
      <c r="D464" s="1" t="s">
        <v>169</v>
      </c>
      <c r="E464" s="4">
        <v>1085458.9679999999</v>
      </c>
      <c r="F464" s="5">
        <v>1217029.7520000001</v>
      </c>
      <c r="G464" s="6">
        <f t="shared" si="7"/>
        <v>0.89189189189189177</v>
      </c>
      <c r="H464" s="1">
        <v>2019</v>
      </c>
    </row>
    <row r="465" spans="1:8" x14ac:dyDescent="0.3">
      <c r="A465" s="2" t="s">
        <v>143</v>
      </c>
      <c r="B465" s="3" t="s">
        <v>144</v>
      </c>
      <c r="C465" s="1" t="s">
        <v>145</v>
      </c>
      <c r="D465" s="1" t="s">
        <v>169</v>
      </c>
      <c r="E465" s="4">
        <v>114785.19</v>
      </c>
      <c r="F465" s="5">
        <v>534192.61499999999</v>
      </c>
      <c r="G465" s="6">
        <f t="shared" si="7"/>
        <v>0.21487603305785125</v>
      </c>
      <c r="H465" s="1">
        <v>2019</v>
      </c>
    </row>
    <row r="466" spans="1:8" x14ac:dyDescent="0.3">
      <c r="A466" s="2" t="s">
        <v>143</v>
      </c>
      <c r="B466" s="3" t="s">
        <v>144</v>
      </c>
      <c r="C466" s="1" t="s">
        <v>146</v>
      </c>
      <c r="D466" s="1" t="s">
        <v>169</v>
      </c>
      <c r="E466" s="4">
        <v>126697.77</v>
      </c>
      <c r="F466" s="5">
        <v>64094.166000000005</v>
      </c>
      <c r="G466" s="6">
        <f t="shared" si="7"/>
        <v>1.9767441860465116</v>
      </c>
      <c r="H466" s="1">
        <v>2019</v>
      </c>
    </row>
    <row r="467" spans="1:8" x14ac:dyDescent="0.3">
      <c r="A467" s="2" t="s">
        <v>147</v>
      </c>
      <c r="B467" s="3" t="s">
        <v>148</v>
      </c>
      <c r="C467" s="1" t="s">
        <v>149</v>
      </c>
      <c r="D467" s="1" t="s">
        <v>169</v>
      </c>
      <c r="E467" s="4">
        <v>13837.320000000002</v>
      </c>
      <c r="F467" s="5">
        <v>17500.14</v>
      </c>
      <c r="G467" s="6">
        <f t="shared" si="7"/>
        <v>0.79069767441860472</v>
      </c>
      <c r="H467" s="1">
        <v>2019</v>
      </c>
    </row>
    <row r="468" spans="1:8" x14ac:dyDescent="0.3">
      <c r="A468" s="2" t="s">
        <v>150</v>
      </c>
      <c r="B468" s="3" t="s">
        <v>151</v>
      </c>
      <c r="C468" s="1" t="s">
        <v>152</v>
      </c>
      <c r="D468" s="1" t="s">
        <v>169</v>
      </c>
      <c r="E468" s="4">
        <v>159626.079</v>
      </c>
      <c r="F468" s="5">
        <v>369865.30499999999</v>
      </c>
      <c r="G468" s="6">
        <f t="shared" si="7"/>
        <v>0.43157894736842106</v>
      </c>
      <c r="H468" s="1">
        <v>2019</v>
      </c>
    </row>
    <row r="469" spans="1:8" x14ac:dyDescent="0.3">
      <c r="A469" s="2" t="s">
        <v>153</v>
      </c>
      <c r="B469" s="3" t="s">
        <v>154</v>
      </c>
      <c r="C469" s="1" t="s">
        <v>155</v>
      </c>
      <c r="D469" s="1" t="s">
        <v>169</v>
      </c>
      <c r="E469" s="4">
        <v>149010.19200000001</v>
      </c>
      <c r="F469" s="5">
        <v>194541.084</v>
      </c>
      <c r="G469" s="6">
        <f t="shared" si="7"/>
        <v>0.76595744680851063</v>
      </c>
      <c r="H469" s="1">
        <v>2019</v>
      </c>
    </row>
    <row r="470" spans="1:8" x14ac:dyDescent="0.3">
      <c r="A470" s="2" t="s">
        <v>156</v>
      </c>
      <c r="B470" s="3" t="s">
        <v>157</v>
      </c>
      <c r="C470" s="1" t="s">
        <v>158</v>
      </c>
      <c r="D470" s="1" t="s">
        <v>169</v>
      </c>
      <c r="E470" s="4">
        <v>149448.73499999999</v>
      </c>
      <c r="F470" s="5">
        <v>355445.64</v>
      </c>
      <c r="G470" s="6">
        <f t="shared" si="7"/>
        <v>0.42045454545454541</v>
      </c>
      <c r="H470" s="1">
        <v>2019</v>
      </c>
    </row>
    <row r="471" spans="1:8" x14ac:dyDescent="0.3">
      <c r="A471" s="2" t="s">
        <v>159</v>
      </c>
      <c r="B471" s="3" t="s">
        <v>160</v>
      </c>
      <c r="C471" s="1" t="s">
        <v>161</v>
      </c>
      <c r="D471" s="1" t="s">
        <v>169</v>
      </c>
      <c r="E471" s="4">
        <v>316220.46300000005</v>
      </c>
      <c r="F471" s="5">
        <v>875687.4360000001</v>
      </c>
      <c r="G471" s="6">
        <f t="shared" si="7"/>
        <v>0.3611111111111111</v>
      </c>
      <c r="H471" s="1">
        <v>2019</v>
      </c>
    </row>
    <row r="472" spans="1:8" x14ac:dyDescent="0.3">
      <c r="A472" s="2" t="s">
        <v>162</v>
      </c>
      <c r="B472" s="3" t="s">
        <v>163</v>
      </c>
      <c r="C472" s="1" t="s">
        <v>164</v>
      </c>
      <c r="D472" s="1" t="s">
        <v>169</v>
      </c>
      <c r="E472" s="4">
        <v>147893.56199999998</v>
      </c>
      <c r="F472" s="5">
        <v>247339.23299999998</v>
      </c>
      <c r="G472" s="6">
        <f t="shared" si="7"/>
        <v>0.59793814432989689</v>
      </c>
      <c r="H472" s="1">
        <v>2019</v>
      </c>
    </row>
    <row r="473" spans="1:8" x14ac:dyDescent="0.3">
      <c r="A473" s="2" t="s">
        <v>165</v>
      </c>
      <c r="B473" s="3" t="s">
        <v>166</v>
      </c>
      <c r="C473" s="1" t="s">
        <v>167</v>
      </c>
      <c r="D473" s="1" t="s">
        <v>169</v>
      </c>
      <c r="E473" s="4">
        <v>134809.65</v>
      </c>
      <c r="F473" s="5">
        <v>388251.79199999996</v>
      </c>
      <c r="G473" s="6">
        <f t="shared" si="7"/>
        <v>0.34722222222222227</v>
      </c>
      <c r="H473" s="1">
        <v>2019</v>
      </c>
    </row>
    <row r="474" spans="1:8" x14ac:dyDescent="0.3">
      <c r="A474" s="2" t="s">
        <v>8</v>
      </c>
      <c r="B474" s="3" t="s">
        <v>9</v>
      </c>
      <c r="C474" s="1" t="s">
        <v>10</v>
      </c>
      <c r="D474" s="1" t="s">
        <v>170</v>
      </c>
      <c r="E474" s="4">
        <v>442542.6</v>
      </c>
      <c r="F474" s="5">
        <v>334260.89999999997</v>
      </c>
      <c r="G474" s="6">
        <f t="shared" si="7"/>
        <v>1.323943661971831</v>
      </c>
      <c r="H474" s="1">
        <v>2019</v>
      </c>
    </row>
    <row r="475" spans="1:8" x14ac:dyDescent="0.3">
      <c r="A475" s="2" t="s">
        <v>12</v>
      </c>
      <c r="B475" s="3" t="s">
        <v>13</v>
      </c>
      <c r="C475" s="1" t="s">
        <v>14</v>
      </c>
      <c r="D475" s="1" t="s">
        <v>170</v>
      </c>
      <c r="E475" s="4">
        <v>105884.41500000001</v>
      </c>
      <c r="F475" s="5">
        <v>61668.945</v>
      </c>
      <c r="G475" s="6">
        <f t="shared" si="7"/>
        <v>1.7169811320754718</v>
      </c>
      <c r="H475" s="1">
        <v>2019</v>
      </c>
    </row>
    <row r="476" spans="1:8" x14ac:dyDescent="0.3">
      <c r="A476" s="2" t="s">
        <v>15</v>
      </c>
      <c r="B476" s="3" t="s">
        <v>16</v>
      </c>
      <c r="C476" s="1" t="s">
        <v>17</v>
      </c>
      <c r="D476" s="1" t="s">
        <v>170</v>
      </c>
      <c r="E476" s="4">
        <v>419460.78599999996</v>
      </c>
      <c r="F476" s="5">
        <v>484325.85600000003</v>
      </c>
      <c r="G476" s="6">
        <f t="shared" si="7"/>
        <v>0.86607142857142849</v>
      </c>
      <c r="H476" s="1">
        <v>2019</v>
      </c>
    </row>
    <row r="477" spans="1:8" x14ac:dyDescent="0.3">
      <c r="A477" s="2" t="s">
        <v>18</v>
      </c>
      <c r="B477" s="3" t="s">
        <v>19</v>
      </c>
      <c r="C477" s="1" t="s">
        <v>20</v>
      </c>
      <c r="D477" s="1" t="s">
        <v>170</v>
      </c>
      <c r="E477" s="4">
        <v>260171.02799999999</v>
      </c>
      <c r="F477" s="5">
        <v>301250.66400000005</v>
      </c>
      <c r="G477" s="6">
        <f t="shared" si="7"/>
        <v>0.86363636363636342</v>
      </c>
      <c r="H477" s="1">
        <v>2019</v>
      </c>
    </row>
    <row r="478" spans="1:8" x14ac:dyDescent="0.3">
      <c r="A478" s="2" t="s">
        <v>21</v>
      </c>
      <c r="B478" s="3" t="s">
        <v>22</v>
      </c>
      <c r="C478" s="1" t="s">
        <v>23</v>
      </c>
      <c r="D478" s="1" t="s">
        <v>170</v>
      </c>
      <c r="E478" s="4">
        <v>36510.911999999997</v>
      </c>
      <c r="F478" s="5">
        <v>17241.263999999999</v>
      </c>
      <c r="G478" s="6">
        <f t="shared" si="7"/>
        <v>2.1176470588235294</v>
      </c>
      <c r="H478" s="1">
        <v>2019</v>
      </c>
    </row>
    <row r="479" spans="1:8" x14ac:dyDescent="0.3">
      <c r="A479" s="2" t="s">
        <v>21</v>
      </c>
      <c r="B479" s="3" t="s">
        <v>22</v>
      </c>
      <c r="C479" s="1" t="s">
        <v>24</v>
      </c>
      <c r="D479" s="1" t="s">
        <v>170</v>
      </c>
      <c r="E479" s="4">
        <v>7983.1620000000003</v>
      </c>
      <c r="F479" s="5">
        <v>15966.324000000001</v>
      </c>
      <c r="G479" s="6">
        <f t="shared" si="7"/>
        <v>0.5</v>
      </c>
      <c r="H479" s="1">
        <v>2019</v>
      </c>
    </row>
    <row r="480" spans="1:8" x14ac:dyDescent="0.3">
      <c r="A480" s="2" t="s">
        <v>21</v>
      </c>
      <c r="B480" s="3" t="s">
        <v>22</v>
      </c>
      <c r="C480" s="1" t="s">
        <v>25</v>
      </c>
      <c r="D480" s="1" t="s">
        <v>170</v>
      </c>
      <c r="E480" s="4">
        <v>416768.29200000007</v>
      </c>
      <c r="F480" s="5">
        <v>179368.63200000004</v>
      </c>
      <c r="G480" s="6">
        <f t="shared" si="7"/>
        <v>2.3235294117647056</v>
      </c>
      <c r="H480" s="1">
        <v>2019</v>
      </c>
    </row>
    <row r="481" spans="1:8" x14ac:dyDescent="0.3">
      <c r="A481" s="2" t="s">
        <v>21</v>
      </c>
      <c r="B481" s="3" t="s">
        <v>22</v>
      </c>
      <c r="C481" s="1" t="s">
        <v>26</v>
      </c>
      <c r="D481" s="1" t="s">
        <v>170</v>
      </c>
      <c r="E481" s="4">
        <v>432465.41700000002</v>
      </c>
      <c r="F481" s="5">
        <v>808214.05799999996</v>
      </c>
      <c r="G481" s="6">
        <f t="shared" si="7"/>
        <v>0.53508771929824561</v>
      </c>
      <c r="H481" s="1">
        <v>2019</v>
      </c>
    </row>
    <row r="482" spans="1:8" x14ac:dyDescent="0.3">
      <c r="A482" s="2" t="s">
        <v>27</v>
      </c>
      <c r="B482" s="3" t="s">
        <v>28</v>
      </c>
      <c r="C482" s="1" t="s">
        <v>29</v>
      </c>
      <c r="D482" s="1" t="s">
        <v>170</v>
      </c>
      <c r="E482" s="4">
        <v>15272.928</v>
      </c>
      <c r="F482" s="5">
        <v>12033.216</v>
      </c>
      <c r="G482" s="6">
        <f t="shared" si="7"/>
        <v>1.2692307692307692</v>
      </c>
      <c r="H482" s="1">
        <v>2019</v>
      </c>
    </row>
    <row r="483" spans="1:8" x14ac:dyDescent="0.3">
      <c r="A483" s="2" t="s">
        <v>30</v>
      </c>
      <c r="B483" s="3" t="s">
        <v>31</v>
      </c>
      <c r="C483" s="1" t="s">
        <v>32</v>
      </c>
      <c r="D483" s="1" t="s">
        <v>170</v>
      </c>
      <c r="E483" s="4">
        <v>293175.37799999997</v>
      </c>
      <c r="F483" s="5">
        <v>96685.497000000003</v>
      </c>
      <c r="G483" s="6">
        <f t="shared" si="7"/>
        <v>3.0322580645161286</v>
      </c>
      <c r="H483" s="1">
        <v>2019</v>
      </c>
    </row>
    <row r="484" spans="1:8" x14ac:dyDescent="0.3">
      <c r="A484" s="2" t="s">
        <v>33</v>
      </c>
      <c r="B484" s="3" t="s">
        <v>34</v>
      </c>
      <c r="C484" s="1" t="s">
        <v>35</v>
      </c>
      <c r="D484" s="1" t="s">
        <v>170</v>
      </c>
      <c r="E484" s="4">
        <v>253912.64400000003</v>
      </c>
      <c r="F484" s="5">
        <v>371464.79400000005</v>
      </c>
      <c r="G484" s="6">
        <f t="shared" si="7"/>
        <v>0.68354430379746833</v>
      </c>
      <c r="H484" s="1">
        <v>2019</v>
      </c>
    </row>
    <row r="485" spans="1:8" x14ac:dyDescent="0.3">
      <c r="A485" s="2" t="s">
        <v>36</v>
      </c>
      <c r="B485" s="3" t="s">
        <v>37</v>
      </c>
      <c r="C485" s="1" t="s">
        <v>38</v>
      </c>
      <c r="D485" s="1" t="s">
        <v>170</v>
      </c>
      <c r="E485" s="4">
        <v>224691.084</v>
      </c>
      <c r="F485" s="5">
        <v>293346.69299999997</v>
      </c>
      <c r="G485" s="6">
        <f t="shared" si="7"/>
        <v>0.76595744680851074</v>
      </c>
      <c r="H485" s="1">
        <v>2019</v>
      </c>
    </row>
    <row r="486" spans="1:8" x14ac:dyDescent="0.3">
      <c r="A486" s="2" t="s">
        <v>36</v>
      </c>
      <c r="B486" s="3" t="s">
        <v>37</v>
      </c>
      <c r="C486" s="1" t="s">
        <v>39</v>
      </c>
      <c r="D486" s="1" t="s">
        <v>170</v>
      </c>
      <c r="E486" s="4">
        <v>22271.651999999998</v>
      </c>
      <c r="F486" s="5">
        <v>47969.712</v>
      </c>
      <c r="G486" s="6">
        <f t="shared" si="7"/>
        <v>0.46428571428571425</v>
      </c>
      <c r="H486" s="1">
        <v>2019</v>
      </c>
    </row>
    <row r="487" spans="1:8" x14ac:dyDescent="0.3">
      <c r="A487" s="2" t="s">
        <v>40</v>
      </c>
      <c r="B487" s="3" t="s">
        <v>41</v>
      </c>
      <c r="C487" s="1" t="s">
        <v>42</v>
      </c>
      <c r="D487" s="1" t="s">
        <v>170</v>
      </c>
      <c r="E487" s="4">
        <v>608534.1540000001</v>
      </c>
      <c r="F487" s="5">
        <v>660881.17800000007</v>
      </c>
      <c r="G487" s="6">
        <f t="shared" si="7"/>
        <v>0.92079207920792083</v>
      </c>
      <c r="H487" s="1">
        <v>2019</v>
      </c>
    </row>
    <row r="488" spans="1:8" x14ac:dyDescent="0.3">
      <c r="A488" s="2" t="s">
        <v>43</v>
      </c>
      <c r="B488" s="3" t="s">
        <v>44</v>
      </c>
      <c r="C488" s="1" t="s">
        <v>45</v>
      </c>
      <c r="D488" s="1" t="s">
        <v>170</v>
      </c>
      <c r="E488" s="4">
        <v>705823.11900000006</v>
      </c>
      <c r="F488" s="5">
        <v>414762.03899999999</v>
      </c>
      <c r="G488" s="6">
        <f t="shared" si="7"/>
        <v>1.7017543859649125</v>
      </c>
      <c r="H488" s="1">
        <v>2019</v>
      </c>
    </row>
    <row r="489" spans="1:8" x14ac:dyDescent="0.3">
      <c r="A489" s="2" t="s">
        <v>46</v>
      </c>
      <c r="B489" s="3" t="s">
        <v>47</v>
      </c>
      <c r="C489" s="1" t="s">
        <v>48</v>
      </c>
      <c r="D489" s="1" t="s">
        <v>170</v>
      </c>
      <c r="E489" s="4">
        <v>233882.55000000002</v>
      </c>
      <c r="F489" s="5">
        <v>472442.75100000005</v>
      </c>
      <c r="G489" s="6">
        <f t="shared" si="7"/>
        <v>0.49504950495049505</v>
      </c>
      <c r="H489" s="1">
        <v>2019</v>
      </c>
    </row>
    <row r="490" spans="1:8" x14ac:dyDescent="0.3">
      <c r="A490" s="2" t="s">
        <v>49</v>
      </c>
      <c r="B490" s="3" t="s">
        <v>50</v>
      </c>
      <c r="C490" s="1" t="s">
        <v>51</v>
      </c>
      <c r="D490" s="1" t="s">
        <v>170</v>
      </c>
      <c r="E490" s="4">
        <v>89341.406999999992</v>
      </c>
      <c r="F490" s="5">
        <v>98405.028000000006</v>
      </c>
      <c r="G490" s="6">
        <f t="shared" si="7"/>
        <v>0.90789473684210509</v>
      </c>
      <c r="H490" s="1">
        <v>2019</v>
      </c>
    </row>
    <row r="491" spans="1:8" x14ac:dyDescent="0.3">
      <c r="A491" s="2" t="s">
        <v>52</v>
      </c>
      <c r="B491" s="3" t="s">
        <v>53</v>
      </c>
      <c r="C491" s="1" t="s">
        <v>54</v>
      </c>
      <c r="D491" s="1" t="s">
        <v>170</v>
      </c>
      <c r="E491" s="4">
        <v>221544.00000000003</v>
      </c>
      <c r="F491" s="5">
        <v>768888</v>
      </c>
      <c r="G491" s="6">
        <f t="shared" si="7"/>
        <v>0.28813559322033905</v>
      </c>
      <c r="H491" s="1">
        <v>2019</v>
      </c>
    </row>
    <row r="492" spans="1:8" x14ac:dyDescent="0.3">
      <c r="A492" s="2" t="s">
        <v>52</v>
      </c>
      <c r="B492" s="3" t="s">
        <v>53</v>
      </c>
      <c r="C492" s="1" t="s">
        <v>55</v>
      </c>
      <c r="D492" s="1" t="s">
        <v>170</v>
      </c>
      <c r="E492" s="4">
        <v>54744.101999999999</v>
      </c>
      <c r="F492" s="5">
        <v>20028.330000000002</v>
      </c>
      <c r="G492" s="6">
        <f t="shared" si="7"/>
        <v>2.7333333333333329</v>
      </c>
      <c r="H492" s="1">
        <v>2019</v>
      </c>
    </row>
    <row r="493" spans="1:8" x14ac:dyDescent="0.3">
      <c r="A493" s="2" t="s">
        <v>56</v>
      </c>
      <c r="B493" s="3" t="s">
        <v>57</v>
      </c>
      <c r="C493" s="1" t="s">
        <v>58</v>
      </c>
      <c r="D493" s="1" t="s">
        <v>170</v>
      </c>
      <c r="E493" s="4">
        <v>189454.56299999999</v>
      </c>
      <c r="F493" s="5">
        <v>531396.94499999995</v>
      </c>
      <c r="G493" s="6">
        <f t="shared" si="7"/>
        <v>0.35652173913043483</v>
      </c>
      <c r="H493" s="1">
        <v>2019</v>
      </c>
    </row>
    <row r="494" spans="1:8" x14ac:dyDescent="0.3">
      <c r="A494" s="2" t="s">
        <v>59</v>
      </c>
      <c r="B494" s="3" t="s">
        <v>60</v>
      </c>
      <c r="C494" s="1" t="s">
        <v>61</v>
      </c>
      <c r="D494" s="1" t="s">
        <v>170</v>
      </c>
      <c r="E494" s="4">
        <v>19078.236000000001</v>
      </c>
      <c r="F494" s="5">
        <v>29906.423999999999</v>
      </c>
      <c r="G494" s="6">
        <f t="shared" si="7"/>
        <v>0.63793103448275867</v>
      </c>
      <c r="H494" s="1">
        <v>2019</v>
      </c>
    </row>
    <row r="495" spans="1:8" x14ac:dyDescent="0.3">
      <c r="A495" s="2" t="s">
        <v>62</v>
      </c>
      <c r="B495" s="3" t="s">
        <v>63</v>
      </c>
      <c r="C495" s="1" t="s">
        <v>64</v>
      </c>
      <c r="D495" s="1" t="s">
        <v>170</v>
      </c>
      <c r="E495" s="4">
        <v>475579.29600000003</v>
      </c>
      <c r="F495" s="5">
        <v>440901.63900000002</v>
      </c>
      <c r="G495" s="6">
        <f t="shared" si="7"/>
        <v>1.0786516853932584</v>
      </c>
      <c r="H495" s="1">
        <v>2019</v>
      </c>
    </row>
    <row r="496" spans="1:8" x14ac:dyDescent="0.3">
      <c r="A496" s="2" t="s">
        <v>65</v>
      </c>
      <c r="B496" s="3" t="s">
        <v>66</v>
      </c>
      <c r="C496" s="1" t="s">
        <v>67</v>
      </c>
      <c r="D496" s="1" t="s">
        <v>170</v>
      </c>
      <c r="E496" s="4">
        <v>29571.984000000004</v>
      </c>
      <c r="F496" s="5">
        <v>66536.964000000007</v>
      </c>
      <c r="G496" s="6">
        <f t="shared" si="7"/>
        <v>0.44444444444444448</v>
      </c>
      <c r="H496" s="1">
        <v>2019</v>
      </c>
    </row>
    <row r="497" spans="1:8" x14ac:dyDescent="0.3">
      <c r="A497" s="2" t="s">
        <v>68</v>
      </c>
      <c r="B497" s="3" t="s">
        <v>69</v>
      </c>
      <c r="C497" s="1" t="s">
        <v>70</v>
      </c>
      <c r="D497" s="1" t="s">
        <v>170</v>
      </c>
      <c r="E497" s="4">
        <v>401559.12</v>
      </c>
      <c r="F497" s="5">
        <v>161739.09</v>
      </c>
      <c r="G497" s="6">
        <f t="shared" si="7"/>
        <v>2.4827586206896552</v>
      </c>
      <c r="H497" s="1">
        <v>2019</v>
      </c>
    </row>
    <row r="498" spans="1:8" x14ac:dyDescent="0.3">
      <c r="A498" s="2" t="s">
        <v>71</v>
      </c>
      <c r="B498" s="3" t="s">
        <v>72</v>
      </c>
      <c r="C498" s="1" t="s">
        <v>73</v>
      </c>
      <c r="D498" s="1" t="s">
        <v>170</v>
      </c>
      <c r="E498" s="4">
        <v>62285.355000000003</v>
      </c>
      <c r="F498" s="5">
        <v>188743.5</v>
      </c>
      <c r="G498" s="6">
        <f t="shared" si="7"/>
        <v>0.33</v>
      </c>
      <c r="H498" s="1">
        <v>2019</v>
      </c>
    </row>
    <row r="499" spans="1:8" x14ac:dyDescent="0.3">
      <c r="A499" s="2" t="s">
        <v>71</v>
      </c>
      <c r="B499" s="3" t="s">
        <v>72</v>
      </c>
      <c r="C499" s="1" t="s">
        <v>74</v>
      </c>
      <c r="D499" s="1" t="s">
        <v>170</v>
      </c>
      <c r="E499" s="4">
        <v>169220.82600000003</v>
      </c>
      <c r="F499" s="5">
        <v>203691.73500000002</v>
      </c>
      <c r="G499" s="6">
        <f t="shared" si="7"/>
        <v>0.83076923076923082</v>
      </c>
      <c r="H499" s="1">
        <v>2019</v>
      </c>
    </row>
    <row r="500" spans="1:8" x14ac:dyDescent="0.3">
      <c r="A500" s="2" t="s">
        <v>75</v>
      </c>
      <c r="B500" s="3" t="s">
        <v>76</v>
      </c>
      <c r="C500" s="1" t="s">
        <v>77</v>
      </c>
      <c r="D500" s="1" t="s">
        <v>170</v>
      </c>
      <c r="E500" s="4">
        <v>63938.43</v>
      </c>
      <c r="F500" s="5">
        <v>123614.298</v>
      </c>
      <c r="G500" s="6">
        <f t="shared" si="7"/>
        <v>0.51724137931034486</v>
      </c>
      <c r="H500" s="1">
        <v>2019</v>
      </c>
    </row>
    <row r="501" spans="1:8" x14ac:dyDescent="0.3">
      <c r="A501" s="2" t="s">
        <v>78</v>
      </c>
      <c r="B501" s="3" t="s">
        <v>79</v>
      </c>
      <c r="C501" s="1" t="s">
        <v>80</v>
      </c>
      <c r="D501" s="1" t="s">
        <v>170</v>
      </c>
      <c r="E501" s="4">
        <v>24350.301000000003</v>
      </c>
      <c r="F501" s="5">
        <v>26154.026999999998</v>
      </c>
      <c r="G501" s="6">
        <f t="shared" si="7"/>
        <v>0.93103448275862088</v>
      </c>
      <c r="H501" s="1">
        <v>2019</v>
      </c>
    </row>
    <row r="502" spans="1:8" x14ac:dyDescent="0.3">
      <c r="A502" s="2" t="s">
        <v>81</v>
      </c>
      <c r="B502" s="3" t="s">
        <v>82</v>
      </c>
      <c r="C502" s="1" t="s">
        <v>83</v>
      </c>
      <c r="D502" s="1" t="s">
        <v>170</v>
      </c>
      <c r="E502" s="4">
        <v>54816.426000000007</v>
      </c>
      <c r="F502" s="5">
        <v>81209.520000000019</v>
      </c>
      <c r="G502" s="6">
        <f t="shared" si="7"/>
        <v>0.67499999999999993</v>
      </c>
      <c r="H502" s="1">
        <v>2019</v>
      </c>
    </row>
    <row r="503" spans="1:8" x14ac:dyDescent="0.3">
      <c r="A503" s="2" t="s">
        <v>84</v>
      </c>
      <c r="B503" s="3" t="s">
        <v>85</v>
      </c>
      <c r="C503" s="1" t="s">
        <v>86</v>
      </c>
      <c r="D503" s="1" t="s">
        <v>170</v>
      </c>
      <c r="E503" s="4">
        <v>223828.758</v>
      </c>
      <c r="F503" s="5">
        <v>314312.72400000005</v>
      </c>
      <c r="G503" s="6">
        <f t="shared" si="7"/>
        <v>0.71212121212121204</v>
      </c>
      <c r="H503" s="1">
        <v>2019</v>
      </c>
    </row>
    <row r="504" spans="1:8" x14ac:dyDescent="0.3">
      <c r="A504" s="2" t="s">
        <v>87</v>
      </c>
      <c r="B504" s="3" t="s">
        <v>88</v>
      </c>
      <c r="C504" s="1" t="s">
        <v>89</v>
      </c>
      <c r="D504" s="1" t="s">
        <v>170</v>
      </c>
      <c r="E504" s="4">
        <v>161255.07</v>
      </c>
      <c r="F504" s="5">
        <v>178782.79500000001</v>
      </c>
      <c r="G504" s="6">
        <f t="shared" si="7"/>
        <v>0.90196078431372551</v>
      </c>
      <c r="H504" s="1">
        <v>2019</v>
      </c>
    </row>
    <row r="505" spans="1:8" x14ac:dyDescent="0.3">
      <c r="A505" s="2" t="s">
        <v>90</v>
      </c>
      <c r="B505" s="3" t="s">
        <v>91</v>
      </c>
      <c r="C505" s="1" t="s">
        <v>92</v>
      </c>
      <c r="D505" s="1" t="s">
        <v>170</v>
      </c>
      <c r="E505" s="4">
        <v>285015.59100000001</v>
      </c>
      <c r="F505" s="5">
        <v>447083.28</v>
      </c>
      <c r="G505" s="6">
        <f t="shared" si="7"/>
        <v>0.63749999999999996</v>
      </c>
      <c r="H505" s="1">
        <v>2019</v>
      </c>
    </row>
    <row r="506" spans="1:8" x14ac:dyDescent="0.3">
      <c r="A506" s="2" t="s">
        <v>93</v>
      </c>
      <c r="B506" s="3" t="s">
        <v>94</v>
      </c>
      <c r="C506" s="1" t="s">
        <v>95</v>
      </c>
      <c r="D506" s="1" t="s">
        <v>170</v>
      </c>
      <c r="E506" s="4">
        <v>277849.27799999999</v>
      </c>
      <c r="F506" s="5">
        <v>608622.228</v>
      </c>
      <c r="G506" s="6">
        <f t="shared" si="7"/>
        <v>0.45652173913043476</v>
      </c>
      <c r="H506" s="1">
        <v>2019</v>
      </c>
    </row>
    <row r="507" spans="1:8" x14ac:dyDescent="0.3">
      <c r="A507" s="2" t="s">
        <v>96</v>
      </c>
      <c r="B507" s="3" t="s">
        <v>97</v>
      </c>
      <c r="C507" s="1" t="s">
        <v>98</v>
      </c>
      <c r="D507" s="1" t="s">
        <v>170</v>
      </c>
      <c r="E507" s="4">
        <v>117931.21200000001</v>
      </c>
      <c r="F507" s="5">
        <v>108958.185</v>
      </c>
      <c r="G507" s="6">
        <f t="shared" si="7"/>
        <v>1.0823529411764707</v>
      </c>
      <c r="H507" s="1">
        <v>2019</v>
      </c>
    </row>
    <row r="508" spans="1:8" x14ac:dyDescent="0.3">
      <c r="A508" s="2" t="s">
        <v>99</v>
      </c>
      <c r="B508" s="3" t="s">
        <v>100</v>
      </c>
      <c r="C508" s="1" t="s">
        <v>101</v>
      </c>
      <c r="D508" s="1" t="s">
        <v>170</v>
      </c>
      <c r="E508" s="4">
        <v>11642.715</v>
      </c>
      <c r="F508" s="5">
        <v>33597.548999999999</v>
      </c>
      <c r="G508" s="6">
        <f t="shared" si="7"/>
        <v>0.34653465346534656</v>
      </c>
      <c r="H508" s="1">
        <v>2019</v>
      </c>
    </row>
    <row r="509" spans="1:8" x14ac:dyDescent="0.3">
      <c r="A509" s="2" t="s">
        <v>102</v>
      </c>
      <c r="B509" s="3" t="s">
        <v>103</v>
      </c>
      <c r="C509" s="1" t="s">
        <v>104</v>
      </c>
      <c r="D509" s="1" t="s">
        <v>170</v>
      </c>
      <c r="E509" s="4">
        <v>337163.09399999998</v>
      </c>
      <c r="F509" s="5">
        <v>319417.66800000006</v>
      </c>
      <c r="G509" s="6">
        <f t="shared" si="7"/>
        <v>1.0555555555555554</v>
      </c>
      <c r="H509" s="1">
        <v>2019</v>
      </c>
    </row>
    <row r="510" spans="1:8" x14ac:dyDescent="0.3">
      <c r="A510" s="2" t="s">
        <v>105</v>
      </c>
      <c r="B510" s="3" t="s">
        <v>106</v>
      </c>
      <c r="C510" s="1" t="s">
        <v>107</v>
      </c>
      <c r="D510" s="1" t="s">
        <v>170</v>
      </c>
      <c r="E510" s="4">
        <v>87439.284</v>
      </c>
      <c r="F510" s="5">
        <v>129258.072</v>
      </c>
      <c r="G510" s="6">
        <f t="shared" si="7"/>
        <v>0.67647058823529416</v>
      </c>
      <c r="H510" s="1">
        <v>2019</v>
      </c>
    </row>
    <row r="511" spans="1:8" x14ac:dyDescent="0.3">
      <c r="A511" s="2" t="s">
        <v>108</v>
      </c>
      <c r="B511" s="3" t="s">
        <v>109</v>
      </c>
      <c r="C511" s="1" t="s">
        <v>110</v>
      </c>
      <c r="D511" s="1" t="s">
        <v>170</v>
      </c>
      <c r="E511" s="4">
        <v>114439.71600000001</v>
      </c>
      <c r="F511" s="5">
        <v>222521.67</v>
      </c>
      <c r="G511" s="6">
        <f t="shared" si="7"/>
        <v>0.51428571428571435</v>
      </c>
      <c r="H511" s="1">
        <v>2019</v>
      </c>
    </row>
    <row r="512" spans="1:8" x14ac:dyDescent="0.3">
      <c r="A512" s="2" t="s">
        <v>111</v>
      </c>
      <c r="B512" s="3" t="s">
        <v>112</v>
      </c>
      <c r="C512" s="1" t="s">
        <v>113</v>
      </c>
      <c r="D512" s="1" t="s">
        <v>170</v>
      </c>
      <c r="E512" s="4">
        <v>144049.75200000001</v>
      </c>
      <c r="F512" s="5">
        <v>176788.33199999999</v>
      </c>
      <c r="G512" s="6">
        <f t="shared" si="7"/>
        <v>0.81481481481481488</v>
      </c>
      <c r="H512" s="1">
        <v>2019</v>
      </c>
    </row>
    <row r="513" spans="1:8" x14ac:dyDescent="0.3">
      <c r="A513" s="2" t="s">
        <v>114</v>
      </c>
      <c r="B513" s="3" t="s">
        <v>115</v>
      </c>
      <c r="C513" s="1" t="s">
        <v>116</v>
      </c>
      <c r="D513" s="1" t="s">
        <v>170</v>
      </c>
      <c r="E513" s="4">
        <v>511356.375</v>
      </c>
      <c r="F513" s="5">
        <v>286359.57</v>
      </c>
      <c r="G513" s="6">
        <f t="shared" si="7"/>
        <v>1.7857142857142856</v>
      </c>
      <c r="H513" s="1">
        <v>2019</v>
      </c>
    </row>
    <row r="514" spans="1:8" x14ac:dyDescent="0.3">
      <c r="A514" s="2" t="s">
        <v>114</v>
      </c>
      <c r="B514" s="3" t="s">
        <v>115</v>
      </c>
      <c r="C514" s="1" t="s">
        <v>117</v>
      </c>
      <c r="D514" s="1" t="s">
        <v>170</v>
      </c>
      <c r="E514" s="4">
        <v>469137.00599999999</v>
      </c>
      <c r="F514" s="5">
        <v>406203.99300000002</v>
      </c>
      <c r="G514" s="6">
        <f t="shared" si="7"/>
        <v>1.1549295774647887</v>
      </c>
      <c r="H514" s="1">
        <v>2019</v>
      </c>
    </row>
    <row r="515" spans="1:8" x14ac:dyDescent="0.3">
      <c r="A515" s="2" t="s">
        <v>114</v>
      </c>
      <c r="B515" s="3" t="s">
        <v>115</v>
      </c>
      <c r="C515" s="1" t="s">
        <v>118</v>
      </c>
      <c r="D515" s="1" t="s">
        <v>170</v>
      </c>
      <c r="E515" s="4">
        <v>220966.704</v>
      </c>
      <c r="F515" s="5">
        <v>79793.532000000007</v>
      </c>
      <c r="G515" s="6">
        <f t="shared" ref="G515:G578" si="8">E515/F515</f>
        <v>2.7692307692307692</v>
      </c>
      <c r="H515" s="1">
        <v>2019</v>
      </c>
    </row>
    <row r="516" spans="1:8" x14ac:dyDescent="0.3">
      <c r="A516" s="2" t="s">
        <v>119</v>
      </c>
      <c r="B516" s="3" t="s">
        <v>120</v>
      </c>
      <c r="C516" s="1" t="s">
        <v>121</v>
      </c>
      <c r="D516" s="1" t="s">
        <v>170</v>
      </c>
      <c r="E516" s="4">
        <v>184633.299</v>
      </c>
      <c r="F516" s="5">
        <v>291252.52800000005</v>
      </c>
      <c r="G516" s="6">
        <f t="shared" si="8"/>
        <v>0.63392857142857129</v>
      </c>
      <c r="H516" s="1">
        <v>2019</v>
      </c>
    </row>
    <row r="517" spans="1:8" x14ac:dyDescent="0.3">
      <c r="A517" s="2" t="s">
        <v>122</v>
      </c>
      <c r="B517" s="3" t="s">
        <v>123</v>
      </c>
      <c r="C517" s="1" t="s">
        <v>124</v>
      </c>
      <c r="D517" s="1" t="s">
        <v>170</v>
      </c>
      <c r="E517" s="4">
        <v>148048.56</v>
      </c>
      <c r="F517" s="5">
        <v>336474</v>
      </c>
      <c r="G517" s="6">
        <f t="shared" si="8"/>
        <v>0.44</v>
      </c>
      <c r="H517" s="1">
        <v>2019</v>
      </c>
    </row>
    <row r="518" spans="1:8" x14ac:dyDescent="0.3">
      <c r="A518" s="2" t="s">
        <v>125</v>
      </c>
      <c r="B518" s="3" t="s">
        <v>126</v>
      </c>
      <c r="C518" s="1" t="s">
        <v>127</v>
      </c>
      <c r="D518" s="1" t="s">
        <v>170</v>
      </c>
      <c r="E518" s="4">
        <v>22232.879999999997</v>
      </c>
      <c r="F518" s="5">
        <v>35819.64</v>
      </c>
      <c r="G518" s="6">
        <f t="shared" si="8"/>
        <v>0.6206896551724137</v>
      </c>
      <c r="H518" s="1">
        <v>2019</v>
      </c>
    </row>
    <row r="519" spans="1:8" x14ac:dyDescent="0.3">
      <c r="A519" s="2" t="s">
        <v>128</v>
      </c>
      <c r="B519" s="3" t="s">
        <v>129</v>
      </c>
      <c r="C519" s="1" t="s">
        <v>130</v>
      </c>
      <c r="D519" s="1" t="s">
        <v>170</v>
      </c>
      <c r="E519" s="4">
        <v>631948.71600000001</v>
      </c>
      <c r="F519" s="5">
        <v>579286.32299999997</v>
      </c>
      <c r="G519" s="6">
        <f t="shared" si="8"/>
        <v>1.0909090909090911</v>
      </c>
      <c r="H519" s="1">
        <v>2019</v>
      </c>
    </row>
    <row r="520" spans="1:8" x14ac:dyDescent="0.3">
      <c r="A520" s="2" t="s">
        <v>131</v>
      </c>
      <c r="B520" s="3" t="s">
        <v>132</v>
      </c>
      <c r="C520" s="1" t="s">
        <v>133</v>
      </c>
      <c r="D520" s="1" t="s">
        <v>170</v>
      </c>
      <c r="E520" s="4">
        <v>96680.448000000004</v>
      </c>
      <c r="F520" s="5">
        <v>61935.912000000004</v>
      </c>
      <c r="G520" s="6">
        <f t="shared" si="8"/>
        <v>1.5609756097560976</v>
      </c>
      <c r="H520" s="1">
        <v>2019</v>
      </c>
    </row>
    <row r="521" spans="1:8" x14ac:dyDescent="0.3">
      <c r="A521" s="2" t="s">
        <v>134</v>
      </c>
      <c r="B521" s="3" t="s">
        <v>135</v>
      </c>
      <c r="C521" s="1" t="s">
        <v>136</v>
      </c>
      <c r="D521" s="1" t="s">
        <v>170</v>
      </c>
      <c r="E521" s="4">
        <v>306669.375</v>
      </c>
      <c r="F521" s="5">
        <v>355736.47499999998</v>
      </c>
      <c r="G521" s="6">
        <f t="shared" si="8"/>
        <v>0.86206896551724144</v>
      </c>
      <c r="H521" s="1">
        <v>2019</v>
      </c>
    </row>
    <row r="522" spans="1:8" x14ac:dyDescent="0.3">
      <c r="A522" s="2" t="s">
        <v>137</v>
      </c>
      <c r="B522" s="3" t="s">
        <v>138</v>
      </c>
      <c r="C522" s="1" t="s">
        <v>139</v>
      </c>
      <c r="D522" s="1" t="s">
        <v>170</v>
      </c>
      <c r="E522" s="4">
        <v>60615.720000000008</v>
      </c>
      <c r="F522" s="5">
        <v>74254.257000000012</v>
      </c>
      <c r="G522" s="6">
        <f t="shared" si="8"/>
        <v>0.81632653061224492</v>
      </c>
      <c r="H522" s="1">
        <v>2019</v>
      </c>
    </row>
    <row r="523" spans="1:8" x14ac:dyDescent="0.3">
      <c r="A523" s="2" t="s">
        <v>140</v>
      </c>
      <c r="B523" s="3" t="s">
        <v>141</v>
      </c>
      <c r="C523" s="1" t="s">
        <v>142</v>
      </c>
      <c r="D523" s="1" t="s">
        <v>170</v>
      </c>
      <c r="E523" s="4">
        <v>45640.979999999996</v>
      </c>
      <c r="F523" s="5">
        <v>139390.01999999999</v>
      </c>
      <c r="G523" s="6">
        <f t="shared" si="8"/>
        <v>0.32743362831858408</v>
      </c>
      <c r="H523" s="1">
        <v>2019</v>
      </c>
    </row>
    <row r="524" spans="1:8" x14ac:dyDescent="0.3">
      <c r="A524" s="2" t="s">
        <v>143</v>
      </c>
      <c r="B524" s="3" t="s">
        <v>144</v>
      </c>
      <c r="C524" s="1" t="s">
        <v>145</v>
      </c>
      <c r="D524" s="1" t="s">
        <v>170</v>
      </c>
      <c r="E524" s="4">
        <v>205730.64</v>
      </c>
      <c r="F524" s="5">
        <v>131153.28300000002</v>
      </c>
      <c r="G524" s="6">
        <f t="shared" si="8"/>
        <v>1.5686274509803919</v>
      </c>
      <c r="H524" s="1">
        <v>2019</v>
      </c>
    </row>
    <row r="525" spans="1:8" x14ac:dyDescent="0.3">
      <c r="A525" s="2" t="s">
        <v>143</v>
      </c>
      <c r="B525" s="3" t="s">
        <v>144</v>
      </c>
      <c r="C525" s="1" t="s">
        <v>146</v>
      </c>
      <c r="D525" s="1" t="s">
        <v>170</v>
      </c>
      <c r="E525" s="4">
        <v>14404.77</v>
      </c>
      <c r="F525" s="5">
        <v>8364.06</v>
      </c>
      <c r="G525" s="6">
        <f t="shared" si="8"/>
        <v>1.7222222222222223</v>
      </c>
      <c r="H525" s="1">
        <v>2019</v>
      </c>
    </row>
    <row r="526" spans="1:8" x14ac:dyDescent="0.3">
      <c r="A526" s="2" t="s">
        <v>147</v>
      </c>
      <c r="B526" s="3" t="s">
        <v>148</v>
      </c>
      <c r="C526" s="1" t="s">
        <v>149</v>
      </c>
      <c r="D526" s="1" t="s">
        <v>170</v>
      </c>
      <c r="E526" s="4">
        <v>231054.38999999998</v>
      </c>
      <c r="F526" s="5">
        <v>528124.31999999995</v>
      </c>
      <c r="G526" s="6">
        <f t="shared" si="8"/>
        <v>0.4375</v>
      </c>
      <c r="H526" s="1">
        <v>2019</v>
      </c>
    </row>
    <row r="527" spans="1:8" x14ac:dyDescent="0.3">
      <c r="A527" s="2" t="s">
        <v>150</v>
      </c>
      <c r="B527" s="3" t="s">
        <v>151</v>
      </c>
      <c r="C527" s="1" t="s">
        <v>152</v>
      </c>
      <c r="D527" s="1" t="s">
        <v>170</v>
      </c>
      <c r="E527" s="4">
        <v>445072.89600000001</v>
      </c>
      <c r="F527" s="5">
        <v>180810.864</v>
      </c>
      <c r="G527" s="6">
        <f t="shared" si="8"/>
        <v>2.4615384615384617</v>
      </c>
      <c r="H527" s="1">
        <v>2019</v>
      </c>
    </row>
    <row r="528" spans="1:8" x14ac:dyDescent="0.3">
      <c r="A528" s="2" t="s">
        <v>153</v>
      </c>
      <c r="B528" s="3" t="s">
        <v>154</v>
      </c>
      <c r="C528" s="1" t="s">
        <v>155</v>
      </c>
      <c r="D528" s="1" t="s">
        <v>170</v>
      </c>
      <c r="E528" s="4">
        <v>282335.61600000004</v>
      </c>
      <c r="F528" s="5">
        <v>322039.06200000003</v>
      </c>
      <c r="G528" s="6">
        <f t="shared" si="8"/>
        <v>0.87671232876712335</v>
      </c>
      <c r="H528" s="1">
        <v>2019</v>
      </c>
    </row>
    <row r="529" spans="1:8" x14ac:dyDescent="0.3">
      <c r="A529" s="2" t="s">
        <v>156</v>
      </c>
      <c r="B529" s="3" t="s">
        <v>157</v>
      </c>
      <c r="C529" s="1" t="s">
        <v>158</v>
      </c>
      <c r="D529" s="1" t="s">
        <v>170</v>
      </c>
      <c r="E529" s="4">
        <v>143119.18799999999</v>
      </c>
      <c r="F529" s="5">
        <v>170819.67600000001</v>
      </c>
      <c r="G529" s="6">
        <f t="shared" si="8"/>
        <v>0.83783783783783783</v>
      </c>
      <c r="H529" s="1">
        <v>2019</v>
      </c>
    </row>
    <row r="530" spans="1:8" x14ac:dyDescent="0.3">
      <c r="A530" s="2" t="s">
        <v>159</v>
      </c>
      <c r="B530" s="3" t="s">
        <v>160</v>
      </c>
      <c r="C530" s="1" t="s">
        <v>161</v>
      </c>
      <c r="D530" s="1" t="s">
        <v>170</v>
      </c>
      <c r="E530" s="4">
        <v>194756.508</v>
      </c>
      <c r="F530" s="5">
        <v>345535.74000000005</v>
      </c>
      <c r="G530" s="6">
        <f t="shared" si="8"/>
        <v>0.5636363636363636</v>
      </c>
      <c r="H530" s="1">
        <v>2019</v>
      </c>
    </row>
    <row r="531" spans="1:8" x14ac:dyDescent="0.3">
      <c r="A531" s="2" t="s">
        <v>162</v>
      </c>
      <c r="B531" s="3" t="s">
        <v>163</v>
      </c>
      <c r="C531" s="1" t="s">
        <v>164</v>
      </c>
      <c r="D531" s="1" t="s">
        <v>170</v>
      </c>
      <c r="E531" s="4">
        <v>339812.85600000003</v>
      </c>
      <c r="F531" s="5">
        <v>343506.47399999999</v>
      </c>
      <c r="G531" s="6">
        <f t="shared" si="8"/>
        <v>0.98924731182795711</v>
      </c>
      <c r="H531" s="1">
        <v>2019</v>
      </c>
    </row>
    <row r="532" spans="1:8" x14ac:dyDescent="0.3">
      <c r="A532" s="2" t="s">
        <v>165</v>
      </c>
      <c r="B532" s="3" t="s">
        <v>166</v>
      </c>
      <c r="C532" s="1" t="s">
        <v>167</v>
      </c>
      <c r="D532" s="1" t="s">
        <v>170</v>
      </c>
      <c r="E532" s="4">
        <v>270833.82299999997</v>
      </c>
      <c r="F532" s="5">
        <v>521850.53700000007</v>
      </c>
      <c r="G532" s="6">
        <f t="shared" si="8"/>
        <v>0.51898734177215178</v>
      </c>
      <c r="H532" s="1">
        <v>2019</v>
      </c>
    </row>
    <row r="533" spans="1:8" x14ac:dyDescent="0.3">
      <c r="A533" s="2" t="s">
        <v>8</v>
      </c>
      <c r="B533" s="3" t="s">
        <v>9</v>
      </c>
      <c r="C533" s="1" t="s">
        <v>10</v>
      </c>
      <c r="D533" s="1" t="s">
        <v>171</v>
      </c>
      <c r="E533" s="4">
        <v>170453.32200000001</v>
      </c>
      <c r="F533" s="5">
        <v>340906.64400000003</v>
      </c>
      <c r="G533" s="6">
        <f t="shared" si="8"/>
        <v>0.5</v>
      </c>
      <c r="H533" s="1">
        <v>2019</v>
      </c>
    </row>
    <row r="534" spans="1:8" x14ac:dyDescent="0.3">
      <c r="A534" s="2" t="s">
        <v>12</v>
      </c>
      <c r="B534" s="3" t="s">
        <v>13</v>
      </c>
      <c r="C534" s="1" t="s">
        <v>14</v>
      </c>
      <c r="D534" s="1" t="s">
        <v>171</v>
      </c>
      <c r="E534" s="4">
        <v>205464.70799999998</v>
      </c>
      <c r="F534" s="5">
        <v>118953.25199999999</v>
      </c>
      <c r="G534" s="6">
        <f t="shared" si="8"/>
        <v>1.7272727272727273</v>
      </c>
      <c r="H534" s="1">
        <v>2019</v>
      </c>
    </row>
    <row r="535" spans="1:8" x14ac:dyDescent="0.3">
      <c r="A535" s="2" t="s">
        <v>15</v>
      </c>
      <c r="B535" s="3" t="s">
        <v>16</v>
      </c>
      <c r="C535" s="1" t="s">
        <v>17</v>
      </c>
      <c r="D535" s="1" t="s">
        <v>171</v>
      </c>
      <c r="E535" s="4">
        <v>68161.005000000005</v>
      </c>
      <c r="F535" s="5">
        <v>44614.476000000002</v>
      </c>
      <c r="G535" s="6">
        <f t="shared" si="8"/>
        <v>1.5277777777777779</v>
      </c>
      <c r="H535" s="1">
        <v>2019</v>
      </c>
    </row>
    <row r="536" spans="1:8" x14ac:dyDescent="0.3">
      <c r="A536" s="2" t="s">
        <v>18</v>
      </c>
      <c r="B536" s="3" t="s">
        <v>19</v>
      </c>
      <c r="C536" s="1" t="s">
        <v>20</v>
      </c>
      <c r="D536" s="1" t="s">
        <v>171</v>
      </c>
      <c r="E536" s="4">
        <v>396166.17599999998</v>
      </c>
      <c r="F536" s="5">
        <v>897437.66400000011</v>
      </c>
      <c r="G536" s="6">
        <f t="shared" si="8"/>
        <v>0.44144144144144137</v>
      </c>
      <c r="H536" s="1">
        <v>2019</v>
      </c>
    </row>
    <row r="537" spans="1:8" x14ac:dyDescent="0.3">
      <c r="A537" s="2" t="s">
        <v>21</v>
      </c>
      <c r="B537" s="3" t="s">
        <v>22</v>
      </c>
      <c r="C537" s="1" t="s">
        <v>23</v>
      </c>
      <c r="D537" s="1" t="s">
        <v>171</v>
      </c>
      <c r="E537" s="4">
        <v>492697.48499999999</v>
      </c>
      <c r="F537" s="5">
        <v>696032.95499999996</v>
      </c>
      <c r="G537" s="6">
        <f t="shared" si="8"/>
        <v>0.70786516853932591</v>
      </c>
      <c r="H537" s="1">
        <v>2019</v>
      </c>
    </row>
    <row r="538" spans="1:8" x14ac:dyDescent="0.3">
      <c r="A538" s="2" t="s">
        <v>21</v>
      </c>
      <c r="B538" s="3" t="s">
        <v>22</v>
      </c>
      <c r="C538" s="1" t="s">
        <v>24</v>
      </c>
      <c r="D538" s="1" t="s">
        <v>171</v>
      </c>
      <c r="E538" s="4">
        <v>185819.30099999998</v>
      </c>
      <c r="F538" s="5">
        <v>443568.65399999998</v>
      </c>
      <c r="G538" s="6">
        <f t="shared" si="8"/>
        <v>0.41891891891891891</v>
      </c>
      <c r="H538" s="1">
        <v>2019</v>
      </c>
    </row>
    <row r="539" spans="1:8" x14ac:dyDescent="0.3">
      <c r="A539" s="2" t="s">
        <v>21</v>
      </c>
      <c r="B539" s="3" t="s">
        <v>22</v>
      </c>
      <c r="C539" s="1" t="s">
        <v>25</v>
      </c>
      <c r="D539" s="1" t="s">
        <v>171</v>
      </c>
      <c r="E539" s="4">
        <v>832500.46799999999</v>
      </c>
      <c r="F539" s="5">
        <v>784099.27800000005</v>
      </c>
      <c r="G539" s="6">
        <f t="shared" si="8"/>
        <v>1.0617283950617282</v>
      </c>
      <c r="H539" s="1">
        <v>2019</v>
      </c>
    </row>
    <row r="540" spans="1:8" x14ac:dyDescent="0.3">
      <c r="A540" s="2" t="s">
        <v>21</v>
      </c>
      <c r="B540" s="3" t="s">
        <v>22</v>
      </c>
      <c r="C540" s="1" t="s">
        <v>26</v>
      </c>
      <c r="D540" s="1" t="s">
        <v>171</v>
      </c>
      <c r="E540" s="4">
        <v>170087.55299999999</v>
      </c>
      <c r="F540" s="5">
        <v>160227.405</v>
      </c>
      <c r="G540" s="6">
        <f t="shared" si="8"/>
        <v>1.0615384615384615</v>
      </c>
      <c r="H540" s="1">
        <v>2019</v>
      </c>
    </row>
    <row r="541" spans="1:8" x14ac:dyDescent="0.3">
      <c r="A541" s="2" t="s">
        <v>27</v>
      </c>
      <c r="B541" s="3" t="s">
        <v>28</v>
      </c>
      <c r="C541" s="1" t="s">
        <v>29</v>
      </c>
      <c r="D541" s="1" t="s">
        <v>171</v>
      </c>
      <c r="E541" s="4">
        <v>65564.694000000003</v>
      </c>
      <c r="F541" s="5">
        <v>136172.826</v>
      </c>
      <c r="G541" s="6">
        <f t="shared" si="8"/>
        <v>0.48148148148148151</v>
      </c>
      <c r="H541" s="1">
        <v>2019</v>
      </c>
    </row>
    <row r="542" spans="1:8" x14ac:dyDescent="0.3">
      <c r="A542" s="2" t="s">
        <v>30</v>
      </c>
      <c r="B542" s="3" t="s">
        <v>31</v>
      </c>
      <c r="C542" s="1" t="s">
        <v>32</v>
      </c>
      <c r="D542" s="1" t="s">
        <v>171</v>
      </c>
      <c r="E542" s="4">
        <v>458938.36800000007</v>
      </c>
      <c r="F542" s="5">
        <v>860509.44000000006</v>
      </c>
      <c r="G542" s="6">
        <f t="shared" si="8"/>
        <v>0.53333333333333344</v>
      </c>
      <c r="H542" s="1">
        <v>2019</v>
      </c>
    </row>
    <row r="543" spans="1:8" x14ac:dyDescent="0.3">
      <c r="A543" s="2" t="s">
        <v>33</v>
      </c>
      <c r="B543" s="3" t="s">
        <v>34</v>
      </c>
      <c r="C543" s="1" t="s">
        <v>35</v>
      </c>
      <c r="D543" s="1" t="s">
        <v>171</v>
      </c>
      <c r="E543" s="4">
        <v>231849.45900000003</v>
      </c>
      <c r="F543" s="5">
        <v>472285.93500000006</v>
      </c>
      <c r="G543" s="6">
        <f t="shared" si="8"/>
        <v>0.49090909090909091</v>
      </c>
      <c r="H543" s="1">
        <v>2019</v>
      </c>
    </row>
    <row r="544" spans="1:8" x14ac:dyDescent="0.3">
      <c r="A544" s="2" t="s">
        <v>36</v>
      </c>
      <c r="B544" s="3" t="s">
        <v>37</v>
      </c>
      <c r="C544" s="1" t="s">
        <v>38</v>
      </c>
      <c r="D544" s="1" t="s">
        <v>171</v>
      </c>
      <c r="E544" s="4">
        <v>135129.024</v>
      </c>
      <c r="F544" s="5">
        <v>295594.74</v>
      </c>
      <c r="G544" s="6">
        <f t="shared" si="8"/>
        <v>0.45714285714285718</v>
      </c>
      <c r="H544" s="1">
        <v>2019</v>
      </c>
    </row>
    <row r="545" spans="1:8" x14ac:dyDescent="0.3">
      <c r="A545" s="2" t="s">
        <v>36</v>
      </c>
      <c r="B545" s="3" t="s">
        <v>37</v>
      </c>
      <c r="C545" s="1" t="s">
        <v>39</v>
      </c>
      <c r="D545" s="1" t="s">
        <v>171</v>
      </c>
      <c r="E545" s="4">
        <v>306239.03999999998</v>
      </c>
      <c r="F545" s="5">
        <v>602908.11</v>
      </c>
      <c r="G545" s="6">
        <f t="shared" si="8"/>
        <v>0.50793650793650791</v>
      </c>
      <c r="H545" s="1">
        <v>2019</v>
      </c>
    </row>
    <row r="546" spans="1:8" x14ac:dyDescent="0.3">
      <c r="A546" s="2" t="s">
        <v>40</v>
      </c>
      <c r="B546" s="3" t="s">
        <v>41</v>
      </c>
      <c r="C546" s="1" t="s">
        <v>42</v>
      </c>
      <c r="D546" s="1" t="s">
        <v>171</v>
      </c>
      <c r="E546" s="4">
        <v>305159.06699999998</v>
      </c>
      <c r="F546" s="5">
        <v>197001.42300000001</v>
      </c>
      <c r="G546" s="6">
        <f t="shared" si="8"/>
        <v>1.5490196078431371</v>
      </c>
      <c r="H546" s="1">
        <v>2019</v>
      </c>
    </row>
    <row r="547" spans="1:8" x14ac:dyDescent="0.3">
      <c r="A547" s="2" t="s">
        <v>43</v>
      </c>
      <c r="B547" s="3" t="s">
        <v>44</v>
      </c>
      <c r="C547" s="1" t="s">
        <v>45</v>
      </c>
      <c r="D547" s="1" t="s">
        <v>171</v>
      </c>
      <c r="E547" s="4">
        <v>323953.34400000004</v>
      </c>
      <c r="F547" s="5">
        <v>562655.80800000008</v>
      </c>
      <c r="G547" s="6">
        <f t="shared" si="8"/>
        <v>0.5757575757575758</v>
      </c>
      <c r="H547" s="1">
        <v>2019</v>
      </c>
    </row>
    <row r="548" spans="1:8" x14ac:dyDescent="0.3">
      <c r="A548" s="2" t="s">
        <v>46</v>
      </c>
      <c r="B548" s="3" t="s">
        <v>47</v>
      </c>
      <c r="C548" s="1" t="s">
        <v>48</v>
      </c>
      <c r="D548" s="1" t="s">
        <v>171</v>
      </c>
      <c r="E548" s="4">
        <v>27170.046000000006</v>
      </c>
      <c r="F548" s="5">
        <v>61532.163000000008</v>
      </c>
      <c r="G548" s="6">
        <f t="shared" si="8"/>
        <v>0.44155844155844159</v>
      </c>
      <c r="H548" s="1">
        <v>2019</v>
      </c>
    </row>
    <row r="549" spans="1:8" x14ac:dyDescent="0.3">
      <c r="A549" s="2" t="s">
        <v>49</v>
      </c>
      <c r="B549" s="3" t="s">
        <v>50</v>
      </c>
      <c r="C549" s="1" t="s">
        <v>51</v>
      </c>
      <c r="D549" s="1" t="s">
        <v>171</v>
      </c>
      <c r="E549" s="4">
        <v>723026.89800000004</v>
      </c>
      <c r="F549" s="5">
        <v>482017.93200000009</v>
      </c>
      <c r="G549" s="6">
        <f t="shared" si="8"/>
        <v>1.4999999999999998</v>
      </c>
      <c r="H549" s="1">
        <v>2019</v>
      </c>
    </row>
    <row r="550" spans="1:8" x14ac:dyDescent="0.3">
      <c r="A550" s="2" t="s">
        <v>52</v>
      </c>
      <c r="B550" s="3" t="s">
        <v>53</v>
      </c>
      <c r="C550" s="1" t="s">
        <v>54</v>
      </c>
      <c r="D550" s="1" t="s">
        <v>171</v>
      </c>
      <c r="E550" s="4">
        <v>624581.1</v>
      </c>
      <c r="F550" s="5">
        <v>665314.65</v>
      </c>
      <c r="G550" s="6">
        <f t="shared" si="8"/>
        <v>0.93877551020408156</v>
      </c>
      <c r="H550" s="1">
        <v>2019</v>
      </c>
    </row>
    <row r="551" spans="1:8" x14ac:dyDescent="0.3">
      <c r="A551" s="2" t="s">
        <v>52</v>
      </c>
      <c r="B551" s="3" t="s">
        <v>53</v>
      </c>
      <c r="C551" s="1" t="s">
        <v>55</v>
      </c>
      <c r="D551" s="1" t="s">
        <v>171</v>
      </c>
      <c r="E551" s="4">
        <v>369415.35000000003</v>
      </c>
      <c r="F551" s="5">
        <v>849655.30500000005</v>
      </c>
      <c r="G551" s="6">
        <f t="shared" si="8"/>
        <v>0.43478260869565216</v>
      </c>
      <c r="H551" s="1">
        <v>2019</v>
      </c>
    </row>
    <row r="552" spans="1:8" x14ac:dyDescent="0.3">
      <c r="A552" s="2" t="s">
        <v>56</v>
      </c>
      <c r="B552" s="3" t="s">
        <v>57</v>
      </c>
      <c r="C552" s="1" t="s">
        <v>58</v>
      </c>
      <c r="D552" s="1" t="s">
        <v>171</v>
      </c>
      <c r="E552" s="4">
        <v>232002.03600000002</v>
      </c>
      <c r="F552" s="5">
        <v>254097.46800000002</v>
      </c>
      <c r="G552" s="6">
        <f t="shared" si="8"/>
        <v>0.91304347826086962</v>
      </c>
      <c r="H552" s="1">
        <v>2019</v>
      </c>
    </row>
    <row r="553" spans="1:8" x14ac:dyDescent="0.3">
      <c r="A553" s="2" t="s">
        <v>59</v>
      </c>
      <c r="B553" s="3" t="s">
        <v>60</v>
      </c>
      <c r="C553" s="1" t="s">
        <v>61</v>
      </c>
      <c r="D553" s="1" t="s">
        <v>171</v>
      </c>
      <c r="E553" s="4">
        <v>680847.36300000013</v>
      </c>
      <c r="F553" s="5">
        <v>983446.19099999999</v>
      </c>
      <c r="G553" s="6">
        <f t="shared" si="8"/>
        <v>0.6923076923076924</v>
      </c>
      <c r="H553" s="1">
        <v>2019</v>
      </c>
    </row>
    <row r="554" spans="1:8" x14ac:dyDescent="0.3">
      <c r="A554" s="2" t="s">
        <v>62</v>
      </c>
      <c r="B554" s="3" t="s">
        <v>63</v>
      </c>
      <c r="C554" s="1" t="s">
        <v>64</v>
      </c>
      <c r="D554" s="1" t="s">
        <v>171</v>
      </c>
      <c r="E554" s="4">
        <v>246281.46299999999</v>
      </c>
      <c r="F554" s="5">
        <v>291375.25199999998</v>
      </c>
      <c r="G554" s="6">
        <f t="shared" si="8"/>
        <v>0.84523809523809523</v>
      </c>
      <c r="H554" s="1">
        <v>2019</v>
      </c>
    </row>
    <row r="555" spans="1:8" x14ac:dyDescent="0.3">
      <c r="A555" s="2" t="s">
        <v>65</v>
      </c>
      <c r="B555" s="3" t="s">
        <v>66</v>
      </c>
      <c r="C555" s="1" t="s">
        <v>67</v>
      </c>
      <c r="D555" s="1" t="s">
        <v>171</v>
      </c>
      <c r="E555" s="4">
        <v>62940.483</v>
      </c>
      <c r="F555" s="5">
        <v>41960.322000000007</v>
      </c>
      <c r="G555" s="6">
        <f t="shared" si="8"/>
        <v>1.4999999999999998</v>
      </c>
      <c r="H555" s="1">
        <v>2019</v>
      </c>
    </row>
    <row r="556" spans="1:8" x14ac:dyDescent="0.3">
      <c r="A556" s="2" t="s">
        <v>68</v>
      </c>
      <c r="B556" s="3" t="s">
        <v>69</v>
      </c>
      <c r="C556" s="1" t="s">
        <v>70</v>
      </c>
      <c r="D556" s="1" t="s">
        <v>171</v>
      </c>
      <c r="E556" s="4">
        <v>513119.05200000003</v>
      </c>
      <c r="F556" s="5">
        <v>373684.527</v>
      </c>
      <c r="G556" s="6">
        <f t="shared" si="8"/>
        <v>1.3731343283582089</v>
      </c>
      <c r="H556" s="1">
        <v>2019</v>
      </c>
    </row>
    <row r="557" spans="1:8" x14ac:dyDescent="0.3">
      <c r="A557" s="2" t="s">
        <v>71</v>
      </c>
      <c r="B557" s="3" t="s">
        <v>72</v>
      </c>
      <c r="C557" s="1" t="s">
        <v>73</v>
      </c>
      <c r="D557" s="1" t="s">
        <v>171</v>
      </c>
      <c r="E557" s="4">
        <v>162831.87</v>
      </c>
      <c r="F557" s="5">
        <v>428790.59100000001</v>
      </c>
      <c r="G557" s="6">
        <f t="shared" si="8"/>
        <v>0.37974683544303794</v>
      </c>
      <c r="H557" s="1">
        <v>2019</v>
      </c>
    </row>
    <row r="558" spans="1:8" x14ac:dyDescent="0.3">
      <c r="A558" s="2" t="s">
        <v>71</v>
      </c>
      <c r="B558" s="3" t="s">
        <v>72</v>
      </c>
      <c r="C558" s="1" t="s">
        <v>74</v>
      </c>
      <c r="D558" s="1" t="s">
        <v>171</v>
      </c>
      <c r="E558" s="4">
        <v>487387.8</v>
      </c>
      <c r="F558" s="5">
        <v>198355.5</v>
      </c>
      <c r="G558" s="6">
        <f t="shared" si="8"/>
        <v>2.4571428571428573</v>
      </c>
      <c r="H558" s="1">
        <v>2019</v>
      </c>
    </row>
    <row r="559" spans="1:8" x14ac:dyDescent="0.3">
      <c r="A559" s="2" t="s">
        <v>75</v>
      </c>
      <c r="B559" s="3" t="s">
        <v>76</v>
      </c>
      <c r="C559" s="1" t="s">
        <v>77</v>
      </c>
      <c r="D559" s="1" t="s">
        <v>171</v>
      </c>
      <c r="E559" s="4">
        <v>618435.18000000005</v>
      </c>
      <c r="F559" s="5">
        <v>272839.05</v>
      </c>
      <c r="G559" s="6">
        <f t="shared" si="8"/>
        <v>2.2666666666666671</v>
      </c>
      <c r="H559" s="1">
        <v>2019</v>
      </c>
    </row>
    <row r="560" spans="1:8" x14ac:dyDescent="0.3">
      <c r="A560" s="2" t="s">
        <v>78</v>
      </c>
      <c r="B560" s="3" t="s">
        <v>79</v>
      </c>
      <c r="C560" s="1" t="s">
        <v>80</v>
      </c>
      <c r="D560" s="1" t="s">
        <v>171</v>
      </c>
      <c r="E560" s="4">
        <v>390237.804</v>
      </c>
      <c r="F560" s="5">
        <v>733377.94200000016</v>
      </c>
      <c r="G560" s="6">
        <f t="shared" si="8"/>
        <v>0.53211009174311918</v>
      </c>
      <c r="H560" s="1">
        <v>2019</v>
      </c>
    </row>
    <row r="561" spans="1:8" x14ac:dyDescent="0.3">
      <c r="A561" s="2" t="s">
        <v>81</v>
      </c>
      <c r="B561" s="3" t="s">
        <v>82</v>
      </c>
      <c r="C561" s="1" t="s">
        <v>83</v>
      </c>
      <c r="D561" s="1" t="s">
        <v>171</v>
      </c>
      <c r="E561" s="4">
        <v>30733.056</v>
      </c>
      <c r="F561" s="5">
        <v>82595.088000000003</v>
      </c>
      <c r="G561" s="6">
        <f t="shared" si="8"/>
        <v>0.37209302325581395</v>
      </c>
      <c r="H561" s="1">
        <v>2019</v>
      </c>
    </row>
    <row r="562" spans="1:8" x14ac:dyDescent="0.3">
      <c r="A562" s="2" t="s">
        <v>84</v>
      </c>
      <c r="B562" s="3" t="s">
        <v>85</v>
      </c>
      <c r="C562" s="1" t="s">
        <v>86</v>
      </c>
      <c r="D562" s="1" t="s">
        <v>171</v>
      </c>
      <c r="E562" s="4">
        <v>90520.767000000007</v>
      </c>
      <c r="F562" s="5">
        <v>41550.516000000011</v>
      </c>
      <c r="G562" s="6">
        <f t="shared" si="8"/>
        <v>2.1785714285714284</v>
      </c>
      <c r="H562" s="1">
        <v>2019</v>
      </c>
    </row>
    <row r="563" spans="1:8" x14ac:dyDescent="0.3">
      <c r="A563" s="2" t="s">
        <v>87</v>
      </c>
      <c r="B563" s="3" t="s">
        <v>88</v>
      </c>
      <c r="C563" s="1" t="s">
        <v>89</v>
      </c>
      <c r="D563" s="1" t="s">
        <v>171</v>
      </c>
      <c r="E563" s="4">
        <v>680361.12</v>
      </c>
      <c r="F563" s="5">
        <v>774855.72</v>
      </c>
      <c r="G563" s="6">
        <f t="shared" si="8"/>
        <v>0.87804878048780488</v>
      </c>
      <c r="H563" s="1">
        <v>2019</v>
      </c>
    </row>
    <row r="564" spans="1:8" x14ac:dyDescent="0.3">
      <c r="A564" s="2" t="s">
        <v>90</v>
      </c>
      <c r="B564" s="3" t="s">
        <v>91</v>
      </c>
      <c r="C564" s="1" t="s">
        <v>92</v>
      </c>
      <c r="D564" s="1" t="s">
        <v>171</v>
      </c>
      <c r="E564" s="4">
        <v>285182.53200000001</v>
      </c>
      <c r="F564" s="5">
        <v>300597.804</v>
      </c>
      <c r="G564" s="6">
        <f t="shared" si="8"/>
        <v>0.94871794871794868</v>
      </c>
      <c r="H564" s="1">
        <v>2019</v>
      </c>
    </row>
    <row r="565" spans="1:8" x14ac:dyDescent="0.3">
      <c r="A565" s="2" t="s">
        <v>93</v>
      </c>
      <c r="B565" s="3" t="s">
        <v>94</v>
      </c>
      <c r="C565" s="1" t="s">
        <v>95</v>
      </c>
      <c r="D565" s="1" t="s">
        <v>171</v>
      </c>
      <c r="E565" s="4">
        <v>110298.61800000002</v>
      </c>
      <c r="F565" s="5">
        <v>216271.80000000002</v>
      </c>
      <c r="G565" s="6">
        <f t="shared" si="8"/>
        <v>0.51</v>
      </c>
      <c r="H565" s="1">
        <v>2019</v>
      </c>
    </row>
    <row r="566" spans="1:8" x14ac:dyDescent="0.3">
      <c r="A566" s="2" t="s">
        <v>96</v>
      </c>
      <c r="B566" s="3" t="s">
        <v>97</v>
      </c>
      <c r="C566" s="1" t="s">
        <v>98</v>
      </c>
      <c r="D566" s="1" t="s">
        <v>171</v>
      </c>
      <c r="E566" s="4">
        <v>308197.07999999996</v>
      </c>
      <c r="F566" s="5">
        <v>304571.23199999996</v>
      </c>
      <c r="G566" s="6">
        <f t="shared" si="8"/>
        <v>1.0119047619047619</v>
      </c>
      <c r="H566" s="1">
        <v>2019</v>
      </c>
    </row>
    <row r="567" spans="1:8" x14ac:dyDescent="0.3">
      <c r="A567" s="2" t="s">
        <v>99</v>
      </c>
      <c r="B567" s="3" t="s">
        <v>100</v>
      </c>
      <c r="C567" s="1" t="s">
        <v>101</v>
      </c>
      <c r="D567" s="1" t="s">
        <v>171</v>
      </c>
      <c r="E567" s="4">
        <v>797371.39800000004</v>
      </c>
      <c r="F567" s="5">
        <v>677336.99400000006</v>
      </c>
      <c r="G567" s="6">
        <f t="shared" si="8"/>
        <v>1.1772151898734178</v>
      </c>
      <c r="H567" s="1">
        <v>2019</v>
      </c>
    </row>
    <row r="568" spans="1:8" x14ac:dyDescent="0.3">
      <c r="A568" s="2" t="s">
        <v>102</v>
      </c>
      <c r="B568" s="3" t="s">
        <v>103</v>
      </c>
      <c r="C568" s="1" t="s">
        <v>104</v>
      </c>
      <c r="D568" s="1" t="s">
        <v>171</v>
      </c>
      <c r="E568" s="4">
        <v>640822.16700000002</v>
      </c>
      <c r="F568" s="5">
        <v>940954.06799999997</v>
      </c>
      <c r="G568" s="6">
        <f t="shared" si="8"/>
        <v>0.68103448275862077</v>
      </c>
      <c r="H568" s="1">
        <v>2019</v>
      </c>
    </row>
    <row r="569" spans="1:8" x14ac:dyDescent="0.3">
      <c r="A569" s="2" t="s">
        <v>105</v>
      </c>
      <c r="B569" s="3" t="s">
        <v>106</v>
      </c>
      <c r="C569" s="1" t="s">
        <v>107</v>
      </c>
      <c r="D569" s="1" t="s">
        <v>171</v>
      </c>
      <c r="E569" s="4">
        <v>659859.15600000008</v>
      </c>
      <c r="F569" s="5">
        <v>348891.04800000001</v>
      </c>
      <c r="G569" s="6">
        <f t="shared" si="8"/>
        <v>1.8913043478260871</v>
      </c>
      <c r="H569" s="1">
        <v>2019</v>
      </c>
    </row>
    <row r="570" spans="1:8" x14ac:dyDescent="0.3">
      <c r="A570" s="2" t="s">
        <v>108</v>
      </c>
      <c r="B570" s="3" t="s">
        <v>109</v>
      </c>
      <c r="C570" s="1" t="s">
        <v>110</v>
      </c>
      <c r="D570" s="1" t="s">
        <v>171</v>
      </c>
      <c r="E570" s="4">
        <v>225010.17</v>
      </c>
      <c r="F570" s="5">
        <v>321443.10000000003</v>
      </c>
      <c r="G570" s="6">
        <f t="shared" si="8"/>
        <v>0.7</v>
      </c>
      <c r="H570" s="1">
        <v>2019</v>
      </c>
    </row>
    <row r="571" spans="1:8" x14ac:dyDescent="0.3">
      <c r="A571" s="2" t="s">
        <v>111</v>
      </c>
      <c r="B571" s="3" t="s">
        <v>112</v>
      </c>
      <c r="C571" s="1" t="s">
        <v>113</v>
      </c>
      <c r="D571" s="1" t="s">
        <v>171</v>
      </c>
      <c r="E571" s="4">
        <v>436378.59</v>
      </c>
      <c r="F571" s="5">
        <v>863059.87800000003</v>
      </c>
      <c r="G571" s="6">
        <f t="shared" si="8"/>
        <v>0.5056179775280899</v>
      </c>
      <c r="H571" s="1">
        <v>2019</v>
      </c>
    </row>
    <row r="572" spans="1:8" x14ac:dyDescent="0.3">
      <c r="A572" s="2" t="s">
        <v>114</v>
      </c>
      <c r="B572" s="3" t="s">
        <v>115</v>
      </c>
      <c r="C572" s="1" t="s">
        <v>116</v>
      </c>
      <c r="D572" s="1" t="s">
        <v>171</v>
      </c>
      <c r="E572" s="4">
        <v>617371.22699999996</v>
      </c>
      <c r="F572" s="5">
        <v>830257.85699999996</v>
      </c>
      <c r="G572" s="6">
        <f t="shared" si="8"/>
        <v>0.74358974358974361</v>
      </c>
      <c r="H572" s="1">
        <v>2019</v>
      </c>
    </row>
    <row r="573" spans="1:8" x14ac:dyDescent="0.3">
      <c r="A573" s="2" t="s">
        <v>114</v>
      </c>
      <c r="B573" s="3" t="s">
        <v>115</v>
      </c>
      <c r="C573" s="1" t="s">
        <v>117</v>
      </c>
      <c r="D573" s="1" t="s">
        <v>171</v>
      </c>
      <c r="E573" s="4">
        <v>196246.55699999997</v>
      </c>
      <c r="F573" s="5">
        <v>281571.147</v>
      </c>
      <c r="G573" s="6">
        <f t="shared" si="8"/>
        <v>0.69696969696969691</v>
      </c>
      <c r="H573" s="1">
        <v>2019</v>
      </c>
    </row>
    <row r="574" spans="1:8" x14ac:dyDescent="0.3">
      <c r="A574" s="2" t="s">
        <v>114</v>
      </c>
      <c r="B574" s="3" t="s">
        <v>115</v>
      </c>
      <c r="C574" s="1" t="s">
        <v>118</v>
      </c>
      <c r="D574" s="1" t="s">
        <v>171</v>
      </c>
      <c r="E574" s="4">
        <v>454853.31300000002</v>
      </c>
      <c r="F574" s="5">
        <v>738312.62400000019</v>
      </c>
      <c r="G574" s="6">
        <f t="shared" si="8"/>
        <v>0.61607142857142849</v>
      </c>
      <c r="H574" s="1">
        <v>2019</v>
      </c>
    </row>
    <row r="575" spans="1:8" x14ac:dyDescent="0.3">
      <c r="A575" s="2" t="s">
        <v>119</v>
      </c>
      <c r="B575" s="3" t="s">
        <v>120</v>
      </c>
      <c r="C575" s="1" t="s">
        <v>121</v>
      </c>
      <c r="D575" s="1" t="s">
        <v>171</v>
      </c>
      <c r="E575" s="4">
        <v>242950.80600000001</v>
      </c>
      <c r="F575" s="5">
        <v>242950.80600000001</v>
      </c>
      <c r="G575" s="6">
        <f t="shared" si="8"/>
        <v>1</v>
      </c>
      <c r="H575" s="1">
        <v>2019</v>
      </c>
    </row>
    <row r="576" spans="1:8" x14ac:dyDescent="0.3">
      <c r="A576" s="2" t="s">
        <v>122</v>
      </c>
      <c r="B576" s="3" t="s">
        <v>123</v>
      </c>
      <c r="C576" s="1" t="s">
        <v>124</v>
      </c>
      <c r="D576" s="1" t="s">
        <v>171</v>
      </c>
      <c r="E576" s="4">
        <v>105239.62800000001</v>
      </c>
      <c r="F576" s="5">
        <v>155571.62400000001</v>
      </c>
      <c r="G576" s="6">
        <f t="shared" si="8"/>
        <v>0.67647058823529416</v>
      </c>
      <c r="H576" s="1">
        <v>2019</v>
      </c>
    </row>
    <row r="577" spans="1:8" x14ac:dyDescent="0.3">
      <c r="A577" s="2" t="s">
        <v>125</v>
      </c>
      <c r="B577" s="3" t="s">
        <v>126</v>
      </c>
      <c r="C577" s="1" t="s">
        <v>127</v>
      </c>
      <c r="D577" s="1" t="s">
        <v>171</v>
      </c>
      <c r="E577" s="4">
        <v>225035.28</v>
      </c>
      <c r="F577" s="5">
        <v>348804.68400000001</v>
      </c>
      <c r="G577" s="6">
        <f t="shared" si="8"/>
        <v>0.64516129032258063</v>
      </c>
      <c r="H577" s="1">
        <v>2019</v>
      </c>
    </row>
    <row r="578" spans="1:8" x14ac:dyDescent="0.3">
      <c r="A578" s="2" t="s">
        <v>128</v>
      </c>
      <c r="B578" s="3" t="s">
        <v>129</v>
      </c>
      <c r="C578" s="1" t="s">
        <v>130</v>
      </c>
      <c r="D578" s="1" t="s">
        <v>171</v>
      </c>
      <c r="E578" s="4">
        <v>727544.80800000008</v>
      </c>
      <c r="F578" s="5">
        <v>880712.13600000006</v>
      </c>
      <c r="G578" s="6">
        <f t="shared" si="8"/>
        <v>0.82608695652173914</v>
      </c>
      <c r="H578" s="1">
        <v>2019</v>
      </c>
    </row>
    <row r="579" spans="1:8" x14ac:dyDescent="0.3">
      <c r="A579" s="2" t="s">
        <v>131</v>
      </c>
      <c r="B579" s="3" t="s">
        <v>132</v>
      </c>
      <c r="C579" s="1" t="s">
        <v>133</v>
      </c>
      <c r="D579" s="1" t="s">
        <v>171</v>
      </c>
      <c r="E579" s="4">
        <v>227823.62400000001</v>
      </c>
      <c r="F579" s="5">
        <v>204785.28000000003</v>
      </c>
      <c r="G579" s="6">
        <f t="shared" ref="G579:G642" si="9">E579/F579</f>
        <v>1.1124999999999998</v>
      </c>
      <c r="H579" s="1">
        <v>2019</v>
      </c>
    </row>
    <row r="580" spans="1:8" x14ac:dyDescent="0.3">
      <c r="A580" s="2" t="s">
        <v>134</v>
      </c>
      <c r="B580" s="3" t="s">
        <v>135</v>
      </c>
      <c r="C580" s="1" t="s">
        <v>136</v>
      </c>
      <c r="D580" s="1" t="s">
        <v>171</v>
      </c>
      <c r="E580" s="4">
        <v>173121.16500000001</v>
      </c>
      <c r="F580" s="5">
        <v>539148.77100000007</v>
      </c>
      <c r="G580" s="6">
        <f t="shared" si="9"/>
        <v>0.32110091743119262</v>
      </c>
      <c r="H580" s="1">
        <v>2019</v>
      </c>
    </row>
    <row r="581" spans="1:8" x14ac:dyDescent="0.3">
      <c r="A581" s="2" t="s">
        <v>137</v>
      </c>
      <c r="B581" s="3" t="s">
        <v>138</v>
      </c>
      <c r="C581" s="1" t="s">
        <v>139</v>
      </c>
      <c r="D581" s="1" t="s">
        <v>171</v>
      </c>
      <c r="E581" s="4">
        <v>246179.48400000003</v>
      </c>
      <c r="F581" s="5">
        <v>299154.81600000005</v>
      </c>
      <c r="G581" s="6">
        <f t="shared" si="9"/>
        <v>0.82291666666666663</v>
      </c>
      <c r="H581" s="1">
        <v>2019</v>
      </c>
    </row>
    <row r="582" spans="1:8" x14ac:dyDescent="0.3">
      <c r="A582" s="2" t="s">
        <v>140</v>
      </c>
      <c r="B582" s="3" t="s">
        <v>141</v>
      </c>
      <c r="C582" s="1" t="s">
        <v>142</v>
      </c>
      <c r="D582" s="1" t="s">
        <v>171</v>
      </c>
      <c r="E582" s="4">
        <v>527493.91500000004</v>
      </c>
      <c r="F582" s="5">
        <v>389533.96799999999</v>
      </c>
      <c r="G582" s="6">
        <f t="shared" si="9"/>
        <v>1.3541666666666667</v>
      </c>
      <c r="H582" s="1">
        <v>2019</v>
      </c>
    </row>
    <row r="583" spans="1:8" x14ac:dyDescent="0.3">
      <c r="A583" s="2" t="s">
        <v>143</v>
      </c>
      <c r="B583" s="3" t="s">
        <v>144</v>
      </c>
      <c r="C583" s="1" t="s">
        <v>145</v>
      </c>
      <c r="D583" s="1" t="s">
        <v>171</v>
      </c>
      <c r="E583" s="4">
        <v>548290.701</v>
      </c>
      <c r="F583" s="5">
        <v>1035660.213</v>
      </c>
      <c r="G583" s="6">
        <f t="shared" si="9"/>
        <v>0.52941176470588236</v>
      </c>
      <c r="H583" s="1">
        <v>2019</v>
      </c>
    </row>
    <row r="584" spans="1:8" x14ac:dyDescent="0.3">
      <c r="A584" s="2" t="s">
        <v>143</v>
      </c>
      <c r="B584" s="3" t="s">
        <v>144</v>
      </c>
      <c r="C584" s="1" t="s">
        <v>146</v>
      </c>
      <c r="D584" s="1" t="s">
        <v>171</v>
      </c>
      <c r="E584" s="4">
        <v>280967.03100000002</v>
      </c>
      <c r="F584" s="5">
        <v>751423.45500000007</v>
      </c>
      <c r="G584" s="6">
        <f t="shared" si="9"/>
        <v>0.37391304347826088</v>
      </c>
      <c r="H584" s="1">
        <v>2019</v>
      </c>
    </row>
    <row r="585" spans="1:8" x14ac:dyDescent="0.3">
      <c r="A585" s="2" t="s">
        <v>147</v>
      </c>
      <c r="B585" s="3" t="s">
        <v>148</v>
      </c>
      <c r="C585" s="1" t="s">
        <v>149</v>
      </c>
      <c r="D585" s="1" t="s">
        <v>171</v>
      </c>
      <c r="E585" s="4">
        <v>251347.63500000004</v>
      </c>
      <c r="F585" s="5">
        <v>374736.47399999999</v>
      </c>
      <c r="G585" s="6">
        <f t="shared" si="9"/>
        <v>0.67073170731707332</v>
      </c>
      <c r="H585" s="1">
        <v>2019</v>
      </c>
    </row>
    <row r="586" spans="1:8" x14ac:dyDescent="0.3">
      <c r="A586" s="2" t="s">
        <v>150</v>
      </c>
      <c r="B586" s="3" t="s">
        <v>151</v>
      </c>
      <c r="C586" s="1" t="s">
        <v>152</v>
      </c>
      <c r="D586" s="1" t="s">
        <v>171</v>
      </c>
      <c r="E586" s="4">
        <v>189682.614</v>
      </c>
      <c r="F586" s="5">
        <v>256989.348</v>
      </c>
      <c r="G586" s="6">
        <f t="shared" si="9"/>
        <v>0.73809523809523814</v>
      </c>
      <c r="H586" s="1">
        <v>2019</v>
      </c>
    </row>
    <row r="587" spans="1:8" x14ac:dyDescent="0.3">
      <c r="A587" s="2" t="s">
        <v>153</v>
      </c>
      <c r="B587" s="3" t="s">
        <v>154</v>
      </c>
      <c r="C587" s="1" t="s">
        <v>155</v>
      </c>
      <c r="D587" s="1" t="s">
        <v>171</v>
      </c>
      <c r="E587" s="4">
        <v>405970.92900000006</v>
      </c>
      <c r="F587" s="5">
        <v>361358.73900000006</v>
      </c>
      <c r="G587" s="6">
        <f t="shared" si="9"/>
        <v>1.1234567901234567</v>
      </c>
      <c r="H587" s="1">
        <v>2019</v>
      </c>
    </row>
    <row r="588" spans="1:8" x14ac:dyDescent="0.3">
      <c r="A588" s="2" t="s">
        <v>156</v>
      </c>
      <c r="B588" s="3" t="s">
        <v>157</v>
      </c>
      <c r="C588" s="1" t="s">
        <v>158</v>
      </c>
      <c r="D588" s="1" t="s">
        <v>171</v>
      </c>
      <c r="E588" s="4">
        <v>89603.900999999998</v>
      </c>
      <c r="F588" s="5">
        <v>255698.93700000001</v>
      </c>
      <c r="G588" s="6">
        <f t="shared" si="9"/>
        <v>0.3504273504273504</v>
      </c>
      <c r="H588" s="1">
        <v>2019</v>
      </c>
    </row>
    <row r="589" spans="1:8" x14ac:dyDescent="0.3">
      <c r="A589" s="2" t="s">
        <v>159</v>
      </c>
      <c r="B589" s="3" t="s">
        <v>160</v>
      </c>
      <c r="C589" s="1" t="s">
        <v>161</v>
      </c>
      <c r="D589" s="1" t="s">
        <v>171</v>
      </c>
      <c r="E589" s="4">
        <v>449668.20600000006</v>
      </c>
      <c r="F589" s="5">
        <v>524612.90700000012</v>
      </c>
      <c r="G589" s="6">
        <f t="shared" si="9"/>
        <v>0.8571428571428571</v>
      </c>
      <c r="H589" s="1">
        <v>2019</v>
      </c>
    </row>
    <row r="590" spans="1:8" x14ac:dyDescent="0.3">
      <c r="A590" s="2" t="s">
        <v>162</v>
      </c>
      <c r="B590" s="3" t="s">
        <v>163</v>
      </c>
      <c r="C590" s="1" t="s">
        <v>164</v>
      </c>
      <c r="D590" s="1" t="s">
        <v>171</v>
      </c>
      <c r="E590" s="4">
        <v>28021.059000000001</v>
      </c>
      <c r="F590" s="5">
        <v>67080.717000000004</v>
      </c>
      <c r="G590" s="6">
        <f t="shared" si="9"/>
        <v>0.41772151898734178</v>
      </c>
      <c r="H590" s="1">
        <v>2019</v>
      </c>
    </row>
    <row r="591" spans="1:8" x14ac:dyDescent="0.3">
      <c r="A591" s="2" t="s">
        <v>165</v>
      </c>
      <c r="B591" s="3" t="s">
        <v>166</v>
      </c>
      <c r="C591" s="1" t="s">
        <v>167</v>
      </c>
      <c r="D591" s="1" t="s">
        <v>171</v>
      </c>
      <c r="E591" s="4">
        <v>293649.05700000003</v>
      </c>
      <c r="F591" s="5">
        <v>918594.48600000003</v>
      </c>
      <c r="G591" s="6">
        <f t="shared" si="9"/>
        <v>0.31967213114754101</v>
      </c>
      <c r="H591" s="1">
        <v>2019</v>
      </c>
    </row>
    <row r="592" spans="1:8" x14ac:dyDescent="0.3">
      <c r="A592" s="2" t="s">
        <v>8</v>
      </c>
      <c r="B592" s="3" t="s">
        <v>9</v>
      </c>
      <c r="C592" s="1" t="s">
        <v>10</v>
      </c>
      <c r="D592" s="1" t="s">
        <v>11</v>
      </c>
      <c r="E592" s="4">
        <v>232975.899</v>
      </c>
      <c r="F592" s="5">
        <v>386399.05200000003</v>
      </c>
      <c r="G592" s="6">
        <f t="shared" si="9"/>
        <v>0.6029411764705882</v>
      </c>
      <c r="H592" s="1">
        <v>2018</v>
      </c>
    </row>
    <row r="593" spans="1:8" x14ac:dyDescent="0.3">
      <c r="A593" s="2" t="s">
        <v>12</v>
      </c>
      <c r="B593" s="3" t="s">
        <v>13</v>
      </c>
      <c r="C593" s="1" t="s">
        <v>14</v>
      </c>
      <c r="D593" s="1" t="s">
        <v>11</v>
      </c>
      <c r="E593" s="4">
        <v>128224.78199999999</v>
      </c>
      <c r="F593" s="5">
        <v>314456.01299999998</v>
      </c>
      <c r="G593" s="6">
        <f t="shared" si="9"/>
        <v>0.40776699029126212</v>
      </c>
      <c r="H593" s="1">
        <v>2018</v>
      </c>
    </row>
    <row r="594" spans="1:8" x14ac:dyDescent="0.3">
      <c r="A594" s="2" t="s">
        <v>15</v>
      </c>
      <c r="B594" s="3" t="s">
        <v>16</v>
      </c>
      <c r="C594" s="1" t="s">
        <v>17</v>
      </c>
      <c r="D594" s="1" t="s">
        <v>11</v>
      </c>
      <c r="E594" s="4">
        <v>343494.10800000001</v>
      </c>
      <c r="F594" s="5">
        <v>257620.58100000003</v>
      </c>
      <c r="G594" s="6">
        <f t="shared" si="9"/>
        <v>1.3333333333333333</v>
      </c>
      <c r="H594" s="1">
        <v>2018</v>
      </c>
    </row>
    <row r="595" spans="1:8" x14ac:dyDescent="0.3">
      <c r="A595" s="2" t="s">
        <v>18</v>
      </c>
      <c r="B595" s="3" t="s">
        <v>19</v>
      </c>
      <c r="C595" s="1" t="s">
        <v>20</v>
      </c>
      <c r="D595" s="1" t="s">
        <v>11</v>
      </c>
      <c r="E595" s="4">
        <v>256430.98799999998</v>
      </c>
      <c r="F595" s="5">
        <v>308882.78100000002</v>
      </c>
      <c r="G595" s="6">
        <f t="shared" si="9"/>
        <v>0.83018867924528295</v>
      </c>
      <c r="H595" s="1">
        <v>2018</v>
      </c>
    </row>
    <row r="596" spans="1:8" x14ac:dyDescent="0.3">
      <c r="A596" s="2" t="s">
        <v>21</v>
      </c>
      <c r="B596" s="3" t="s">
        <v>22</v>
      </c>
      <c r="C596" s="1" t="s">
        <v>23</v>
      </c>
      <c r="D596" s="1" t="s">
        <v>11</v>
      </c>
      <c r="E596" s="4">
        <v>148680.63</v>
      </c>
      <c r="F596" s="5">
        <v>215586.9135</v>
      </c>
      <c r="G596" s="6">
        <f t="shared" si="9"/>
        <v>0.68965517241379315</v>
      </c>
      <c r="H596" s="1">
        <v>2018</v>
      </c>
    </row>
    <row r="597" spans="1:8" x14ac:dyDescent="0.3">
      <c r="A597" s="2" t="s">
        <v>21</v>
      </c>
      <c r="B597" s="3" t="s">
        <v>22</v>
      </c>
      <c r="C597" s="1" t="s">
        <v>24</v>
      </c>
      <c r="D597" s="1" t="s">
        <v>11</v>
      </c>
      <c r="E597" s="4">
        <v>136452.9375</v>
      </c>
      <c r="F597" s="5">
        <v>316570.815</v>
      </c>
      <c r="G597" s="6">
        <f t="shared" si="9"/>
        <v>0.43103448275862066</v>
      </c>
      <c r="H597" s="1">
        <v>2018</v>
      </c>
    </row>
    <row r="598" spans="1:8" x14ac:dyDescent="0.3">
      <c r="A598" s="2" t="s">
        <v>21</v>
      </c>
      <c r="B598" s="3" t="s">
        <v>22</v>
      </c>
      <c r="C598" s="1" t="s">
        <v>25</v>
      </c>
      <c r="D598" s="1" t="s">
        <v>11</v>
      </c>
      <c r="E598" s="4">
        <v>294516.37124999997</v>
      </c>
      <c r="F598" s="5">
        <v>282371.36625000002</v>
      </c>
      <c r="G598" s="6">
        <f t="shared" si="9"/>
        <v>1.0430107526881718</v>
      </c>
      <c r="H598" s="1">
        <v>2018</v>
      </c>
    </row>
    <row r="599" spans="1:8" x14ac:dyDescent="0.3">
      <c r="A599" s="2" t="s">
        <v>21</v>
      </c>
      <c r="B599" s="3" t="s">
        <v>22</v>
      </c>
      <c r="C599" s="1" t="s">
        <v>26</v>
      </c>
      <c r="D599" s="1" t="s">
        <v>11</v>
      </c>
      <c r="E599" s="4">
        <v>150723.639</v>
      </c>
      <c r="F599" s="5">
        <v>393936.78374999994</v>
      </c>
      <c r="G599" s="6">
        <f t="shared" si="9"/>
        <v>0.38260869565217398</v>
      </c>
      <c r="H599" s="1">
        <v>2018</v>
      </c>
    </row>
    <row r="600" spans="1:8" x14ac:dyDescent="0.3">
      <c r="A600" s="2" t="s">
        <v>27</v>
      </c>
      <c r="B600" s="3" t="s">
        <v>28</v>
      </c>
      <c r="C600" s="1" t="s">
        <v>29</v>
      </c>
      <c r="D600" s="1" t="s">
        <v>11</v>
      </c>
      <c r="E600" s="4">
        <v>146271.177</v>
      </c>
      <c r="F600" s="5">
        <v>117401.86575000001</v>
      </c>
      <c r="G600" s="6">
        <f t="shared" si="9"/>
        <v>1.2459016393442621</v>
      </c>
      <c r="H600" s="1">
        <v>2018</v>
      </c>
    </row>
    <row r="601" spans="1:8" x14ac:dyDescent="0.3">
      <c r="A601" s="2" t="s">
        <v>30</v>
      </c>
      <c r="B601" s="3" t="s">
        <v>31</v>
      </c>
      <c r="C601" s="1" t="s">
        <v>32</v>
      </c>
      <c r="D601" s="1" t="s">
        <v>11</v>
      </c>
      <c r="E601" s="4">
        <v>302215.212</v>
      </c>
      <c r="F601" s="5">
        <v>214069.10850000003</v>
      </c>
      <c r="G601" s="6">
        <f t="shared" si="9"/>
        <v>1.4117647058823528</v>
      </c>
      <c r="H601" s="1">
        <v>2018</v>
      </c>
    </row>
    <row r="602" spans="1:8" x14ac:dyDescent="0.3">
      <c r="A602" s="2" t="s">
        <v>33</v>
      </c>
      <c r="B602" s="3" t="s">
        <v>34</v>
      </c>
      <c r="C602" s="1" t="s">
        <v>35</v>
      </c>
      <c r="D602" s="1" t="s">
        <v>11</v>
      </c>
      <c r="E602" s="4">
        <v>198851.76</v>
      </c>
      <c r="F602" s="5">
        <v>248564.7</v>
      </c>
      <c r="G602" s="6">
        <f t="shared" si="9"/>
        <v>0.8</v>
      </c>
      <c r="H602" s="1">
        <v>2018</v>
      </c>
    </row>
    <row r="603" spans="1:8" x14ac:dyDescent="0.3">
      <c r="A603" s="2" t="s">
        <v>36</v>
      </c>
      <c r="B603" s="3" t="s">
        <v>37</v>
      </c>
      <c r="C603" s="1" t="s">
        <v>38</v>
      </c>
      <c r="D603" s="1" t="s">
        <v>11</v>
      </c>
      <c r="E603" s="4">
        <v>57048.117750000005</v>
      </c>
      <c r="F603" s="5">
        <v>80452.473750000005</v>
      </c>
      <c r="G603" s="6">
        <f t="shared" si="9"/>
        <v>0.70909090909090911</v>
      </c>
      <c r="H603" s="1">
        <v>2018</v>
      </c>
    </row>
    <row r="604" spans="1:8" x14ac:dyDescent="0.3">
      <c r="A604" s="2" t="s">
        <v>36</v>
      </c>
      <c r="B604" s="3" t="s">
        <v>37</v>
      </c>
      <c r="C604" s="1" t="s">
        <v>39</v>
      </c>
      <c r="D604" s="1" t="s">
        <v>11</v>
      </c>
      <c r="E604" s="4">
        <v>62725.320000000007</v>
      </c>
      <c r="F604" s="5">
        <v>237460.14</v>
      </c>
      <c r="G604" s="6">
        <f t="shared" si="9"/>
        <v>0.26415094339622641</v>
      </c>
      <c r="H604" s="1">
        <v>2018</v>
      </c>
    </row>
    <row r="605" spans="1:8" x14ac:dyDescent="0.3">
      <c r="A605" s="2" t="s">
        <v>40</v>
      </c>
      <c r="B605" s="3" t="s">
        <v>41</v>
      </c>
      <c r="C605" s="1" t="s">
        <v>42</v>
      </c>
      <c r="D605" s="1" t="s">
        <v>11</v>
      </c>
      <c r="E605" s="4">
        <v>124084.06200000001</v>
      </c>
      <c r="F605" s="5">
        <v>134424.40050000002</v>
      </c>
      <c r="G605" s="6">
        <f t="shared" si="9"/>
        <v>0.92307692307692302</v>
      </c>
      <c r="H605" s="1">
        <v>2018</v>
      </c>
    </row>
    <row r="606" spans="1:8" x14ac:dyDescent="0.3">
      <c r="A606" s="2" t="s">
        <v>43</v>
      </c>
      <c r="B606" s="3" t="s">
        <v>44</v>
      </c>
      <c r="C606" s="1" t="s">
        <v>45</v>
      </c>
      <c r="D606" s="1" t="s">
        <v>11</v>
      </c>
      <c r="E606" s="4">
        <v>493240.10399999999</v>
      </c>
      <c r="F606" s="5">
        <v>148999.61475000001</v>
      </c>
      <c r="G606" s="6">
        <f t="shared" si="9"/>
        <v>3.3103448275862069</v>
      </c>
      <c r="H606" s="1">
        <v>2018</v>
      </c>
    </row>
    <row r="607" spans="1:8" x14ac:dyDescent="0.3">
      <c r="A607" s="2" t="s">
        <v>46</v>
      </c>
      <c r="B607" s="3" t="s">
        <v>47</v>
      </c>
      <c r="C607" s="1" t="s">
        <v>48</v>
      </c>
      <c r="D607" s="1" t="s">
        <v>11</v>
      </c>
      <c r="E607" s="4">
        <v>236885.63399999999</v>
      </c>
      <c r="F607" s="5">
        <v>259916.18175000002</v>
      </c>
      <c r="G607" s="6">
        <f t="shared" si="9"/>
        <v>0.911392405063291</v>
      </c>
      <c r="H607" s="1">
        <v>2018</v>
      </c>
    </row>
    <row r="608" spans="1:8" x14ac:dyDescent="0.3">
      <c r="A608" s="2" t="s">
        <v>49</v>
      </c>
      <c r="B608" s="3" t="s">
        <v>50</v>
      </c>
      <c r="C608" s="1" t="s">
        <v>51</v>
      </c>
      <c r="D608" s="1" t="s">
        <v>11</v>
      </c>
      <c r="E608" s="4">
        <v>496245.79125000001</v>
      </c>
      <c r="F608" s="5">
        <v>175440.43124999999</v>
      </c>
      <c r="G608" s="6">
        <f t="shared" si="9"/>
        <v>2.8285714285714287</v>
      </c>
      <c r="H608" s="1">
        <v>2018</v>
      </c>
    </row>
    <row r="609" spans="1:8" x14ac:dyDescent="0.3">
      <c r="A609" s="2" t="s">
        <v>52</v>
      </c>
      <c r="B609" s="3" t="s">
        <v>53</v>
      </c>
      <c r="C609" s="1" t="s">
        <v>54</v>
      </c>
      <c r="D609" s="1" t="s">
        <v>11</v>
      </c>
      <c r="E609" s="4">
        <v>97352.887500000012</v>
      </c>
      <c r="F609" s="5">
        <v>115053.41250000001</v>
      </c>
      <c r="G609" s="6">
        <f t="shared" si="9"/>
        <v>0.84615384615384626</v>
      </c>
      <c r="H609" s="1">
        <v>2018</v>
      </c>
    </row>
    <row r="610" spans="1:8" x14ac:dyDescent="0.3">
      <c r="A610" s="2" t="s">
        <v>52</v>
      </c>
      <c r="B610" s="3" t="s">
        <v>53</v>
      </c>
      <c r="C610" s="1" t="s">
        <v>55</v>
      </c>
      <c r="D610" s="1" t="s">
        <v>11</v>
      </c>
      <c r="E610" s="4">
        <v>92975.42475000002</v>
      </c>
      <c r="F610" s="5">
        <v>96974.367750000005</v>
      </c>
      <c r="G610" s="6">
        <f t="shared" si="9"/>
        <v>0.95876288659793829</v>
      </c>
      <c r="H610" s="1">
        <v>2018</v>
      </c>
    </row>
    <row r="611" spans="1:8" x14ac:dyDescent="0.3">
      <c r="A611" s="2" t="s">
        <v>56</v>
      </c>
      <c r="B611" s="3" t="s">
        <v>57</v>
      </c>
      <c r="C611" s="1" t="s">
        <v>58</v>
      </c>
      <c r="D611" s="1" t="s">
        <v>11</v>
      </c>
      <c r="E611" s="4">
        <v>230190.09299999999</v>
      </c>
      <c r="F611" s="5">
        <v>101439.702</v>
      </c>
      <c r="G611" s="6">
        <f t="shared" si="9"/>
        <v>2.2692307692307692</v>
      </c>
      <c r="H611" s="1">
        <v>2018</v>
      </c>
    </row>
    <row r="612" spans="1:8" x14ac:dyDescent="0.3">
      <c r="A612" s="2" t="s">
        <v>59</v>
      </c>
      <c r="B612" s="3" t="s">
        <v>60</v>
      </c>
      <c r="C612" s="1" t="s">
        <v>61</v>
      </c>
      <c r="D612" s="1" t="s">
        <v>11</v>
      </c>
      <c r="E612" s="4">
        <v>27952.857</v>
      </c>
      <c r="F612" s="5">
        <v>22068.045000000002</v>
      </c>
      <c r="G612" s="6">
        <f t="shared" si="9"/>
        <v>1.2666666666666666</v>
      </c>
      <c r="H612" s="1">
        <v>2018</v>
      </c>
    </row>
    <row r="613" spans="1:8" x14ac:dyDescent="0.3">
      <c r="A613" s="2" t="s">
        <v>62</v>
      </c>
      <c r="B613" s="3" t="s">
        <v>63</v>
      </c>
      <c r="C613" s="1" t="s">
        <v>64</v>
      </c>
      <c r="D613" s="1" t="s">
        <v>11</v>
      </c>
      <c r="E613" s="4">
        <v>182780.7795</v>
      </c>
      <c r="F613" s="5">
        <v>447497.77049999998</v>
      </c>
      <c r="G613" s="6">
        <f t="shared" si="9"/>
        <v>0.40845070422535212</v>
      </c>
      <c r="H613" s="1">
        <v>2018</v>
      </c>
    </row>
    <row r="614" spans="1:8" x14ac:dyDescent="0.3">
      <c r="A614" s="2" t="s">
        <v>65</v>
      </c>
      <c r="B614" s="3" t="s">
        <v>66</v>
      </c>
      <c r="C614" s="1" t="s">
        <v>67</v>
      </c>
      <c r="D614" s="1" t="s">
        <v>11</v>
      </c>
      <c r="E614" s="4">
        <v>207497.29499999998</v>
      </c>
      <c r="F614" s="5">
        <v>154220.96250000002</v>
      </c>
      <c r="G614" s="6">
        <f t="shared" si="9"/>
        <v>1.3454545454545452</v>
      </c>
      <c r="H614" s="1">
        <v>2018</v>
      </c>
    </row>
    <row r="615" spans="1:8" x14ac:dyDescent="0.3">
      <c r="A615" s="2" t="s">
        <v>68</v>
      </c>
      <c r="B615" s="3" t="s">
        <v>69</v>
      </c>
      <c r="C615" s="1" t="s">
        <v>70</v>
      </c>
      <c r="D615" s="1" t="s">
        <v>11</v>
      </c>
      <c r="E615" s="4">
        <v>244553.62049999999</v>
      </c>
      <c r="F615" s="5">
        <v>151390.3365</v>
      </c>
      <c r="G615" s="6">
        <f t="shared" si="9"/>
        <v>1.6153846153846152</v>
      </c>
      <c r="H615" s="1">
        <v>2018</v>
      </c>
    </row>
    <row r="616" spans="1:8" x14ac:dyDescent="0.3">
      <c r="A616" s="2" t="s">
        <v>71</v>
      </c>
      <c r="B616" s="3" t="s">
        <v>72</v>
      </c>
      <c r="C616" s="1" t="s">
        <v>73</v>
      </c>
      <c r="D616" s="1" t="s">
        <v>11</v>
      </c>
      <c r="E616" s="4">
        <v>288271.49400000006</v>
      </c>
      <c r="F616" s="5">
        <v>267680.67300000001</v>
      </c>
      <c r="G616" s="6">
        <f t="shared" si="9"/>
        <v>1.0769230769230771</v>
      </c>
      <c r="H616" s="1">
        <v>2018</v>
      </c>
    </row>
    <row r="617" spans="1:8" x14ac:dyDescent="0.3">
      <c r="A617" s="2" t="s">
        <v>71</v>
      </c>
      <c r="B617" s="3" t="s">
        <v>72</v>
      </c>
      <c r="C617" s="1" t="s">
        <v>74</v>
      </c>
      <c r="D617" s="1" t="s">
        <v>11</v>
      </c>
      <c r="E617" s="4">
        <v>413150.54400000005</v>
      </c>
      <c r="F617" s="5">
        <v>703647.02025000018</v>
      </c>
      <c r="G617" s="6">
        <f t="shared" si="9"/>
        <v>0.58715596330275222</v>
      </c>
      <c r="H617" s="1">
        <v>2018</v>
      </c>
    </row>
    <row r="618" spans="1:8" x14ac:dyDescent="0.3">
      <c r="A618" s="2" t="s">
        <v>75</v>
      </c>
      <c r="B618" s="3" t="s">
        <v>76</v>
      </c>
      <c r="C618" s="1" t="s">
        <v>77</v>
      </c>
      <c r="D618" s="1" t="s">
        <v>11</v>
      </c>
      <c r="E618" s="4">
        <v>165967.19100000002</v>
      </c>
      <c r="F618" s="5">
        <v>229800.72600000002</v>
      </c>
      <c r="G618" s="6">
        <f t="shared" si="9"/>
        <v>0.72222222222222221</v>
      </c>
      <c r="H618" s="1">
        <v>2018</v>
      </c>
    </row>
    <row r="619" spans="1:8" x14ac:dyDescent="0.3">
      <c r="A619" s="2" t="s">
        <v>78</v>
      </c>
      <c r="B619" s="3" t="s">
        <v>79</v>
      </c>
      <c r="C619" s="1" t="s">
        <v>80</v>
      </c>
      <c r="D619" s="1" t="s">
        <v>11</v>
      </c>
      <c r="E619" s="4">
        <v>107365.31099999999</v>
      </c>
      <c r="F619" s="5">
        <v>79356.968999999997</v>
      </c>
      <c r="G619" s="6">
        <f t="shared" si="9"/>
        <v>1.3529411764705881</v>
      </c>
      <c r="H619" s="1">
        <v>2018</v>
      </c>
    </row>
    <row r="620" spans="1:8" x14ac:dyDescent="0.3">
      <c r="A620" s="2" t="s">
        <v>81</v>
      </c>
      <c r="B620" s="3" t="s">
        <v>82</v>
      </c>
      <c r="C620" s="1" t="s">
        <v>83</v>
      </c>
      <c r="D620" s="1" t="s">
        <v>11</v>
      </c>
      <c r="E620" s="4">
        <v>143141.90400000001</v>
      </c>
      <c r="F620" s="5">
        <v>101041.34400000001</v>
      </c>
      <c r="G620" s="6">
        <f t="shared" si="9"/>
        <v>1.4166666666666665</v>
      </c>
      <c r="H620" s="1">
        <v>2018</v>
      </c>
    </row>
    <row r="621" spans="1:8" x14ac:dyDescent="0.3">
      <c r="A621" s="2" t="s">
        <v>84</v>
      </c>
      <c r="B621" s="3" t="s">
        <v>85</v>
      </c>
      <c r="C621" s="1" t="s">
        <v>86</v>
      </c>
      <c r="D621" s="1" t="s">
        <v>11</v>
      </c>
      <c r="E621" s="4">
        <v>55851.660000000011</v>
      </c>
      <c r="F621" s="5">
        <v>19548.081000000006</v>
      </c>
      <c r="G621" s="6">
        <f t="shared" si="9"/>
        <v>2.8571428571428568</v>
      </c>
      <c r="H621" s="1">
        <v>2018</v>
      </c>
    </row>
    <row r="622" spans="1:8" x14ac:dyDescent="0.3">
      <c r="A622" s="2" t="s">
        <v>87</v>
      </c>
      <c r="B622" s="3" t="s">
        <v>88</v>
      </c>
      <c r="C622" s="1" t="s">
        <v>89</v>
      </c>
      <c r="D622" s="1" t="s">
        <v>11</v>
      </c>
      <c r="E622" s="4">
        <v>124792.34625</v>
      </c>
      <c r="F622" s="5">
        <v>227399.38649999999</v>
      </c>
      <c r="G622" s="6">
        <f t="shared" si="9"/>
        <v>0.54878048780487809</v>
      </c>
      <c r="H622" s="1">
        <v>2018</v>
      </c>
    </row>
    <row r="623" spans="1:8" x14ac:dyDescent="0.3">
      <c r="A623" s="2" t="s">
        <v>90</v>
      </c>
      <c r="B623" s="3" t="s">
        <v>91</v>
      </c>
      <c r="C623" s="1" t="s">
        <v>92</v>
      </c>
      <c r="D623" s="1" t="s">
        <v>11</v>
      </c>
      <c r="E623" s="4">
        <v>59832.73575</v>
      </c>
      <c r="F623" s="5">
        <v>65623.000500000009</v>
      </c>
      <c r="G623" s="6">
        <f t="shared" si="9"/>
        <v>0.91176470588235281</v>
      </c>
      <c r="H623" s="1">
        <v>2018</v>
      </c>
    </row>
    <row r="624" spans="1:8" x14ac:dyDescent="0.3">
      <c r="A624" s="2" t="s">
        <v>93</v>
      </c>
      <c r="B624" s="3" t="s">
        <v>94</v>
      </c>
      <c r="C624" s="1" t="s">
        <v>95</v>
      </c>
      <c r="D624" s="1" t="s">
        <v>11</v>
      </c>
      <c r="E624" s="4">
        <v>330737.74200000003</v>
      </c>
      <c r="F624" s="5">
        <v>303553.81800000003</v>
      </c>
      <c r="G624" s="6">
        <f t="shared" si="9"/>
        <v>1.0895522388059702</v>
      </c>
      <c r="H624" s="1">
        <v>2018</v>
      </c>
    </row>
    <row r="625" spans="1:8" x14ac:dyDescent="0.3">
      <c r="A625" s="2" t="s">
        <v>96</v>
      </c>
      <c r="B625" s="3" t="s">
        <v>97</v>
      </c>
      <c r="C625" s="1" t="s">
        <v>98</v>
      </c>
      <c r="D625" s="1" t="s">
        <v>11</v>
      </c>
      <c r="E625" s="4">
        <v>135199.66500000001</v>
      </c>
      <c r="F625" s="5">
        <v>160777.98000000001</v>
      </c>
      <c r="G625" s="6">
        <f t="shared" si="9"/>
        <v>0.84090909090909094</v>
      </c>
      <c r="H625" s="1">
        <v>2018</v>
      </c>
    </row>
    <row r="626" spans="1:8" x14ac:dyDescent="0.3">
      <c r="A626" s="2" t="s">
        <v>99</v>
      </c>
      <c r="B626" s="3" t="s">
        <v>100</v>
      </c>
      <c r="C626" s="1" t="s">
        <v>101</v>
      </c>
      <c r="D626" s="1" t="s">
        <v>11</v>
      </c>
      <c r="E626" s="4">
        <v>39959.831249999996</v>
      </c>
      <c r="F626" s="5">
        <v>45820.606499999994</v>
      </c>
      <c r="G626" s="6">
        <f t="shared" si="9"/>
        <v>0.87209302325581395</v>
      </c>
      <c r="H626" s="1">
        <v>2018</v>
      </c>
    </row>
    <row r="627" spans="1:8" x14ac:dyDescent="0.3">
      <c r="A627" s="2" t="s">
        <v>102</v>
      </c>
      <c r="B627" s="3" t="s">
        <v>103</v>
      </c>
      <c r="C627" s="1" t="s">
        <v>104</v>
      </c>
      <c r="D627" s="1" t="s">
        <v>11</v>
      </c>
      <c r="E627" s="4">
        <v>137001.61800000002</v>
      </c>
      <c r="F627" s="5">
        <v>291567.54599999997</v>
      </c>
      <c r="G627" s="6">
        <f t="shared" si="9"/>
        <v>0.46987951807228928</v>
      </c>
      <c r="H627" s="1">
        <v>2018</v>
      </c>
    </row>
    <row r="628" spans="1:8" x14ac:dyDescent="0.3">
      <c r="A628" s="2" t="s">
        <v>105</v>
      </c>
      <c r="B628" s="3" t="s">
        <v>106</v>
      </c>
      <c r="C628" s="1" t="s">
        <v>107</v>
      </c>
      <c r="D628" s="1" t="s">
        <v>11</v>
      </c>
      <c r="E628" s="4">
        <v>20182.12875</v>
      </c>
      <c r="F628" s="5">
        <v>19605.496500000005</v>
      </c>
      <c r="G628" s="6">
        <f t="shared" si="9"/>
        <v>1.029411764705882</v>
      </c>
      <c r="H628" s="1">
        <v>2018</v>
      </c>
    </row>
    <row r="629" spans="1:8" x14ac:dyDescent="0.3">
      <c r="A629" s="2" t="s">
        <v>108</v>
      </c>
      <c r="B629" s="3" t="s">
        <v>109</v>
      </c>
      <c r="C629" s="1" t="s">
        <v>110</v>
      </c>
      <c r="D629" s="1" t="s">
        <v>11</v>
      </c>
      <c r="E629" s="4">
        <v>52566.117749999998</v>
      </c>
      <c r="F629" s="5">
        <v>195763.47300000003</v>
      </c>
      <c r="G629" s="6">
        <f t="shared" si="9"/>
        <v>0.26851851851851849</v>
      </c>
      <c r="H629" s="1">
        <v>2018</v>
      </c>
    </row>
    <row r="630" spans="1:8" x14ac:dyDescent="0.3">
      <c r="A630" s="2" t="s">
        <v>111</v>
      </c>
      <c r="B630" s="3" t="s">
        <v>112</v>
      </c>
      <c r="C630" s="1" t="s">
        <v>113</v>
      </c>
      <c r="D630" s="1" t="s">
        <v>11</v>
      </c>
      <c r="E630" s="4">
        <v>151904.943</v>
      </c>
      <c r="F630" s="5">
        <v>344865.27600000001</v>
      </c>
      <c r="G630" s="6">
        <f t="shared" si="9"/>
        <v>0.44047619047619047</v>
      </c>
      <c r="H630" s="1">
        <v>2018</v>
      </c>
    </row>
    <row r="631" spans="1:8" x14ac:dyDescent="0.3">
      <c r="A631" s="2" t="s">
        <v>114</v>
      </c>
      <c r="B631" s="3" t="s">
        <v>115</v>
      </c>
      <c r="C631" s="1" t="s">
        <v>116</v>
      </c>
      <c r="D631" s="1" t="s">
        <v>11</v>
      </c>
      <c r="E631" s="4">
        <v>264431.2635</v>
      </c>
      <c r="F631" s="5">
        <v>323193.76650000003</v>
      </c>
      <c r="G631" s="6">
        <f t="shared" si="9"/>
        <v>0.81818181818181812</v>
      </c>
      <c r="H631" s="1">
        <v>2018</v>
      </c>
    </row>
    <row r="632" spans="1:8" x14ac:dyDescent="0.3">
      <c r="A632" s="2" t="s">
        <v>114</v>
      </c>
      <c r="B632" s="3" t="s">
        <v>115</v>
      </c>
      <c r="C632" s="1" t="s">
        <v>117</v>
      </c>
      <c r="D632" s="1" t="s">
        <v>11</v>
      </c>
      <c r="E632" s="4">
        <v>47639.096999999994</v>
      </c>
      <c r="F632" s="5">
        <v>98526.314249999996</v>
      </c>
      <c r="G632" s="6">
        <f t="shared" si="9"/>
        <v>0.48351648351648346</v>
      </c>
      <c r="H632" s="1">
        <v>2018</v>
      </c>
    </row>
    <row r="633" spans="1:8" x14ac:dyDescent="0.3">
      <c r="A633" s="2" t="s">
        <v>114</v>
      </c>
      <c r="B633" s="3" t="s">
        <v>115</v>
      </c>
      <c r="C633" s="1" t="s">
        <v>118</v>
      </c>
      <c r="D633" s="1" t="s">
        <v>11</v>
      </c>
      <c r="E633" s="4">
        <v>518103.13500000007</v>
      </c>
      <c r="F633" s="5">
        <v>743630.3820000001</v>
      </c>
      <c r="G633" s="6">
        <f t="shared" si="9"/>
        <v>0.69672131147540983</v>
      </c>
      <c r="H633" s="1">
        <v>2018</v>
      </c>
    </row>
    <row r="634" spans="1:8" x14ac:dyDescent="0.3">
      <c r="A634" s="2" t="s">
        <v>119</v>
      </c>
      <c r="B634" s="3" t="s">
        <v>120</v>
      </c>
      <c r="C634" s="1" t="s">
        <v>121</v>
      </c>
      <c r="D634" s="1" t="s">
        <v>11</v>
      </c>
      <c r="E634" s="4">
        <v>219106.80900000001</v>
      </c>
      <c r="F634" s="5">
        <v>126224.57475000001</v>
      </c>
      <c r="G634" s="6">
        <f t="shared" si="9"/>
        <v>1.7358490566037734</v>
      </c>
      <c r="H634" s="1">
        <v>2018</v>
      </c>
    </row>
    <row r="635" spans="1:8" x14ac:dyDescent="0.3">
      <c r="A635" s="2" t="s">
        <v>122</v>
      </c>
      <c r="B635" s="3" t="s">
        <v>123</v>
      </c>
      <c r="C635" s="1" t="s">
        <v>124</v>
      </c>
      <c r="D635" s="1" t="s">
        <v>11</v>
      </c>
      <c r="E635" s="4">
        <v>465758.88975000003</v>
      </c>
      <c r="F635" s="5">
        <v>437531.07825000002</v>
      </c>
      <c r="G635" s="6">
        <f t="shared" si="9"/>
        <v>1.064516129032258</v>
      </c>
      <c r="H635" s="1">
        <v>2018</v>
      </c>
    </row>
    <row r="636" spans="1:8" x14ac:dyDescent="0.3">
      <c r="A636" s="2" t="s">
        <v>125</v>
      </c>
      <c r="B636" s="3" t="s">
        <v>126</v>
      </c>
      <c r="C636" s="1" t="s">
        <v>127</v>
      </c>
      <c r="D636" s="1" t="s">
        <v>11</v>
      </c>
      <c r="E636" s="4">
        <v>113506.02900000001</v>
      </c>
      <c r="F636" s="5">
        <v>309958.77149999997</v>
      </c>
      <c r="G636" s="6">
        <f t="shared" si="9"/>
        <v>0.36619718309859162</v>
      </c>
      <c r="H636" s="1">
        <v>2018</v>
      </c>
    </row>
    <row r="637" spans="1:8" x14ac:dyDescent="0.3">
      <c r="A637" s="2" t="s">
        <v>128</v>
      </c>
      <c r="B637" s="3" t="s">
        <v>129</v>
      </c>
      <c r="C637" s="1" t="s">
        <v>130</v>
      </c>
      <c r="D637" s="1" t="s">
        <v>11</v>
      </c>
      <c r="E637" s="4">
        <v>89712.927000000025</v>
      </c>
      <c r="F637" s="5">
        <v>226920.93300000005</v>
      </c>
      <c r="G637" s="6">
        <f t="shared" si="9"/>
        <v>0.39534883720930236</v>
      </c>
      <c r="H637" s="1">
        <v>2018</v>
      </c>
    </row>
    <row r="638" spans="1:8" x14ac:dyDescent="0.3">
      <c r="A638" s="2" t="s">
        <v>131</v>
      </c>
      <c r="B638" s="3" t="s">
        <v>132</v>
      </c>
      <c r="C638" s="1" t="s">
        <v>133</v>
      </c>
      <c r="D638" s="1" t="s">
        <v>11</v>
      </c>
      <c r="E638" s="4">
        <v>30992.456249999999</v>
      </c>
      <c r="F638" s="5">
        <v>67297.904999999999</v>
      </c>
      <c r="G638" s="6">
        <f t="shared" si="9"/>
        <v>0.46052631578947367</v>
      </c>
      <c r="H638" s="1">
        <v>2018</v>
      </c>
    </row>
    <row r="639" spans="1:8" x14ac:dyDescent="0.3">
      <c r="A639" s="2" t="s">
        <v>134</v>
      </c>
      <c r="B639" s="3" t="s">
        <v>135</v>
      </c>
      <c r="C639" s="1" t="s">
        <v>136</v>
      </c>
      <c r="D639" s="1" t="s">
        <v>11</v>
      </c>
      <c r="E639" s="4">
        <v>268143.75</v>
      </c>
      <c r="F639" s="5">
        <v>254736.5625</v>
      </c>
      <c r="G639" s="6">
        <f t="shared" si="9"/>
        <v>1.0526315789473684</v>
      </c>
      <c r="H639" s="1">
        <v>2018</v>
      </c>
    </row>
    <row r="640" spans="1:8" x14ac:dyDescent="0.3">
      <c r="A640" s="2" t="s">
        <v>137</v>
      </c>
      <c r="B640" s="3" t="s">
        <v>138</v>
      </c>
      <c r="C640" s="1" t="s">
        <v>139</v>
      </c>
      <c r="D640" s="1" t="s">
        <v>11</v>
      </c>
      <c r="E640" s="4">
        <v>232785.09</v>
      </c>
      <c r="F640" s="5">
        <v>240676.11</v>
      </c>
      <c r="G640" s="6">
        <f t="shared" si="9"/>
        <v>0.96721311475409844</v>
      </c>
      <c r="H640" s="1">
        <v>2018</v>
      </c>
    </row>
    <row r="641" spans="1:8" x14ac:dyDescent="0.3">
      <c r="A641" s="2" t="s">
        <v>140</v>
      </c>
      <c r="B641" s="3" t="s">
        <v>141</v>
      </c>
      <c r="C641" s="1" t="s">
        <v>142</v>
      </c>
      <c r="D641" s="1" t="s">
        <v>11</v>
      </c>
      <c r="E641" s="4">
        <v>200753.96400000001</v>
      </c>
      <c r="F641" s="5">
        <v>351319.43700000003</v>
      </c>
      <c r="G641" s="6">
        <f t="shared" si="9"/>
        <v>0.5714285714285714</v>
      </c>
      <c r="H641" s="1">
        <v>2018</v>
      </c>
    </row>
    <row r="642" spans="1:8" x14ac:dyDescent="0.3">
      <c r="A642" s="2" t="s">
        <v>143</v>
      </c>
      <c r="B642" s="3" t="s">
        <v>144</v>
      </c>
      <c r="C642" s="1" t="s">
        <v>145</v>
      </c>
      <c r="D642" s="1" t="s">
        <v>11</v>
      </c>
      <c r="E642" s="4">
        <v>196736.68800000002</v>
      </c>
      <c r="F642" s="5">
        <v>657838.30050000001</v>
      </c>
      <c r="G642" s="6">
        <f t="shared" si="9"/>
        <v>0.2990654205607477</v>
      </c>
      <c r="H642" s="1">
        <v>2018</v>
      </c>
    </row>
    <row r="643" spans="1:8" x14ac:dyDescent="0.3">
      <c r="A643" s="2" t="s">
        <v>143</v>
      </c>
      <c r="B643" s="3" t="s">
        <v>144</v>
      </c>
      <c r="C643" s="1" t="s">
        <v>146</v>
      </c>
      <c r="D643" s="1" t="s">
        <v>11</v>
      </c>
      <c r="E643" s="4">
        <v>556613.2350000001</v>
      </c>
      <c r="F643" s="5">
        <v>622097.14500000002</v>
      </c>
      <c r="G643" s="6">
        <f t="shared" ref="G643:G706" si="10">E643/F643</f>
        <v>0.89473684210526327</v>
      </c>
      <c r="H643" s="1">
        <v>2018</v>
      </c>
    </row>
    <row r="644" spans="1:8" x14ac:dyDescent="0.3">
      <c r="A644" s="2" t="s">
        <v>147</v>
      </c>
      <c r="B644" s="3" t="s">
        <v>148</v>
      </c>
      <c r="C644" s="1" t="s">
        <v>149</v>
      </c>
      <c r="D644" s="1" t="s">
        <v>11</v>
      </c>
      <c r="E644" s="4">
        <v>544062.15</v>
      </c>
      <c r="F644" s="5">
        <v>309256.38</v>
      </c>
      <c r="G644" s="6">
        <f t="shared" si="10"/>
        <v>1.7592592592592593</v>
      </c>
      <c r="H644" s="1">
        <v>2018</v>
      </c>
    </row>
    <row r="645" spans="1:8" x14ac:dyDescent="0.3">
      <c r="A645" s="2" t="s">
        <v>150</v>
      </c>
      <c r="B645" s="3" t="s">
        <v>151</v>
      </c>
      <c r="C645" s="1" t="s">
        <v>152</v>
      </c>
      <c r="D645" s="1" t="s">
        <v>11</v>
      </c>
      <c r="E645" s="4">
        <v>38334.991499999996</v>
      </c>
      <c r="F645" s="5">
        <v>33824.9925</v>
      </c>
      <c r="G645" s="6">
        <f t="shared" si="10"/>
        <v>1.1333333333333333</v>
      </c>
      <c r="H645" s="1">
        <v>2018</v>
      </c>
    </row>
    <row r="646" spans="1:8" x14ac:dyDescent="0.3">
      <c r="A646" s="2" t="s">
        <v>153</v>
      </c>
      <c r="B646" s="3" t="s">
        <v>154</v>
      </c>
      <c r="C646" s="1" t="s">
        <v>155</v>
      </c>
      <c r="D646" s="1" t="s">
        <v>11</v>
      </c>
      <c r="E646" s="4">
        <v>314847.97875000001</v>
      </c>
      <c r="F646" s="5">
        <v>188908.78725000002</v>
      </c>
      <c r="G646" s="6">
        <f t="shared" si="10"/>
        <v>1.6666666666666665</v>
      </c>
      <c r="H646" s="1">
        <v>2018</v>
      </c>
    </row>
    <row r="647" spans="1:8" x14ac:dyDescent="0.3">
      <c r="A647" s="2" t="s">
        <v>156</v>
      </c>
      <c r="B647" s="3" t="s">
        <v>157</v>
      </c>
      <c r="C647" s="1" t="s">
        <v>158</v>
      </c>
      <c r="D647" s="1" t="s">
        <v>11</v>
      </c>
      <c r="E647" s="4">
        <v>98413.704000000012</v>
      </c>
      <c r="F647" s="5">
        <v>116512.77600000001</v>
      </c>
      <c r="G647" s="6">
        <f t="shared" si="10"/>
        <v>0.84466019417475735</v>
      </c>
      <c r="H647" s="1">
        <v>2018</v>
      </c>
    </row>
    <row r="648" spans="1:8" x14ac:dyDescent="0.3">
      <c r="A648" s="2" t="s">
        <v>159</v>
      </c>
      <c r="B648" s="3" t="s">
        <v>160</v>
      </c>
      <c r="C648" s="1" t="s">
        <v>161</v>
      </c>
      <c r="D648" s="1" t="s">
        <v>11</v>
      </c>
      <c r="E648" s="4">
        <v>44033.787000000004</v>
      </c>
      <c r="F648" s="5">
        <v>123539.23575000001</v>
      </c>
      <c r="G648" s="6">
        <f t="shared" si="10"/>
        <v>0.35643564356435642</v>
      </c>
      <c r="H648" s="1">
        <v>2018</v>
      </c>
    </row>
    <row r="649" spans="1:8" x14ac:dyDescent="0.3">
      <c r="A649" s="2" t="s">
        <v>162</v>
      </c>
      <c r="B649" s="3" t="s">
        <v>163</v>
      </c>
      <c r="C649" s="1" t="s">
        <v>164</v>
      </c>
      <c r="D649" s="1" t="s">
        <v>11</v>
      </c>
      <c r="E649" s="4">
        <v>230948.82</v>
      </c>
      <c r="F649" s="5">
        <v>736539.48</v>
      </c>
      <c r="G649" s="6">
        <f t="shared" si="10"/>
        <v>0.3135593220338983</v>
      </c>
      <c r="H649" s="1">
        <v>2018</v>
      </c>
    </row>
    <row r="650" spans="1:8" x14ac:dyDescent="0.3">
      <c r="A650" s="2" t="s">
        <v>165</v>
      </c>
      <c r="B650" s="3" t="s">
        <v>166</v>
      </c>
      <c r="C650" s="1" t="s">
        <v>167</v>
      </c>
      <c r="D650" s="1" t="s">
        <v>11</v>
      </c>
      <c r="E650" s="4">
        <v>58275.409499999994</v>
      </c>
      <c r="F650" s="5">
        <v>85100.597999999998</v>
      </c>
      <c r="G650" s="6">
        <f t="shared" si="10"/>
        <v>0.68478260869565211</v>
      </c>
      <c r="H650" s="1">
        <v>2018</v>
      </c>
    </row>
    <row r="651" spans="1:8" x14ac:dyDescent="0.3">
      <c r="A651" s="2" t="s">
        <v>8</v>
      </c>
      <c r="B651" s="3" t="s">
        <v>9</v>
      </c>
      <c r="C651" s="1" t="s">
        <v>10</v>
      </c>
      <c r="D651" s="1" t="s">
        <v>168</v>
      </c>
      <c r="E651" s="4">
        <v>179191.91250000001</v>
      </c>
      <c r="F651" s="5">
        <v>172024.236</v>
      </c>
      <c r="G651" s="6">
        <f t="shared" si="10"/>
        <v>1.0416666666666667</v>
      </c>
      <c r="H651" s="1">
        <v>2018</v>
      </c>
    </row>
    <row r="652" spans="1:8" x14ac:dyDescent="0.3">
      <c r="A652" s="2" t="s">
        <v>12</v>
      </c>
      <c r="B652" s="3" t="s">
        <v>13</v>
      </c>
      <c r="C652" s="1" t="s">
        <v>14</v>
      </c>
      <c r="D652" s="1" t="s">
        <v>168</v>
      </c>
      <c r="E652" s="4">
        <v>230928.16500000001</v>
      </c>
      <c r="F652" s="5">
        <v>196288.94025000001</v>
      </c>
      <c r="G652" s="6">
        <f t="shared" si="10"/>
        <v>1.1764705882352942</v>
      </c>
      <c r="H652" s="1">
        <v>2018</v>
      </c>
    </row>
    <row r="653" spans="1:8" x14ac:dyDescent="0.3">
      <c r="A653" s="2" t="s">
        <v>15</v>
      </c>
      <c r="B653" s="3" t="s">
        <v>16</v>
      </c>
      <c r="C653" s="1" t="s">
        <v>17</v>
      </c>
      <c r="D653" s="1" t="s">
        <v>168</v>
      </c>
      <c r="E653" s="4">
        <v>119295.78749999999</v>
      </c>
      <c r="F653" s="5">
        <v>157713.07500000001</v>
      </c>
      <c r="G653" s="6">
        <f t="shared" si="10"/>
        <v>0.75641025641025628</v>
      </c>
      <c r="H653" s="1">
        <v>2018</v>
      </c>
    </row>
    <row r="654" spans="1:8" x14ac:dyDescent="0.3">
      <c r="A654" s="2" t="s">
        <v>18</v>
      </c>
      <c r="B654" s="3" t="s">
        <v>19</v>
      </c>
      <c r="C654" s="1" t="s">
        <v>20</v>
      </c>
      <c r="D654" s="1" t="s">
        <v>168</v>
      </c>
      <c r="E654" s="4">
        <v>10202.76</v>
      </c>
      <c r="F654" s="5">
        <v>7226.9550000000008</v>
      </c>
      <c r="G654" s="6">
        <f t="shared" si="10"/>
        <v>1.4117647058823528</v>
      </c>
      <c r="H654" s="1">
        <v>2018</v>
      </c>
    </row>
    <row r="655" spans="1:8" x14ac:dyDescent="0.3">
      <c r="A655" s="2" t="s">
        <v>21</v>
      </c>
      <c r="B655" s="3" t="s">
        <v>22</v>
      </c>
      <c r="C655" s="1" t="s">
        <v>23</v>
      </c>
      <c r="D655" s="1" t="s">
        <v>168</v>
      </c>
      <c r="E655" s="4">
        <v>135330.95250000001</v>
      </c>
      <c r="F655" s="5">
        <v>276676.614</v>
      </c>
      <c r="G655" s="6">
        <f t="shared" si="10"/>
        <v>0.48913043478260876</v>
      </c>
      <c r="H655" s="1">
        <v>2018</v>
      </c>
    </row>
    <row r="656" spans="1:8" x14ac:dyDescent="0.3">
      <c r="A656" s="2" t="s">
        <v>21</v>
      </c>
      <c r="B656" s="3" t="s">
        <v>22</v>
      </c>
      <c r="C656" s="1" t="s">
        <v>24</v>
      </c>
      <c r="D656" s="1" t="s">
        <v>168</v>
      </c>
      <c r="E656" s="4">
        <v>210050.41500000001</v>
      </c>
      <c r="F656" s="5">
        <v>223316.75700000001</v>
      </c>
      <c r="G656" s="6">
        <f t="shared" si="10"/>
        <v>0.94059405940594054</v>
      </c>
      <c r="H656" s="1">
        <v>2018</v>
      </c>
    </row>
    <row r="657" spans="1:8" x14ac:dyDescent="0.3">
      <c r="A657" s="2" t="s">
        <v>21</v>
      </c>
      <c r="B657" s="3" t="s">
        <v>22</v>
      </c>
      <c r="C657" s="1" t="s">
        <v>25</v>
      </c>
      <c r="D657" s="1" t="s">
        <v>168</v>
      </c>
      <c r="E657" s="4">
        <v>205053.55200000003</v>
      </c>
      <c r="F657" s="5">
        <v>362047.67775000003</v>
      </c>
      <c r="G657" s="6">
        <f t="shared" si="10"/>
        <v>0.5663716814159292</v>
      </c>
      <c r="H657" s="1">
        <v>2018</v>
      </c>
    </row>
    <row r="658" spans="1:8" x14ac:dyDescent="0.3">
      <c r="A658" s="2" t="s">
        <v>21</v>
      </c>
      <c r="B658" s="3" t="s">
        <v>22</v>
      </c>
      <c r="C658" s="1" t="s">
        <v>26</v>
      </c>
      <c r="D658" s="1" t="s">
        <v>168</v>
      </c>
      <c r="E658" s="4">
        <v>140807.5515</v>
      </c>
      <c r="F658" s="5">
        <v>87529.018500000006</v>
      </c>
      <c r="G658" s="6">
        <f t="shared" si="10"/>
        <v>1.6086956521739129</v>
      </c>
      <c r="H658" s="1">
        <v>2018</v>
      </c>
    </row>
    <row r="659" spans="1:8" x14ac:dyDescent="0.3">
      <c r="A659" s="2" t="s">
        <v>27</v>
      </c>
      <c r="B659" s="3" t="s">
        <v>28</v>
      </c>
      <c r="C659" s="1" t="s">
        <v>29</v>
      </c>
      <c r="D659" s="1" t="s">
        <v>168</v>
      </c>
      <c r="E659" s="4">
        <v>106251.64875000001</v>
      </c>
      <c r="F659" s="5">
        <v>58498.098749999997</v>
      </c>
      <c r="G659" s="6">
        <f t="shared" si="10"/>
        <v>1.8163265306122451</v>
      </c>
      <c r="H659" s="1">
        <v>2018</v>
      </c>
    </row>
    <row r="660" spans="1:8" x14ac:dyDescent="0.3">
      <c r="A660" s="2" t="s">
        <v>30</v>
      </c>
      <c r="B660" s="3" t="s">
        <v>31</v>
      </c>
      <c r="C660" s="1" t="s">
        <v>32</v>
      </c>
      <c r="D660" s="1" t="s">
        <v>168</v>
      </c>
      <c r="E660" s="4">
        <v>144970.83000000002</v>
      </c>
      <c r="F660" s="5">
        <v>94231.039500000014</v>
      </c>
      <c r="G660" s="6">
        <f t="shared" si="10"/>
        <v>1.5384615384615383</v>
      </c>
      <c r="H660" s="1">
        <v>2018</v>
      </c>
    </row>
    <row r="661" spans="1:8" x14ac:dyDescent="0.3">
      <c r="A661" s="2" t="s">
        <v>33</v>
      </c>
      <c r="B661" s="3" t="s">
        <v>34</v>
      </c>
      <c r="C661" s="1" t="s">
        <v>35</v>
      </c>
      <c r="D661" s="1" t="s">
        <v>168</v>
      </c>
      <c r="E661" s="4">
        <v>16692.884999999998</v>
      </c>
      <c r="F661" s="5">
        <v>42111.596250000002</v>
      </c>
      <c r="G661" s="6">
        <f t="shared" si="10"/>
        <v>0.39639639639639634</v>
      </c>
      <c r="H661" s="1">
        <v>2018</v>
      </c>
    </row>
    <row r="662" spans="1:8" x14ac:dyDescent="0.3">
      <c r="A662" s="2" t="s">
        <v>36</v>
      </c>
      <c r="B662" s="3" t="s">
        <v>37</v>
      </c>
      <c r="C662" s="1" t="s">
        <v>38</v>
      </c>
      <c r="D662" s="1" t="s">
        <v>168</v>
      </c>
      <c r="E662" s="4">
        <v>10748.861999999999</v>
      </c>
      <c r="F662" s="5">
        <v>16421.872500000001</v>
      </c>
      <c r="G662" s="6">
        <f t="shared" si="10"/>
        <v>0.65454545454545443</v>
      </c>
      <c r="H662" s="1">
        <v>2018</v>
      </c>
    </row>
    <row r="663" spans="1:8" x14ac:dyDescent="0.3">
      <c r="A663" s="2" t="s">
        <v>36</v>
      </c>
      <c r="B663" s="3" t="s">
        <v>37</v>
      </c>
      <c r="C663" s="1" t="s">
        <v>39</v>
      </c>
      <c r="D663" s="1" t="s">
        <v>168</v>
      </c>
      <c r="E663" s="4">
        <v>55617.029999999992</v>
      </c>
      <c r="F663" s="5">
        <v>51644.384999999995</v>
      </c>
      <c r="G663" s="6">
        <f t="shared" si="10"/>
        <v>1.0769230769230769</v>
      </c>
      <c r="H663" s="1">
        <v>2018</v>
      </c>
    </row>
    <row r="664" spans="1:8" x14ac:dyDescent="0.3">
      <c r="A664" s="2" t="s">
        <v>40</v>
      </c>
      <c r="B664" s="3" t="s">
        <v>41</v>
      </c>
      <c r="C664" s="1" t="s">
        <v>42</v>
      </c>
      <c r="D664" s="1" t="s">
        <v>168</v>
      </c>
      <c r="E664" s="4">
        <v>199163.89350000001</v>
      </c>
      <c r="F664" s="5">
        <v>172005.18074999997</v>
      </c>
      <c r="G664" s="6">
        <f t="shared" si="10"/>
        <v>1.1578947368421055</v>
      </c>
      <c r="H664" s="1">
        <v>2018</v>
      </c>
    </row>
    <row r="665" spans="1:8" x14ac:dyDescent="0.3">
      <c r="A665" s="2" t="s">
        <v>43</v>
      </c>
      <c r="B665" s="3" t="s">
        <v>44</v>
      </c>
      <c r="C665" s="1" t="s">
        <v>45</v>
      </c>
      <c r="D665" s="1" t="s">
        <v>168</v>
      </c>
      <c r="E665" s="4">
        <v>122906.6865</v>
      </c>
      <c r="F665" s="5">
        <v>140239.68075</v>
      </c>
      <c r="G665" s="6">
        <f t="shared" si="10"/>
        <v>0.87640449438202239</v>
      </c>
      <c r="H665" s="1">
        <v>2018</v>
      </c>
    </row>
    <row r="666" spans="1:8" x14ac:dyDescent="0.3">
      <c r="A666" s="2" t="s">
        <v>46</v>
      </c>
      <c r="B666" s="3" t="s">
        <v>47</v>
      </c>
      <c r="C666" s="1" t="s">
        <v>48</v>
      </c>
      <c r="D666" s="1" t="s">
        <v>168</v>
      </c>
      <c r="E666" s="4">
        <v>173438.80650000001</v>
      </c>
      <c r="F666" s="5">
        <v>358838.91000000003</v>
      </c>
      <c r="G666" s="6">
        <f t="shared" si="10"/>
        <v>0.48333333333333328</v>
      </c>
      <c r="H666" s="1">
        <v>2018</v>
      </c>
    </row>
    <row r="667" spans="1:8" x14ac:dyDescent="0.3">
      <c r="A667" s="2" t="s">
        <v>49</v>
      </c>
      <c r="B667" s="3" t="s">
        <v>50</v>
      </c>
      <c r="C667" s="1" t="s">
        <v>51</v>
      </c>
      <c r="D667" s="1" t="s">
        <v>168</v>
      </c>
      <c r="E667" s="4">
        <v>115754.62950000001</v>
      </c>
      <c r="F667" s="5">
        <v>114325.56000000001</v>
      </c>
      <c r="G667" s="6">
        <f t="shared" si="10"/>
        <v>1.0125</v>
      </c>
      <c r="H667" s="1">
        <v>2018</v>
      </c>
    </row>
    <row r="668" spans="1:8" x14ac:dyDescent="0.3">
      <c r="A668" s="2" t="s">
        <v>52</v>
      </c>
      <c r="B668" s="3" t="s">
        <v>53</v>
      </c>
      <c r="C668" s="1" t="s">
        <v>54</v>
      </c>
      <c r="D668" s="1" t="s">
        <v>168</v>
      </c>
      <c r="E668" s="4">
        <v>108911.58750000001</v>
      </c>
      <c r="F668" s="5">
        <v>200397.32100000003</v>
      </c>
      <c r="G668" s="6">
        <f t="shared" si="10"/>
        <v>0.54347826086956519</v>
      </c>
      <c r="H668" s="1">
        <v>2018</v>
      </c>
    </row>
    <row r="669" spans="1:8" x14ac:dyDescent="0.3">
      <c r="A669" s="2" t="s">
        <v>52</v>
      </c>
      <c r="B669" s="3" t="s">
        <v>53</v>
      </c>
      <c r="C669" s="1" t="s">
        <v>55</v>
      </c>
      <c r="D669" s="1" t="s">
        <v>168</v>
      </c>
      <c r="E669" s="4">
        <v>93501.330750000008</v>
      </c>
      <c r="F669" s="5">
        <v>143740.85175</v>
      </c>
      <c r="G669" s="6">
        <f t="shared" si="10"/>
        <v>0.65048543689320393</v>
      </c>
      <c r="H669" s="1">
        <v>2018</v>
      </c>
    </row>
    <row r="670" spans="1:8" x14ac:dyDescent="0.3">
      <c r="A670" s="2" t="s">
        <v>56</v>
      </c>
      <c r="B670" s="3" t="s">
        <v>57</v>
      </c>
      <c r="C670" s="1" t="s">
        <v>58</v>
      </c>
      <c r="D670" s="1" t="s">
        <v>168</v>
      </c>
      <c r="E670" s="4">
        <v>11735.043750000001</v>
      </c>
      <c r="F670" s="5">
        <v>30041.712000000003</v>
      </c>
      <c r="G670" s="6">
        <f t="shared" si="10"/>
        <v>0.390625</v>
      </c>
      <c r="H670" s="1">
        <v>2018</v>
      </c>
    </row>
    <row r="671" spans="1:8" x14ac:dyDescent="0.3">
      <c r="A671" s="2" t="s">
        <v>59</v>
      </c>
      <c r="B671" s="3" t="s">
        <v>60</v>
      </c>
      <c r="C671" s="1" t="s">
        <v>61</v>
      </c>
      <c r="D671" s="1" t="s">
        <v>168</v>
      </c>
      <c r="E671" s="4">
        <v>86874.930000000008</v>
      </c>
      <c r="F671" s="5">
        <v>81083.268000000011</v>
      </c>
      <c r="G671" s="6">
        <f t="shared" si="10"/>
        <v>1.0714285714285714</v>
      </c>
      <c r="H671" s="1">
        <v>2018</v>
      </c>
    </row>
    <row r="672" spans="1:8" x14ac:dyDescent="0.3">
      <c r="A672" s="2" t="s">
        <v>62</v>
      </c>
      <c r="B672" s="3" t="s">
        <v>63</v>
      </c>
      <c r="C672" s="1" t="s">
        <v>64</v>
      </c>
      <c r="D672" s="1" t="s">
        <v>168</v>
      </c>
      <c r="E672" s="4">
        <v>50016.669750000008</v>
      </c>
      <c r="F672" s="5">
        <v>83990.256750000015</v>
      </c>
      <c r="G672" s="6">
        <f t="shared" si="10"/>
        <v>0.5955056179775281</v>
      </c>
      <c r="H672" s="1">
        <v>2018</v>
      </c>
    </row>
    <row r="673" spans="1:8" x14ac:dyDescent="0.3">
      <c r="A673" s="2" t="s">
        <v>65</v>
      </c>
      <c r="B673" s="3" t="s">
        <v>66</v>
      </c>
      <c r="C673" s="1" t="s">
        <v>67</v>
      </c>
      <c r="D673" s="1" t="s">
        <v>168</v>
      </c>
      <c r="E673" s="4">
        <v>120319.02000000002</v>
      </c>
      <c r="F673" s="5">
        <v>183486.50550000003</v>
      </c>
      <c r="G673" s="6">
        <f t="shared" si="10"/>
        <v>0.65573770491803274</v>
      </c>
      <c r="H673" s="1">
        <v>2018</v>
      </c>
    </row>
    <row r="674" spans="1:8" x14ac:dyDescent="0.3">
      <c r="A674" s="2" t="s">
        <v>68</v>
      </c>
      <c r="B674" s="3" t="s">
        <v>69</v>
      </c>
      <c r="C674" s="1" t="s">
        <v>70</v>
      </c>
      <c r="D674" s="1" t="s">
        <v>168</v>
      </c>
      <c r="E674" s="4">
        <v>131981.71050000002</v>
      </c>
      <c r="F674" s="5">
        <v>117941.103</v>
      </c>
      <c r="G674" s="6">
        <f t="shared" si="10"/>
        <v>1.1190476190476191</v>
      </c>
      <c r="H674" s="1">
        <v>2018</v>
      </c>
    </row>
    <row r="675" spans="1:8" x14ac:dyDescent="0.3">
      <c r="A675" s="2" t="s">
        <v>71</v>
      </c>
      <c r="B675" s="3" t="s">
        <v>72</v>
      </c>
      <c r="C675" s="1" t="s">
        <v>73</v>
      </c>
      <c r="D675" s="1" t="s">
        <v>168</v>
      </c>
      <c r="E675" s="4">
        <v>344589.79500000004</v>
      </c>
      <c r="F675" s="5">
        <v>363317.50124999997</v>
      </c>
      <c r="G675" s="6">
        <f t="shared" si="10"/>
        <v>0.94845360824742286</v>
      </c>
      <c r="H675" s="1">
        <v>2018</v>
      </c>
    </row>
    <row r="676" spans="1:8" x14ac:dyDescent="0.3">
      <c r="A676" s="2" t="s">
        <v>71</v>
      </c>
      <c r="B676" s="3" t="s">
        <v>72</v>
      </c>
      <c r="C676" s="1" t="s">
        <v>74</v>
      </c>
      <c r="D676" s="1" t="s">
        <v>168</v>
      </c>
      <c r="E676" s="4">
        <v>102517.7985</v>
      </c>
      <c r="F676" s="5">
        <v>116658.18450000002</v>
      </c>
      <c r="G676" s="6">
        <f t="shared" si="10"/>
        <v>0.87878787878787867</v>
      </c>
      <c r="H676" s="1">
        <v>2018</v>
      </c>
    </row>
    <row r="677" spans="1:8" x14ac:dyDescent="0.3">
      <c r="A677" s="2" t="s">
        <v>75</v>
      </c>
      <c r="B677" s="3" t="s">
        <v>76</v>
      </c>
      <c r="C677" s="1" t="s">
        <v>77</v>
      </c>
      <c r="D677" s="1" t="s">
        <v>168</v>
      </c>
      <c r="E677" s="4">
        <v>281419.272</v>
      </c>
      <c r="F677" s="5">
        <v>328322.484</v>
      </c>
      <c r="G677" s="6">
        <f t="shared" si="10"/>
        <v>0.8571428571428571</v>
      </c>
      <c r="H677" s="1">
        <v>2018</v>
      </c>
    </row>
    <row r="678" spans="1:8" x14ac:dyDescent="0.3">
      <c r="A678" s="2" t="s">
        <v>78</v>
      </c>
      <c r="B678" s="3" t="s">
        <v>79</v>
      </c>
      <c r="C678" s="1" t="s">
        <v>80</v>
      </c>
      <c r="D678" s="1" t="s">
        <v>168</v>
      </c>
      <c r="E678" s="4">
        <v>216600.04800000001</v>
      </c>
      <c r="F678" s="5">
        <v>227165.90400000001</v>
      </c>
      <c r="G678" s="6">
        <f t="shared" si="10"/>
        <v>0.95348837209302328</v>
      </c>
      <c r="H678" s="1">
        <v>2018</v>
      </c>
    </row>
    <row r="679" spans="1:8" x14ac:dyDescent="0.3">
      <c r="A679" s="2" t="s">
        <v>81</v>
      </c>
      <c r="B679" s="3" t="s">
        <v>82</v>
      </c>
      <c r="C679" s="1" t="s">
        <v>83</v>
      </c>
      <c r="D679" s="1" t="s">
        <v>168</v>
      </c>
      <c r="E679" s="4">
        <v>73697.377500000002</v>
      </c>
      <c r="F679" s="5">
        <v>116544.69</v>
      </c>
      <c r="G679" s="6">
        <f t="shared" si="10"/>
        <v>0.63235294117647056</v>
      </c>
      <c r="H679" s="1">
        <v>2018</v>
      </c>
    </row>
    <row r="680" spans="1:8" x14ac:dyDescent="0.3">
      <c r="A680" s="2" t="s">
        <v>84</v>
      </c>
      <c r="B680" s="3" t="s">
        <v>85</v>
      </c>
      <c r="C680" s="1" t="s">
        <v>86</v>
      </c>
      <c r="D680" s="1" t="s">
        <v>168</v>
      </c>
      <c r="E680" s="4">
        <v>98703.603000000017</v>
      </c>
      <c r="F680" s="5">
        <v>77246.29800000001</v>
      </c>
      <c r="G680" s="6">
        <f t="shared" si="10"/>
        <v>1.2777777777777779</v>
      </c>
      <c r="H680" s="1">
        <v>2018</v>
      </c>
    </row>
    <row r="681" spans="1:8" x14ac:dyDescent="0.3">
      <c r="A681" s="2" t="s">
        <v>87</v>
      </c>
      <c r="B681" s="3" t="s">
        <v>88</v>
      </c>
      <c r="C681" s="1" t="s">
        <v>89</v>
      </c>
      <c r="D681" s="1" t="s">
        <v>168</v>
      </c>
      <c r="E681" s="4">
        <v>208525.59</v>
      </c>
      <c r="F681" s="5">
        <v>260656.98750000002</v>
      </c>
      <c r="G681" s="6">
        <f t="shared" si="10"/>
        <v>0.79999999999999993</v>
      </c>
      <c r="H681" s="1">
        <v>2018</v>
      </c>
    </row>
    <row r="682" spans="1:8" x14ac:dyDescent="0.3">
      <c r="A682" s="2" t="s">
        <v>90</v>
      </c>
      <c r="B682" s="3" t="s">
        <v>91</v>
      </c>
      <c r="C682" s="1" t="s">
        <v>92</v>
      </c>
      <c r="D682" s="1" t="s">
        <v>168</v>
      </c>
      <c r="E682" s="4">
        <v>274381.43174999999</v>
      </c>
      <c r="F682" s="5">
        <v>206725.73625000002</v>
      </c>
      <c r="G682" s="6">
        <f t="shared" si="10"/>
        <v>1.3272727272727272</v>
      </c>
      <c r="H682" s="1">
        <v>2018</v>
      </c>
    </row>
    <row r="683" spans="1:8" x14ac:dyDescent="0.3">
      <c r="A683" s="2" t="s">
        <v>93</v>
      </c>
      <c r="B683" s="3" t="s">
        <v>94</v>
      </c>
      <c r="C683" s="1" t="s">
        <v>95</v>
      </c>
      <c r="D683" s="1" t="s">
        <v>168</v>
      </c>
      <c r="E683" s="4">
        <v>10622.502000000002</v>
      </c>
      <c r="F683" s="5">
        <v>20279.322</v>
      </c>
      <c r="G683" s="6">
        <f t="shared" si="10"/>
        <v>0.52380952380952395</v>
      </c>
      <c r="H683" s="1">
        <v>2018</v>
      </c>
    </row>
    <row r="684" spans="1:8" x14ac:dyDescent="0.3">
      <c r="A684" s="2" t="s">
        <v>96</v>
      </c>
      <c r="B684" s="3" t="s">
        <v>97</v>
      </c>
      <c r="C684" s="1" t="s">
        <v>98</v>
      </c>
      <c r="D684" s="1" t="s">
        <v>168</v>
      </c>
      <c r="E684" s="4">
        <v>36805.157999999996</v>
      </c>
      <c r="F684" s="5">
        <v>151467.38099999999</v>
      </c>
      <c r="G684" s="6">
        <f t="shared" si="10"/>
        <v>0.24299065420560745</v>
      </c>
      <c r="H684" s="1">
        <v>2018</v>
      </c>
    </row>
    <row r="685" spans="1:8" x14ac:dyDescent="0.3">
      <c r="A685" s="2" t="s">
        <v>99</v>
      </c>
      <c r="B685" s="3" t="s">
        <v>100</v>
      </c>
      <c r="C685" s="1" t="s">
        <v>101</v>
      </c>
      <c r="D685" s="1" t="s">
        <v>168</v>
      </c>
      <c r="E685" s="4">
        <v>100014.07500000001</v>
      </c>
      <c r="F685" s="5">
        <v>226031.8095</v>
      </c>
      <c r="G685" s="6">
        <f t="shared" si="10"/>
        <v>0.44247787610619471</v>
      </c>
      <c r="H685" s="1">
        <v>2018</v>
      </c>
    </row>
    <row r="686" spans="1:8" x14ac:dyDescent="0.3">
      <c r="A686" s="2" t="s">
        <v>102</v>
      </c>
      <c r="B686" s="3" t="s">
        <v>103</v>
      </c>
      <c r="C686" s="1" t="s">
        <v>104</v>
      </c>
      <c r="D686" s="1" t="s">
        <v>168</v>
      </c>
      <c r="E686" s="4">
        <v>134178.28200000001</v>
      </c>
      <c r="F686" s="5">
        <v>186891.17850000001</v>
      </c>
      <c r="G686" s="6">
        <f t="shared" si="10"/>
        <v>0.71794871794871795</v>
      </c>
      <c r="H686" s="1">
        <v>2018</v>
      </c>
    </row>
    <row r="687" spans="1:8" x14ac:dyDescent="0.3">
      <c r="A687" s="2" t="s">
        <v>105</v>
      </c>
      <c r="B687" s="3" t="s">
        <v>106</v>
      </c>
      <c r="C687" s="1" t="s">
        <v>107</v>
      </c>
      <c r="D687" s="1" t="s">
        <v>168</v>
      </c>
      <c r="E687" s="4">
        <v>23288.850000000002</v>
      </c>
      <c r="F687" s="5">
        <v>77032.350000000006</v>
      </c>
      <c r="G687" s="6">
        <f t="shared" si="10"/>
        <v>0.30232558139534882</v>
      </c>
      <c r="H687" s="1">
        <v>2018</v>
      </c>
    </row>
    <row r="688" spans="1:8" x14ac:dyDescent="0.3">
      <c r="A688" s="2" t="s">
        <v>108</v>
      </c>
      <c r="B688" s="3" t="s">
        <v>109</v>
      </c>
      <c r="C688" s="1" t="s">
        <v>110</v>
      </c>
      <c r="D688" s="1" t="s">
        <v>168</v>
      </c>
      <c r="E688" s="4">
        <v>85388.006250000006</v>
      </c>
      <c r="F688" s="5">
        <v>331305.46425000002</v>
      </c>
      <c r="G688" s="6">
        <f t="shared" si="10"/>
        <v>0.25773195876288663</v>
      </c>
      <c r="H688" s="1">
        <v>2018</v>
      </c>
    </row>
    <row r="689" spans="1:8" x14ac:dyDescent="0.3">
      <c r="A689" s="2" t="s">
        <v>111</v>
      </c>
      <c r="B689" s="3" t="s">
        <v>112</v>
      </c>
      <c r="C689" s="1" t="s">
        <v>113</v>
      </c>
      <c r="D689" s="1" t="s">
        <v>168</v>
      </c>
      <c r="E689" s="4">
        <v>185473.73924999998</v>
      </c>
      <c r="F689" s="5">
        <v>400232.80575</v>
      </c>
      <c r="G689" s="6">
        <f t="shared" si="10"/>
        <v>0.46341463414634143</v>
      </c>
      <c r="H689" s="1">
        <v>2018</v>
      </c>
    </row>
    <row r="690" spans="1:8" x14ac:dyDescent="0.3">
      <c r="A690" s="2" t="s">
        <v>114</v>
      </c>
      <c r="B690" s="3" t="s">
        <v>115</v>
      </c>
      <c r="C690" s="1" t="s">
        <v>116</v>
      </c>
      <c r="D690" s="1" t="s">
        <v>168</v>
      </c>
      <c r="E690" s="4">
        <v>22776.018750000003</v>
      </c>
      <c r="F690" s="5">
        <v>68328.056250000009</v>
      </c>
      <c r="G690" s="6">
        <f t="shared" si="10"/>
        <v>0.33333333333333331</v>
      </c>
      <c r="H690" s="1">
        <v>2018</v>
      </c>
    </row>
    <row r="691" spans="1:8" x14ac:dyDescent="0.3">
      <c r="A691" s="2" t="s">
        <v>114</v>
      </c>
      <c r="B691" s="3" t="s">
        <v>115</v>
      </c>
      <c r="C691" s="1" t="s">
        <v>117</v>
      </c>
      <c r="D691" s="1" t="s">
        <v>168</v>
      </c>
      <c r="E691" s="4">
        <v>55249.128000000004</v>
      </c>
      <c r="F691" s="5">
        <v>25113.240000000005</v>
      </c>
      <c r="G691" s="6">
        <f t="shared" si="10"/>
        <v>2.1999999999999997</v>
      </c>
      <c r="H691" s="1">
        <v>2018</v>
      </c>
    </row>
    <row r="692" spans="1:8" x14ac:dyDescent="0.3">
      <c r="A692" s="2" t="s">
        <v>114</v>
      </c>
      <c r="B692" s="3" t="s">
        <v>115</v>
      </c>
      <c r="C692" s="1" t="s">
        <v>118</v>
      </c>
      <c r="D692" s="1" t="s">
        <v>168</v>
      </c>
      <c r="E692" s="4">
        <v>228844.81125</v>
      </c>
      <c r="F692" s="5">
        <v>238480.38225000002</v>
      </c>
      <c r="G692" s="6">
        <f t="shared" si="10"/>
        <v>0.95959595959595945</v>
      </c>
      <c r="H692" s="1">
        <v>2018</v>
      </c>
    </row>
    <row r="693" spans="1:8" x14ac:dyDescent="0.3">
      <c r="A693" s="2" t="s">
        <v>119</v>
      </c>
      <c r="B693" s="3" t="s">
        <v>120</v>
      </c>
      <c r="C693" s="1" t="s">
        <v>121</v>
      </c>
      <c r="D693" s="1" t="s">
        <v>168</v>
      </c>
      <c r="E693" s="4">
        <v>165122.7525</v>
      </c>
      <c r="F693" s="5">
        <v>56875.614750000001</v>
      </c>
      <c r="G693" s="6">
        <f t="shared" si="10"/>
        <v>2.903225806451613</v>
      </c>
      <c r="H693" s="1">
        <v>2018</v>
      </c>
    </row>
    <row r="694" spans="1:8" x14ac:dyDescent="0.3">
      <c r="A694" s="2" t="s">
        <v>122</v>
      </c>
      <c r="B694" s="3" t="s">
        <v>123</v>
      </c>
      <c r="C694" s="1" t="s">
        <v>124</v>
      </c>
      <c r="D694" s="1" t="s">
        <v>168</v>
      </c>
      <c r="E694" s="4">
        <v>26612.111249999998</v>
      </c>
      <c r="F694" s="5">
        <v>51066.483749999999</v>
      </c>
      <c r="G694" s="6">
        <f t="shared" si="10"/>
        <v>0.52112676056338025</v>
      </c>
      <c r="H694" s="1">
        <v>2018</v>
      </c>
    </row>
    <row r="695" spans="1:8" x14ac:dyDescent="0.3">
      <c r="A695" s="2" t="s">
        <v>125</v>
      </c>
      <c r="B695" s="3" t="s">
        <v>126</v>
      </c>
      <c r="C695" s="1" t="s">
        <v>127</v>
      </c>
      <c r="D695" s="1" t="s">
        <v>168</v>
      </c>
      <c r="E695" s="4">
        <v>24893.973000000002</v>
      </c>
      <c r="F695" s="5">
        <v>15319.368</v>
      </c>
      <c r="G695" s="6">
        <f t="shared" si="10"/>
        <v>1.625</v>
      </c>
      <c r="H695" s="1">
        <v>2018</v>
      </c>
    </row>
    <row r="696" spans="1:8" x14ac:dyDescent="0.3">
      <c r="A696" s="2" t="s">
        <v>128</v>
      </c>
      <c r="B696" s="3" t="s">
        <v>129</v>
      </c>
      <c r="C696" s="1" t="s">
        <v>130</v>
      </c>
      <c r="D696" s="1" t="s">
        <v>168</v>
      </c>
      <c r="E696" s="4">
        <v>109951.02</v>
      </c>
      <c r="F696" s="5">
        <v>185084.217</v>
      </c>
      <c r="G696" s="6">
        <f t="shared" si="10"/>
        <v>0.59405940594059403</v>
      </c>
      <c r="H696" s="1">
        <v>2018</v>
      </c>
    </row>
    <row r="697" spans="1:8" x14ac:dyDescent="0.3">
      <c r="A697" s="2" t="s">
        <v>131</v>
      </c>
      <c r="B697" s="3" t="s">
        <v>132</v>
      </c>
      <c r="C697" s="1" t="s">
        <v>133</v>
      </c>
      <c r="D697" s="1" t="s">
        <v>168</v>
      </c>
      <c r="E697" s="4">
        <v>181115.70300000001</v>
      </c>
      <c r="F697" s="5">
        <v>117480.45600000001</v>
      </c>
      <c r="G697" s="6">
        <f t="shared" si="10"/>
        <v>1.5416666666666667</v>
      </c>
      <c r="H697" s="1">
        <v>2018</v>
      </c>
    </row>
    <row r="698" spans="1:8" x14ac:dyDescent="0.3">
      <c r="A698" s="2" t="s">
        <v>134</v>
      </c>
      <c r="B698" s="3" t="s">
        <v>135</v>
      </c>
      <c r="C698" s="1" t="s">
        <v>136</v>
      </c>
      <c r="D698" s="1" t="s">
        <v>168</v>
      </c>
      <c r="E698" s="4">
        <v>77412.327750000011</v>
      </c>
      <c r="F698" s="5">
        <v>318250.68075000006</v>
      </c>
      <c r="G698" s="6">
        <f t="shared" si="10"/>
        <v>0.24324324324324323</v>
      </c>
      <c r="H698" s="1">
        <v>2018</v>
      </c>
    </row>
    <row r="699" spans="1:8" x14ac:dyDescent="0.3">
      <c r="A699" s="2" t="s">
        <v>137</v>
      </c>
      <c r="B699" s="3" t="s">
        <v>138</v>
      </c>
      <c r="C699" s="1" t="s">
        <v>139</v>
      </c>
      <c r="D699" s="1" t="s">
        <v>168</v>
      </c>
      <c r="E699" s="4">
        <v>249458.33250000005</v>
      </c>
      <c r="F699" s="5">
        <v>153512.82000000004</v>
      </c>
      <c r="G699" s="6">
        <f t="shared" si="10"/>
        <v>1.625</v>
      </c>
      <c r="H699" s="1">
        <v>2018</v>
      </c>
    </row>
    <row r="700" spans="1:8" x14ac:dyDescent="0.3">
      <c r="A700" s="2" t="s">
        <v>140</v>
      </c>
      <c r="B700" s="3" t="s">
        <v>141</v>
      </c>
      <c r="C700" s="1" t="s">
        <v>142</v>
      </c>
      <c r="D700" s="1" t="s">
        <v>168</v>
      </c>
      <c r="E700" s="4">
        <v>292024.44</v>
      </c>
      <c r="F700" s="5">
        <v>194682.96</v>
      </c>
      <c r="G700" s="6">
        <f t="shared" si="10"/>
        <v>1.5</v>
      </c>
      <c r="H700" s="1">
        <v>2018</v>
      </c>
    </row>
    <row r="701" spans="1:8" x14ac:dyDescent="0.3">
      <c r="A701" s="2" t="s">
        <v>143</v>
      </c>
      <c r="B701" s="3" t="s">
        <v>144</v>
      </c>
      <c r="C701" s="1" t="s">
        <v>145</v>
      </c>
      <c r="D701" s="1" t="s">
        <v>168</v>
      </c>
      <c r="E701" s="4">
        <v>209414.52449999997</v>
      </c>
      <c r="F701" s="5">
        <v>182936.82599999997</v>
      </c>
      <c r="G701" s="6">
        <f t="shared" si="10"/>
        <v>1.1447368421052633</v>
      </c>
      <c r="H701" s="1">
        <v>2018</v>
      </c>
    </row>
    <row r="702" spans="1:8" x14ac:dyDescent="0.3">
      <c r="A702" s="2" t="s">
        <v>143</v>
      </c>
      <c r="B702" s="3" t="s">
        <v>144</v>
      </c>
      <c r="C702" s="1" t="s">
        <v>146</v>
      </c>
      <c r="D702" s="1" t="s">
        <v>168</v>
      </c>
      <c r="E702" s="4">
        <v>256764.14100000003</v>
      </c>
      <c r="F702" s="5">
        <v>354269.51100000006</v>
      </c>
      <c r="G702" s="6">
        <f t="shared" si="10"/>
        <v>0.72477064220183485</v>
      </c>
      <c r="H702" s="1">
        <v>2018</v>
      </c>
    </row>
    <row r="703" spans="1:8" x14ac:dyDescent="0.3">
      <c r="A703" s="2" t="s">
        <v>147</v>
      </c>
      <c r="B703" s="3" t="s">
        <v>148</v>
      </c>
      <c r="C703" s="1" t="s">
        <v>149</v>
      </c>
      <c r="D703" s="1" t="s">
        <v>168</v>
      </c>
      <c r="E703" s="4">
        <v>107850.84525000001</v>
      </c>
      <c r="F703" s="5">
        <v>117545.30325</v>
      </c>
      <c r="G703" s="6">
        <f t="shared" si="10"/>
        <v>0.91752577319587647</v>
      </c>
      <c r="H703" s="1">
        <v>2018</v>
      </c>
    </row>
    <row r="704" spans="1:8" x14ac:dyDescent="0.3">
      <c r="A704" s="2" t="s">
        <v>150</v>
      </c>
      <c r="B704" s="3" t="s">
        <v>151</v>
      </c>
      <c r="C704" s="1" t="s">
        <v>152</v>
      </c>
      <c r="D704" s="1" t="s">
        <v>168</v>
      </c>
      <c r="E704" s="4">
        <v>118066.40999999997</v>
      </c>
      <c r="F704" s="5">
        <v>171196.29449999999</v>
      </c>
      <c r="G704" s="6">
        <f t="shared" si="10"/>
        <v>0.68965517241379304</v>
      </c>
      <c r="H704" s="1">
        <v>2018</v>
      </c>
    </row>
    <row r="705" spans="1:8" x14ac:dyDescent="0.3">
      <c r="A705" s="2" t="s">
        <v>153</v>
      </c>
      <c r="B705" s="3" t="s">
        <v>154</v>
      </c>
      <c r="C705" s="1" t="s">
        <v>155</v>
      </c>
      <c r="D705" s="1" t="s">
        <v>168</v>
      </c>
      <c r="E705" s="4">
        <v>219031.66800000003</v>
      </c>
      <c r="F705" s="5">
        <v>252362.57400000005</v>
      </c>
      <c r="G705" s="6">
        <f t="shared" si="10"/>
        <v>0.86792452830188671</v>
      </c>
      <c r="H705" s="1">
        <v>2018</v>
      </c>
    </row>
    <row r="706" spans="1:8" x14ac:dyDescent="0.3">
      <c r="A706" s="2" t="s">
        <v>156</v>
      </c>
      <c r="B706" s="3" t="s">
        <v>157</v>
      </c>
      <c r="C706" s="1" t="s">
        <v>158</v>
      </c>
      <c r="D706" s="1" t="s">
        <v>168</v>
      </c>
      <c r="E706" s="4">
        <v>321833.64150000003</v>
      </c>
      <c r="F706" s="5">
        <v>151064.77050000004</v>
      </c>
      <c r="G706" s="6">
        <f t="shared" si="10"/>
        <v>2.1304347826086953</v>
      </c>
      <c r="H706" s="1">
        <v>2018</v>
      </c>
    </row>
    <row r="707" spans="1:8" x14ac:dyDescent="0.3">
      <c r="A707" s="2" t="s">
        <v>159</v>
      </c>
      <c r="B707" s="3" t="s">
        <v>160</v>
      </c>
      <c r="C707" s="1" t="s">
        <v>161</v>
      </c>
      <c r="D707" s="1" t="s">
        <v>168</v>
      </c>
      <c r="E707" s="4">
        <v>104333.40000000001</v>
      </c>
      <c r="F707" s="5">
        <v>42776.694000000003</v>
      </c>
      <c r="G707" s="6">
        <f t="shared" ref="G707:G770" si="11">E707/F707</f>
        <v>2.4390243902439024</v>
      </c>
      <c r="H707" s="1">
        <v>2018</v>
      </c>
    </row>
    <row r="708" spans="1:8" x14ac:dyDescent="0.3">
      <c r="A708" s="2" t="s">
        <v>162</v>
      </c>
      <c r="B708" s="3" t="s">
        <v>163</v>
      </c>
      <c r="C708" s="1" t="s">
        <v>164</v>
      </c>
      <c r="D708" s="1" t="s">
        <v>168</v>
      </c>
      <c r="E708" s="4">
        <v>8911.6537499999995</v>
      </c>
      <c r="F708" s="5">
        <v>6903.3937500000002</v>
      </c>
      <c r="G708" s="6">
        <f t="shared" si="11"/>
        <v>1.2909090909090908</v>
      </c>
      <c r="H708" s="1">
        <v>2018</v>
      </c>
    </row>
    <row r="709" spans="1:8" x14ac:dyDescent="0.3">
      <c r="A709" s="2" t="s">
        <v>165</v>
      </c>
      <c r="B709" s="3" t="s">
        <v>166</v>
      </c>
      <c r="C709" s="1" t="s">
        <v>167</v>
      </c>
      <c r="D709" s="1" t="s">
        <v>168</v>
      </c>
      <c r="E709" s="4">
        <v>94727.87999999999</v>
      </c>
      <c r="F709" s="5">
        <v>87820.638749999998</v>
      </c>
      <c r="G709" s="6">
        <f t="shared" si="11"/>
        <v>1.0786516853932584</v>
      </c>
      <c r="H709" s="1">
        <v>2018</v>
      </c>
    </row>
    <row r="710" spans="1:8" x14ac:dyDescent="0.3">
      <c r="A710" s="2" t="s">
        <v>8</v>
      </c>
      <c r="B710" s="3" t="s">
        <v>9</v>
      </c>
      <c r="C710" s="1" t="s">
        <v>10</v>
      </c>
      <c r="D710" s="1" t="s">
        <v>169</v>
      </c>
      <c r="E710" s="4">
        <v>281516.35050000006</v>
      </c>
      <c r="F710" s="5">
        <v>426539.92500000005</v>
      </c>
      <c r="G710" s="6">
        <f t="shared" si="11"/>
        <v>0.66</v>
      </c>
      <c r="H710" s="1">
        <v>2018</v>
      </c>
    </row>
    <row r="711" spans="1:8" x14ac:dyDescent="0.3">
      <c r="A711" s="2" t="s">
        <v>12</v>
      </c>
      <c r="B711" s="3" t="s">
        <v>13</v>
      </c>
      <c r="C711" s="1" t="s">
        <v>14</v>
      </c>
      <c r="D711" s="1" t="s">
        <v>169</v>
      </c>
      <c r="E711" s="4">
        <v>607451.50800000003</v>
      </c>
      <c r="F711" s="5">
        <v>359675.23500000004</v>
      </c>
      <c r="G711" s="6">
        <f t="shared" si="11"/>
        <v>1.6888888888888887</v>
      </c>
      <c r="H711" s="1">
        <v>2018</v>
      </c>
    </row>
    <row r="712" spans="1:8" x14ac:dyDescent="0.3">
      <c r="A712" s="2" t="s">
        <v>15</v>
      </c>
      <c r="B712" s="3" t="s">
        <v>16</v>
      </c>
      <c r="C712" s="1" t="s">
        <v>17</v>
      </c>
      <c r="D712" s="1" t="s">
        <v>169</v>
      </c>
      <c r="E712" s="4">
        <v>113418.36675</v>
      </c>
      <c r="F712" s="5">
        <v>100816.32599999999</v>
      </c>
      <c r="G712" s="6">
        <f t="shared" si="11"/>
        <v>1.1250000000000002</v>
      </c>
      <c r="H712" s="1">
        <v>2018</v>
      </c>
    </row>
    <row r="713" spans="1:8" x14ac:dyDescent="0.3">
      <c r="A713" s="2" t="s">
        <v>18</v>
      </c>
      <c r="B713" s="3" t="s">
        <v>19</v>
      </c>
      <c r="C713" s="1" t="s">
        <v>20</v>
      </c>
      <c r="D713" s="1" t="s">
        <v>169</v>
      </c>
      <c r="E713" s="4">
        <v>44193.107250000001</v>
      </c>
      <c r="F713" s="5">
        <v>114292.51875000002</v>
      </c>
      <c r="G713" s="6">
        <f t="shared" si="11"/>
        <v>0.3866666666666666</v>
      </c>
      <c r="H713" s="1">
        <v>2018</v>
      </c>
    </row>
    <row r="714" spans="1:8" x14ac:dyDescent="0.3">
      <c r="A714" s="2" t="s">
        <v>21</v>
      </c>
      <c r="B714" s="3" t="s">
        <v>22</v>
      </c>
      <c r="C714" s="1" t="s">
        <v>23</v>
      </c>
      <c r="D714" s="1" t="s">
        <v>169</v>
      </c>
      <c r="E714" s="4">
        <v>488267.97975000012</v>
      </c>
      <c r="F714" s="5">
        <v>494295.97950000007</v>
      </c>
      <c r="G714" s="6">
        <f t="shared" si="11"/>
        <v>0.98780487804878059</v>
      </c>
      <c r="H714" s="1">
        <v>2018</v>
      </c>
    </row>
    <row r="715" spans="1:8" x14ac:dyDescent="0.3">
      <c r="A715" s="2" t="s">
        <v>21</v>
      </c>
      <c r="B715" s="3" t="s">
        <v>22</v>
      </c>
      <c r="C715" s="1" t="s">
        <v>24</v>
      </c>
      <c r="D715" s="1" t="s">
        <v>169</v>
      </c>
      <c r="E715" s="4">
        <v>424547.25750000001</v>
      </c>
      <c r="F715" s="5">
        <v>491581.03500000009</v>
      </c>
      <c r="G715" s="6">
        <f t="shared" si="11"/>
        <v>0.86363636363636354</v>
      </c>
      <c r="H715" s="1">
        <v>2018</v>
      </c>
    </row>
    <row r="716" spans="1:8" x14ac:dyDescent="0.3">
      <c r="A716" s="2" t="s">
        <v>21</v>
      </c>
      <c r="B716" s="3" t="s">
        <v>22</v>
      </c>
      <c r="C716" s="1" t="s">
        <v>25</v>
      </c>
      <c r="D716" s="1" t="s">
        <v>169</v>
      </c>
      <c r="E716" s="4">
        <v>483952.40100000007</v>
      </c>
      <c r="F716" s="5">
        <v>477584.60625000007</v>
      </c>
      <c r="G716" s="6">
        <f t="shared" si="11"/>
        <v>1.0133333333333334</v>
      </c>
      <c r="H716" s="1">
        <v>2018</v>
      </c>
    </row>
    <row r="717" spans="1:8" x14ac:dyDescent="0.3">
      <c r="A717" s="2" t="s">
        <v>21</v>
      </c>
      <c r="B717" s="3" t="s">
        <v>22</v>
      </c>
      <c r="C717" s="1" t="s">
        <v>26</v>
      </c>
      <c r="D717" s="1" t="s">
        <v>169</v>
      </c>
      <c r="E717" s="4">
        <v>292085.37899999996</v>
      </c>
      <c r="F717" s="5">
        <v>174309.01649999997</v>
      </c>
      <c r="G717" s="6">
        <f t="shared" si="11"/>
        <v>1.6756756756756757</v>
      </c>
      <c r="H717" s="1">
        <v>2018</v>
      </c>
    </row>
    <row r="718" spans="1:8" x14ac:dyDescent="0.3">
      <c r="A718" s="2" t="s">
        <v>27</v>
      </c>
      <c r="B718" s="3" t="s">
        <v>28</v>
      </c>
      <c r="C718" s="1" t="s">
        <v>29</v>
      </c>
      <c r="D718" s="1" t="s">
        <v>169</v>
      </c>
      <c r="E718" s="4">
        <v>62042.678999999996</v>
      </c>
      <c r="F718" s="5">
        <v>105328.26899999999</v>
      </c>
      <c r="G718" s="6">
        <f t="shared" si="11"/>
        <v>0.58904109589041098</v>
      </c>
      <c r="H718" s="1">
        <v>2018</v>
      </c>
    </row>
    <row r="719" spans="1:8" x14ac:dyDescent="0.3">
      <c r="A719" s="2" t="s">
        <v>30</v>
      </c>
      <c r="B719" s="3" t="s">
        <v>31</v>
      </c>
      <c r="C719" s="1" t="s">
        <v>32</v>
      </c>
      <c r="D719" s="1" t="s">
        <v>169</v>
      </c>
      <c r="E719" s="4">
        <v>285407.55000000005</v>
      </c>
      <c r="F719" s="5">
        <v>211201.58700000003</v>
      </c>
      <c r="G719" s="6">
        <f t="shared" si="11"/>
        <v>1.3513513513513513</v>
      </c>
      <c r="H719" s="1">
        <v>2018</v>
      </c>
    </row>
    <row r="720" spans="1:8" x14ac:dyDescent="0.3">
      <c r="A720" s="2" t="s">
        <v>33</v>
      </c>
      <c r="B720" s="3" t="s">
        <v>34</v>
      </c>
      <c r="C720" s="1" t="s">
        <v>35</v>
      </c>
      <c r="D720" s="1" t="s">
        <v>169</v>
      </c>
      <c r="E720" s="4">
        <v>66400.735499999995</v>
      </c>
      <c r="F720" s="5">
        <v>62070.252749999992</v>
      </c>
      <c r="G720" s="6">
        <f t="shared" si="11"/>
        <v>1.0697674418604652</v>
      </c>
      <c r="H720" s="1">
        <v>2018</v>
      </c>
    </row>
    <row r="721" spans="1:8" x14ac:dyDescent="0.3">
      <c r="A721" s="2" t="s">
        <v>36</v>
      </c>
      <c r="B721" s="3" t="s">
        <v>37</v>
      </c>
      <c r="C721" s="1" t="s">
        <v>38</v>
      </c>
      <c r="D721" s="1" t="s">
        <v>169</v>
      </c>
      <c r="E721" s="4">
        <v>238780.71000000002</v>
      </c>
      <c r="F721" s="5">
        <v>204669.18000000002</v>
      </c>
      <c r="G721" s="6">
        <f t="shared" si="11"/>
        <v>1.1666666666666667</v>
      </c>
      <c r="H721" s="1">
        <v>2018</v>
      </c>
    </row>
    <row r="722" spans="1:8" x14ac:dyDescent="0.3">
      <c r="A722" s="2" t="s">
        <v>36</v>
      </c>
      <c r="B722" s="3" t="s">
        <v>37</v>
      </c>
      <c r="C722" s="1" t="s">
        <v>39</v>
      </c>
      <c r="D722" s="1" t="s">
        <v>169</v>
      </c>
      <c r="E722" s="4">
        <v>124930.69425</v>
      </c>
      <c r="F722" s="5">
        <v>145189.72575000001</v>
      </c>
      <c r="G722" s="6">
        <f t="shared" si="11"/>
        <v>0.86046511627906974</v>
      </c>
      <c r="H722" s="1">
        <v>2018</v>
      </c>
    </row>
    <row r="723" spans="1:8" x14ac:dyDescent="0.3">
      <c r="A723" s="2" t="s">
        <v>40</v>
      </c>
      <c r="B723" s="3" t="s">
        <v>41</v>
      </c>
      <c r="C723" s="1" t="s">
        <v>42</v>
      </c>
      <c r="D723" s="1" t="s">
        <v>169</v>
      </c>
      <c r="E723" s="4">
        <v>285842.62125000003</v>
      </c>
      <c r="F723" s="5">
        <v>903880.72124999994</v>
      </c>
      <c r="G723" s="6">
        <f t="shared" si="11"/>
        <v>0.31623931623931628</v>
      </c>
      <c r="H723" s="1">
        <v>2018</v>
      </c>
    </row>
    <row r="724" spans="1:8" x14ac:dyDescent="0.3">
      <c r="A724" s="2" t="s">
        <v>43</v>
      </c>
      <c r="B724" s="3" t="s">
        <v>44</v>
      </c>
      <c r="C724" s="1" t="s">
        <v>45</v>
      </c>
      <c r="D724" s="1" t="s">
        <v>169</v>
      </c>
      <c r="E724" s="4">
        <v>332880.86700000003</v>
      </c>
      <c r="F724" s="5">
        <v>567410.56875000009</v>
      </c>
      <c r="G724" s="6">
        <f t="shared" si="11"/>
        <v>0.58666666666666667</v>
      </c>
      <c r="H724" s="1">
        <v>2018</v>
      </c>
    </row>
    <row r="725" spans="1:8" x14ac:dyDescent="0.3">
      <c r="A725" s="2" t="s">
        <v>46</v>
      </c>
      <c r="B725" s="3" t="s">
        <v>47</v>
      </c>
      <c r="C725" s="1" t="s">
        <v>48</v>
      </c>
      <c r="D725" s="1" t="s">
        <v>169</v>
      </c>
      <c r="E725" s="4">
        <v>165930.97050000002</v>
      </c>
      <c r="F725" s="5">
        <v>79892.689500000008</v>
      </c>
      <c r="G725" s="6">
        <f t="shared" si="11"/>
        <v>2.0769230769230771</v>
      </c>
      <c r="H725" s="1">
        <v>2018</v>
      </c>
    </row>
    <row r="726" spans="1:8" x14ac:dyDescent="0.3">
      <c r="A726" s="2" t="s">
        <v>49</v>
      </c>
      <c r="B726" s="3" t="s">
        <v>50</v>
      </c>
      <c r="C726" s="1" t="s">
        <v>51</v>
      </c>
      <c r="D726" s="1" t="s">
        <v>169</v>
      </c>
      <c r="E726" s="4">
        <v>172200.38399999999</v>
      </c>
      <c r="F726" s="5">
        <v>624226.39199999988</v>
      </c>
      <c r="G726" s="6">
        <f t="shared" si="11"/>
        <v>0.27586206896551729</v>
      </c>
      <c r="H726" s="1">
        <v>2018</v>
      </c>
    </row>
    <row r="727" spans="1:8" x14ac:dyDescent="0.3">
      <c r="A727" s="2" t="s">
        <v>52</v>
      </c>
      <c r="B727" s="3" t="s">
        <v>53</v>
      </c>
      <c r="C727" s="1" t="s">
        <v>54</v>
      </c>
      <c r="D727" s="1" t="s">
        <v>169</v>
      </c>
      <c r="E727" s="4">
        <v>466267.44825000002</v>
      </c>
      <c r="F727" s="5">
        <v>364904.95950000006</v>
      </c>
      <c r="G727" s="6">
        <f t="shared" si="11"/>
        <v>1.2777777777777777</v>
      </c>
      <c r="H727" s="1">
        <v>2018</v>
      </c>
    </row>
    <row r="728" spans="1:8" x14ac:dyDescent="0.3">
      <c r="A728" s="2" t="s">
        <v>52</v>
      </c>
      <c r="B728" s="3" t="s">
        <v>53</v>
      </c>
      <c r="C728" s="1" t="s">
        <v>55</v>
      </c>
      <c r="D728" s="1" t="s">
        <v>169</v>
      </c>
      <c r="E728" s="4">
        <v>114427.40400000001</v>
      </c>
      <c r="F728" s="5">
        <v>193646.37600000002</v>
      </c>
      <c r="G728" s="6">
        <f t="shared" si="11"/>
        <v>0.59090909090909094</v>
      </c>
      <c r="H728" s="1">
        <v>2018</v>
      </c>
    </row>
    <row r="729" spans="1:8" x14ac:dyDescent="0.3">
      <c r="A729" s="2" t="s">
        <v>56</v>
      </c>
      <c r="B729" s="3" t="s">
        <v>57</v>
      </c>
      <c r="C729" s="1" t="s">
        <v>58</v>
      </c>
      <c r="D729" s="1" t="s">
        <v>169</v>
      </c>
      <c r="E729" s="4">
        <v>523599.59925000003</v>
      </c>
      <c r="F729" s="5">
        <v>875056.86450000014</v>
      </c>
      <c r="G729" s="6">
        <f t="shared" si="11"/>
        <v>0.59836065573770481</v>
      </c>
      <c r="H729" s="1">
        <v>2018</v>
      </c>
    </row>
    <row r="730" spans="1:8" x14ac:dyDescent="0.3">
      <c r="A730" s="2" t="s">
        <v>59</v>
      </c>
      <c r="B730" s="3" t="s">
        <v>60</v>
      </c>
      <c r="C730" s="1" t="s">
        <v>61</v>
      </c>
      <c r="D730" s="1" t="s">
        <v>169</v>
      </c>
      <c r="E730" s="4">
        <v>220589.19</v>
      </c>
      <c r="F730" s="5">
        <v>80485.24500000001</v>
      </c>
      <c r="G730" s="6">
        <f t="shared" si="11"/>
        <v>2.7407407407407405</v>
      </c>
      <c r="H730" s="1">
        <v>2018</v>
      </c>
    </row>
    <row r="731" spans="1:8" x14ac:dyDescent="0.3">
      <c r="A731" s="2" t="s">
        <v>62</v>
      </c>
      <c r="B731" s="3" t="s">
        <v>63</v>
      </c>
      <c r="C731" s="1" t="s">
        <v>64</v>
      </c>
      <c r="D731" s="1" t="s">
        <v>169</v>
      </c>
      <c r="E731" s="4">
        <v>256922.58374999999</v>
      </c>
      <c r="F731" s="5">
        <v>297489.3075</v>
      </c>
      <c r="G731" s="6">
        <f t="shared" si="11"/>
        <v>0.86363636363636365</v>
      </c>
      <c r="H731" s="1">
        <v>2018</v>
      </c>
    </row>
    <row r="732" spans="1:8" x14ac:dyDescent="0.3">
      <c r="A732" s="2" t="s">
        <v>65</v>
      </c>
      <c r="B732" s="3" t="s">
        <v>66</v>
      </c>
      <c r="C732" s="1" t="s">
        <v>67</v>
      </c>
      <c r="D732" s="1" t="s">
        <v>169</v>
      </c>
      <c r="E732" s="4">
        <v>587778.4709999999</v>
      </c>
      <c r="F732" s="5">
        <v>659751.34499999997</v>
      </c>
      <c r="G732" s="6">
        <f t="shared" si="11"/>
        <v>0.89090909090909076</v>
      </c>
      <c r="H732" s="1">
        <v>2018</v>
      </c>
    </row>
    <row r="733" spans="1:8" x14ac:dyDescent="0.3">
      <c r="A733" s="2" t="s">
        <v>68</v>
      </c>
      <c r="B733" s="3" t="s">
        <v>69</v>
      </c>
      <c r="C733" s="1" t="s">
        <v>70</v>
      </c>
      <c r="D733" s="1" t="s">
        <v>169</v>
      </c>
      <c r="E733" s="4">
        <v>114761.72474999999</v>
      </c>
      <c r="F733" s="5">
        <v>161795.21849999999</v>
      </c>
      <c r="G733" s="6">
        <f t="shared" si="11"/>
        <v>0.70930232558139539</v>
      </c>
      <c r="H733" s="1">
        <v>2018</v>
      </c>
    </row>
    <row r="734" spans="1:8" x14ac:dyDescent="0.3">
      <c r="A734" s="2" t="s">
        <v>71</v>
      </c>
      <c r="B734" s="3" t="s">
        <v>72</v>
      </c>
      <c r="C734" s="1" t="s">
        <v>73</v>
      </c>
      <c r="D734" s="1" t="s">
        <v>169</v>
      </c>
      <c r="E734" s="4">
        <v>385490.61</v>
      </c>
      <c r="F734" s="5">
        <v>404295.02999999997</v>
      </c>
      <c r="G734" s="6">
        <f t="shared" si="11"/>
        <v>0.95348837209302328</v>
      </c>
      <c r="H734" s="1">
        <v>2018</v>
      </c>
    </row>
    <row r="735" spans="1:8" x14ac:dyDescent="0.3">
      <c r="A735" s="2" t="s">
        <v>71</v>
      </c>
      <c r="B735" s="3" t="s">
        <v>72</v>
      </c>
      <c r="C735" s="1" t="s">
        <v>74</v>
      </c>
      <c r="D735" s="1" t="s">
        <v>169</v>
      </c>
      <c r="E735" s="4">
        <v>223838.37000000002</v>
      </c>
      <c r="F735" s="5">
        <v>735468.93</v>
      </c>
      <c r="G735" s="6">
        <f t="shared" si="11"/>
        <v>0.30434782608695654</v>
      </c>
      <c r="H735" s="1">
        <v>2018</v>
      </c>
    </row>
    <row r="736" spans="1:8" x14ac:dyDescent="0.3">
      <c r="A736" s="2" t="s">
        <v>75</v>
      </c>
      <c r="B736" s="3" t="s">
        <v>76</v>
      </c>
      <c r="C736" s="1" t="s">
        <v>77</v>
      </c>
      <c r="D736" s="1" t="s">
        <v>169</v>
      </c>
      <c r="E736" s="4">
        <v>487467.44999999995</v>
      </c>
      <c r="F736" s="5">
        <v>209611.00349999996</v>
      </c>
      <c r="G736" s="6">
        <f t="shared" si="11"/>
        <v>2.3255813953488373</v>
      </c>
      <c r="H736" s="1">
        <v>2018</v>
      </c>
    </row>
    <row r="737" spans="1:8" x14ac:dyDescent="0.3">
      <c r="A737" s="2" t="s">
        <v>78</v>
      </c>
      <c r="B737" s="3" t="s">
        <v>79</v>
      </c>
      <c r="C737" s="1" t="s">
        <v>80</v>
      </c>
      <c r="D737" s="1" t="s">
        <v>169</v>
      </c>
      <c r="E737" s="4">
        <v>72101.987999999998</v>
      </c>
      <c r="F737" s="5">
        <v>121314.45600000001</v>
      </c>
      <c r="G737" s="6">
        <f t="shared" si="11"/>
        <v>0.59433962264150941</v>
      </c>
      <c r="H737" s="1">
        <v>2018</v>
      </c>
    </row>
    <row r="738" spans="1:8" x14ac:dyDescent="0.3">
      <c r="A738" s="2" t="s">
        <v>81</v>
      </c>
      <c r="B738" s="3" t="s">
        <v>82</v>
      </c>
      <c r="C738" s="1" t="s">
        <v>83</v>
      </c>
      <c r="D738" s="1" t="s">
        <v>169</v>
      </c>
      <c r="E738" s="4">
        <v>39481.398000000008</v>
      </c>
      <c r="F738" s="5">
        <v>101395.40850000001</v>
      </c>
      <c r="G738" s="6">
        <f t="shared" si="11"/>
        <v>0.38938053097345138</v>
      </c>
      <c r="H738" s="1">
        <v>2018</v>
      </c>
    </row>
    <row r="739" spans="1:8" x14ac:dyDescent="0.3">
      <c r="A739" s="2" t="s">
        <v>84</v>
      </c>
      <c r="B739" s="3" t="s">
        <v>85</v>
      </c>
      <c r="C739" s="1" t="s">
        <v>86</v>
      </c>
      <c r="D739" s="1" t="s">
        <v>169</v>
      </c>
      <c r="E739" s="4">
        <v>405375.88725000003</v>
      </c>
      <c r="F739" s="5">
        <v>473697.66600000003</v>
      </c>
      <c r="G739" s="6">
        <f t="shared" si="11"/>
        <v>0.85576923076923084</v>
      </c>
      <c r="H739" s="1">
        <v>2018</v>
      </c>
    </row>
    <row r="740" spans="1:8" x14ac:dyDescent="0.3">
      <c r="A740" s="2" t="s">
        <v>87</v>
      </c>
      <c r="B740" s="3" t="s">
        <v>88</v>
      </c>
      <c r="C740" s="1" t="s">
        <v>89</v>
      </c>
      <c r="D740" s="1" t="s">
        <v>169</v>
      </c>
      <c r="E740" s="4">
        <v>738364.31550000003</v>
      </c>
      <c r="F740" s="5">
        <v>203426.90325000003</v>
      </c>
      <c r="G740" s="6">
        <f t="shared" si="11"/>
        <v>3.6296296296296293</v>
      </c>
      <c r="H740" s="1">
        <v>2018</v>
      </c>
    </row>
    <row r="741" spans="1:8" x14ac:dyDescent="0.3">
      <c r="A741" s="2" t="s">
        <v>90</v>
      </c>
      <c r="B741" s="3" t="s">
        <v>91</v>
      </c>
      <c r="C741" s="1" t="s">
        <v>92</v>
      </c>
      <c r="D741" s="1" t="s">
        <v>169</v>
      </c>
      <c r="E741" s="4">
        <v>389497.41000000003</v>
      </c>
      <c r="F741" s="5">
        <v>490478.22000000003</v>
      </c>
      <c r="G741" s="6">
        <f t="shared" si="11"/>
        <v>0.79411764705882359</v>
      </c>
      <c r="H741" s="1">
        <v>2018</v>
      </c>
    </row>
    <row r="742" spans="1:8" x14ac:dyDescent="0.3">
      <c r="A742" s="2" t="s">
        <v>93</v>
      </c>
      <c r="B742" s="3" t="s">
        <v>94</v>
      </c>
      <c r="C742" s="1" t="s">
        <v>95</v>
      </c>
      <c r="D742" s="1" t="s">
        <v>169</v>
      </c>
      <c r="E742" s="4">
        <v>62850.249000000003</v>
      </c>
      <c r="F742" s="5">
        <v>67339.552500000005</v>
      </c>
      <c r="G742" s="6">
        <f t="shared" si="11"/>
        <v>0.93333333333333335</v>
      </c>
      <c r="H742" s="1">
        <v>2018</v>
      </c>
    </row>
    <row r="743" spans="1:8" x14ac:dyDescent="0.3">
      <c r="A743" s="2" t="s">
        <v>96</v>
      </c>
      <c r="B743" s="3" t="s">
        <v>97</v>
      </c>
      <c r="C743" s="1" t="s">
        <v>98</v>
      </c>
      <c r="D743" s="1" t="s">
        <v>169</v>
      </c>
      <c r="E743" s="4">
        <v>237599.55450000003</v>
      </c>
      <c r="F743" s="5">
        <v>126073.23300000002</v>
      </c>
      <c r="G743" s="6">
        <f t="shared" si="11"/>
        <v>1.8846153846153846</v>
      </c>
      <c r="H743" s="1">
        <v>2018</v>
      </c>
    </row>
    <row r="744" spans="1:8" x14ac:dyDescent="0.3">
      <c r="A744" s="2" t="s">
        <v>99</v>
      </c>
      <c r="B744" s="3" t="s">
        <v>100</v>
      </c>
      <c r="C744" s="1" t="s">
        <v>101</v>
      </c>
      <c r="D744" s="1" t="s">
        <v>169</v>
      </c>
      <c r="E744" s="4">
        <v>316721.61675000004</v>
      </c>
      <c r="F744" s="5">
        <v>460685.98800000007</v>
      </c>
      <c r="G744" s="6">
        <f t="shared" si="11"/>
        <v>0.6875</v>
      </c>
      <c r="H744" s="1">
        <v>2018</v>
      </c>
    </row>
    <row r="745" spans="1:8" x14ac:dyDescent="0.3">
      <c r="A745" s="2" t="s">
        <v>102</v>
      </c>
      <c r="B745" s="3" t="s">
        <v>103</v>
      </c>
      <c r="C745" s="1" t="s">
        <v>104</v>
      </c>
      <c r="D745" s="1" t="s">
        <v>169</v>
      </c>
      <c r="E745" s="4">
        <v>116036.38800000001</v>
      </c>
      <c r="F745" s="5">
        <v>99920.223000000013</v>
      </c>
      <c r="G745" s="6">
        <f t="shared" si="11"/>
        <v>1.161290322580645</v>
      </c>
      <c r="H745" s="1">
        <v>2018</v>
      </c>
    </row>
    <row r="746" spans="1:8" x14ac:dyDescent="0.3">
      <c r="A746" s="2" t="s">
        <v>105</v>
      </c>
      <c r="B746" s="3" t="s">
        <v>106</v>
      </c>
      <c r="C746" s="1" t="s">
        <v>107</v>
      </c>
      <c r="D746" s="1" t="s">
        <v>169</v>
      </c>
      <c r="E746" s="4">
        <v>387225.36000000004</v>
      </c>
      <c r="F746" s="5">
        <v>314082.79200000002</v>
      </c>
      <c r="G746" s="6">
        <f t="shared" si="11"/>
        <v>1.2328767123287672</v>
      </c>
      <c r="H746" s="1">
        <v>2018</v>
      </c>
    </row>
    <row r="747" spans="1:8" x14ac:dyDescent="0.3">
      <c r="A747" s="2" t="s">
        <v>108</v>
      </c>
      <c r="B747" s="3" t="s">
        <v>109</v>
      </c>
      <c r="C747" s="1" t="s">
        <v>110</v>
      </c>
      <c r="D747" s="1" t="s">
        <v>169</v>
      </c>
      <c r="E747" s="4">
        <v>485219.63925000007</v>
      </c>
      <c r="F747" s="5">
        <v>631370.13300000015</v>
      </c>
      <c r="G747" s="6">
        <f t="shared" si="11"/>
        <v>0.76851851851851849</v>
      </c>
      <c r="H747" s="1">
        <v>2018</v>
      </c>
    </row>
    <row r="748" spans="1:8" x14ac:dyDescent="0.3">
      <c r="A748" s="2" t="s">
        <v>111</v>
      </c>
      <c r="B748" s="3" t="s">
        <v>112</v>
      </c>
      <c r="C748" s="1" t="s">
        <v>113</v>
      </c>
      <c r="D748" s="1" t="s">
        <v>169</v>
      </c>
      <c r="E748" s="4">
        <v>313654.74075000006</v>
      </c>
      <c r="F748" s="5">
        <v>820327.78350000002</v>
      </c>
      <c r="G748" s="6">
        <f t="shared" si="11"/>
        <v>0.38235294117647067</v>
      </c>
      <c r="H748" s="1">
        <v>2018</v>
      </c>
    </row>
    <row r="749" spans="1:8" x14ac:dyDescent="0.3">
      <c r="A749" s="2" t="s">
        <v>114</v>
      </c>
      <c r="B749" s="3" t="s">
        <v>115</v>
      </c>
      <c r="C749" s="1" t="s">
        <v>116</v>
      </c>
      <c r="D749" s="1" t="s">
        <v>169</v>
      </c>
      <c r="E749" s="4">
        <v>299520.87525000004</v>
      </c>
      <c r="F749" s="5">
        <v>578144.94524999999</v>
      </c>
      <c r="G749" s="6">
        <f t="shared" si="11"/>
        <v>0.51807228915662662</v>
      </c>
      <c r="H749" s="1">
        <v>2018</v>
      </c>
    </row>
    <row r="750" spans="1:8" x14ac:dyDescent="0.3">
      <c r="A750" s="2" t="s">
        <v>114</v>
      </c>
      <c r="B750" s="3" t="s">
        <v>115</v>
      </c>
      <c r="C750" s="1" t="s">
        <v>117</v>
      </c>
      <c r="D750" s="1" t="s">
        <v>169</v>
      </c>
      <c r="E750" s="4">
        <v>88442.185500000007</v>
      </c>
      <c r="F750" s="5">
        <v>119657.07450000002</v>
      </c>
      <c r="G750" s="6">
        <f t="shared" si="11"/>
        <v>0.73913043478260865</v>
      </c>
      <c r="H750" s="1">
        <v>2018</v>
      </c>
    </row>
    <row r="751" spans="1:8" x14ac:dyDescent="0.3">
      <c r="A751" s="2" t="s">
        <v>114</v>
      </c>
      <c r="B751" s="3" t="s">
        <v>115</v>
      </c>
      <c r="C751" s="1" t="s">
        <v>118</v>
      </c>
      <c r="D751" s="1" t="s">
        <v>169</v>
      </c>
      <c r="E751" s="4">
        <v>369411.36749999999</v>
      </c>
      <c r="F751" s="5">
        <v>231571.30499999999</v>
      </c>
      <c r="G751" s="6">
        <f t="shared" si="11"/>
        <v>1.5952380952380953</v>
      </c>
      <c r="H751" s="1">
        <v>2018</v>
      </c>
    </row>
    <row r="752" spans="1:8" x14ac:dyDescent="0.3">
      <c r="A752" s="2" t="s">
        <v>119</v>
      </c>
      <c r="B752" s="3" t="s">
        <v>120</v>
      </c>
      <c r="C752" s="1" t="s">
        <v>121</v>
      </c>
      <c r="D752" s="1" t="s">
        <v>169</v>
      </c>
      <c r="E752" s="4">
        <v>272215.05299999996</v>
      </c>
      <c r="F752" s="5">
        <v>185601.17249999999</v>
      </c>
      <c r="G752" s="6">
        <f t="shared" si="11"/>
        <v>1.4666666666666666</v>
      </c>
      <c r="H752" s="1">
        <v>2018</v>
      </c>
    </row>
    <row r="753" spans="1:8" x14ac:dyDescent="0.3">
      <c r="A753" s="2" t="s">
        <v>122</v>
      </c>
      <c r="B753" s="3" t="s">
        <v>123</v>
      </c>
      <c r="C753" s="1" t="s">
        <v>124</v>
      </c>
      <c r="D753" s="1" t="s">
        <v>169</v>
      </c>
      <c r="E753" s="4">
        <v>276354.66599999997</v>
      </c>
      <c r="F753" s="5">
        <v>513230.09399999992</v>
      </c>
      <c r="G753" s="6">
        <f t="shared" si="11"/>
        <v>0.53846153846153844</v>
      </c>
      <c r="H753" s="1">
        <v>2018</v>
      </c>
    </row>
    <row r="754" spans="1:8" x14ac:dyDescent="0.3">
      <c r="A754" s="2" t="s">
        <v>125</v>
      </c>
      <c r="B754" s="3" t="s">
        <v>126</v>
      </c>
      <c r="C754" s="1" t="s">
        <v>127</v>
      </c>
      <c r="D754" s="1" t="s">
        <v>169</v>
      </c>
      <c r="E754" s="4">
        <v>158280.41249999998</v>
      </c>
      <c r="F754" s="5">
        <v>438662.85749999998</v>
      </c>
      <c r="G754" s="6">
        <f t="shared" si="11"/>
        <v>0.36082474226804118</v>
      </c>
      <c r="H754" s="1">
        <v>2018</v>
      </c>
    </row>
    <row r="755" spans="1:8" x14ac:dyDescent="0.3">
      <c r="A755" s="2" t="s">
        <v>128</v>
      </c>
      <c r="B755" s="3" t="s">
        <v>129</v>
      </c>
      <c r="C755" s="1" t="s">
        <v>130</v>
      </c>
      <c r="D755" s="1" t="s">
        <v>169</v>
      </c>
      <c r="E755" s="4">
        <v>600390.73125000007</v>
      </c>
      <c r="F755" s="5">
        <v>760494.92625000002</v>
      </c>
      <c r="G755" s="6">
        <f t="shared" si="11"/>
        <v>0.78947368421052644</v>
      </c>
      <c r="H755" s="1">
        <v>2018</v>
      </c>
    </row>
    <row r="756" spans="1:8" x14ac:dyDescent="0.3">
      <c r="A756" s="2" t="s">
        <v>131</v>
      </c>
      <c r="B756" s="3" t="s">
        <v>132</v>
      </c>
      <c r="C756" s="1" t="s">
        <v>133</v>
      </c>
      <c r="D756" s="1" t="s">
        <v>169</v>
      </c>
      <c r="E756" s="4">
        <v>535344.1875</v>
      </c>
      <c r="F756" s="5">
        <v>594826.875</v>
      </c>
      <c r="G756" s="6">
        <f t="shared" si="11"/>
        <v>0.9</v>
      </c>
      <c r="H756" s="1">
        <v>2018</v>
      </c>
    </row>
    <row r="757" spans="1:8" x14ac:dyDescent="0.3">
      <c r="A757" s="2" t="s">
        <v>134</v>
      </c>
      <c r="B757" s="3" t="s">
        <v>135</v>
      </c>
      <c r="C757" s="1" t="s">
        <v>136</v>
      </c>
      <c r="D757" s="1" t="s">
        <v>169</v>
      </c>
      <c r="E757" s="4">
        <v>173235.71925000002</v>
      </c>
      <c r="F757" s="5">
        <v>224947.87425000002</v>
      </c>
      <c r="G757" s="6">
        <f t="shared" si="11"/>
        <v>0.77011494252873569</v>
      </c>
      <c r="H757" s="1">
        <v>2018</v>
      </c>
    </row>
    <row r="758" spans="1:8" x14ac:dyDescent="0.3">
      <c r="A758" s="2" t="s">
        <v>137</v>
      </c>
      <c r="B758" s="3" t="s">
        <v>138</v>
      </c>
      <c r="C758" s="1" t="s">
        <v>139</v>
      </c>
      <c r="D758" s="1" t="s">
        <v>169</v>
      </c>
      <c r="E758" s="4">
        <v>155301.04350000003</v>
      </c>
      <c r="F758" s="5">
        <v>386153.94600000005</v>
      </c>
      <c r="G758" s="6">
        <f t="shared" si="11"/>
        <v>0.40217391304347827</v>
      </c>
      <c r="H758" s="1">
        <v>2018</v>
      </c>
    </row>
    <row r="759" spans="1:8" x14ac:dyDescent="0.3">
      <c r="A759" s="2" t="s">
        <v>140</v>
      </c>
      <c r="B759" s="3" t="s">
        <v>141</v>
      </c>
      <c r="C759" s="1" t="s">
        <v>142</v>
      </c>
      <c r="D759" s="1" t="s">
        <v>169</v>
      </c>
      <c r="E759" s="4">
        <v>772978.35599999991</v>
      </c>
      <c r="F759" s="5">
        <v>756532.00799999991</v>
      </c>
      <c r="G759" s="6">
        <f t="shared" si="11"/>
        <v>1.0217391304347827</v>
      </c>
      <c r="H759" s="1">
        <v>2018</v>
      </c>
    </row>
    <row r="760" spans="1:8" x14ac:dyDescent="0.3">
      <c r="A760" s="2" t="s">
        <v>143</v>
      </c>
      <c r="B760" s="3" t="s">
        <v>144</v>
      </c>
      <c r="C760" s="1" t="s">
        <v>145</v>
      </c>
      <c r="D760" s="1" t="s">
        <v>169</v>
      </c>
      <c r="E760" s="4">
        <v>105955.56</v>
      </c>
      <c r="F760" s="5">
        <v>384088.90499999997</v>
      </c>
      <c r="G760" s="6">
        <f t="shared" si="11"/>
        <v>0.27586206896551724</v>
      </c>
      <c r="H760" s="1">
        <v>2018</v>
      </c>
    </row>
    <row r="761" spans="1:8" x14ac:dyDescent="0.3">
      <c r="A761" s="2" t="s">
        <v>143</v>
      </c>
      <c r="B761" s="3" t="s">
        <v>144</v>
      </c>
      <c r="C761" s="1" t="s">
        <v>146</v>
      </c>
      <c r="D761" s="1" t="s">
        <v>169</v>
      </c>
      <c r="E761" s="4">
        <v>79372.426500000001</v>
      </c>
      <c r="F761" s="5">
        <v>95023.327499999999</v>
      </c>
      <c r="G761" s="6">
        <f t="shared" si="11"/>
        <v>0.83529411764705885</v>
      </c>
      <c r="H761" s="1">
        <v>2018</v>
      </c>
    </row>
    <row r="762" spans="1:8" x14ac:dyDescent="0.3">
      <c r="A762" s="2" t="s">
        <v>147</v>
      </c>
      <c r="B762" s="3" t="s">
        <v>148</v>
      </c>
      <c r="C762" s="1" t="s">
        <v>149</v>
      </c>
      <c r="D762" s="1" t="s">
        <v>169</v>
      </c>
      <c r="E762" s="4">
        <v>25944.974999999999</v>
      </c>
      <c r="F762" s="5">
        <v>29607.794999999998</v>
      </c>
      <c r="G762" s="6">
        <f t="shared" si="11"/>
        <v>0.87628865979381443</v>
      </c>
      <c r="H762" s="1">
        <v>2018</v>
      </c>
    </row>
    <row r="763" spans="1:8" x14ac:dyDescent="0.3">
      <c r="A763" s="2" t="s">
        <v>150</v>
      </c>
      <c r="B763" s="3" t="s">
        <v>151</v>
      </c>
      <c r="C763" s="1" t="s">
        <v>152</v>
      </c>
      <c r="D763" s="1" t="s">
        <v>169</v>
      </c>
      <c r="E763" s="4">
        <v>224839.17225000003</v>
      </c>
      <c r="F763" s="5">
        <v>148919.45175000004</v>
      </c>
      <c r="G763" s="6">
        <f t="shared" si="11"/>
        <v>1.5098039215686272</v>
      </c>
      <c r="H763" s="1">
        <v>2018</v>
      </c>
    </row>
    <row r="764" spans="1:8" x14ac:dyDescent="0.3">
      <c r="A764" s="2" t="s">
        <v>153</v>
      </c>
      <c r="B764" s="3" t="s">
        <v>154</v>
      </c>
      <c r="C764" s="1" t="s">
        <v>155</v>
      </c>
      <c r="D764" s="1" t="s">
        <v>169</v>
      </c>
      <c r="E764" s="4">
        <v>149010.19200000001</v>
      </c>
      <c r="F764" s="5">
        <v>71400.717000000004</v>
      </c>
      <c r="G764" s="6">
        <f t="shared" si="11"/>
        <v>2.0869565217391304</v>
      </c>
      <c r="H764" s="1">
        <v>2018</v>
      </c>
    </row>
    <row r="765" spans="1:8" x14ac:dyDescent="0.3">
      <c r="A765" s="2" t="s">
        <v>156</v>
      </c>
      <c r="B765" s="3" t="s">
        <v>157</v>
      </c>
      <c r="C765" s="1" t="s">
        <v>158</v>
      </c>
      <c r="D765" s="1" t="s">
        <v>169</v>
      </c>
      <c r="E765" s="4">
        <v>224173.10250000001</v>
      </c>
      <c r="F765" s="5">
        <v>202967.53875000001</v>
      </c>
      <c r="G765" s="6">
        <f t="shared" si="11"/>
        <v>1.1044776119402986</v>
      </c>
      <c r="H765" s="1">
        <v>2018</v>
      </c>
    </row>
    <row r="766" spans="1:8" x14ac:dyDescent="0.3">
      <c r="A766" s="2" t="s">
        <v>159</v>
      </c>
      <c r="B766" s="3" t="s">
        <v>160</v>
      </c>
      <c r="C766" s="1" t="s">
        <v>161</v>
      </c>
      <c r="D766" s="1" t="s">
        <v>169</v>
      </c>
      <c r="E766" s="4">
        <v>608116.27500000002</v>
      </c>
      <c r="F766" s="5">
        <v>486493.02</v>
      </c>
      <c r="G766" s="6">
        <f t="shared" si="11"/>
        <v>1.25</v>
      </c>
      <c r="H766" s="1">
        <v>2018</v>
      </c>
    </row>
    <row r="767" spans="1:8" x14ac:dyDescent="0.3">
      <c r="A767" s="2" t="s">
        <v>162</v>
      </c>
      <c r="B767" s="3" t="s">
        <v>163</v>
      </c>
      <c r="C767" s="1" t="s">
        <v>164</v>
      </c>
      <c r="D767" s="1" t="s">
        <v>169</v>
      </c>
      <c r="E767" s="4">
        <v>87971.170499999993</v>
      </c>
      <c r="F767" s="5">
        <v>200803.75875000001</v>
      </c>
      <c r="G767" s="6">
        <f t="shared" si="11"/>
        <v>0.43809523809523804</v>
      </c>
      <c r="H767" s="1">
        <v>2018</v>
      </c>
    </row>
    <row r="768" spans="1:8" x14ac:dyDescent="0.3">
      <c r="A768" s="2" t="s">
        <v>165</v>
      </c>
      <c r="B768" s="3" t="s">
        <v>166</v>
      </c>
      <c r="C768" s="1" t="s">
        <v>167</v>
      </c>
      <c r="D768" s="1" t="s">
        <v>169</v>
      </c>
      <c r="E768" s="4">
        <v>283100.26499999996</v>
      </c>
      <c r="F768" s="5">
        <v>299277.42299999995</v>
      </c>
      <c r="G768" s="6">
        <f t="shared" si="11"/>
        <v>0.94594594594594594</v>
      </c>
      <c r="H768" s="1">
        <v>2018</v>
      </c>
    </row>
    <row r="769" spans="1:8" x14ac:dyDescent="0.3">
      <c r="A769" s="2" t="s">
        <v>8</v>
      </c>
      <c r="B769" s="3" t="s">
        <v>9</v>
      </c>
      <c r="C769" s="1" t="s">
        <v>10</v>
      </c>
      <c r="D769" s="1" t="s">
        <v>170</v>
      </c>
      <c r="E769" s="4">
        <v>236571.97500000001</v>
      </c>
      <c r="F769" s="5">
        <v>293066.77499999997</v>
      </c>
      <c r="G769" s="6">
        <f t="shared" si="11"/>
        <v>0.80722891566265076</v>
      </c>
      <c r="H769" s="1">
        <v>2018</v>
      </c>
    </row>
    <row r="770" spans="1:8" x14ac:dyDescent="0.3">
      <c r="A770" s="2" t="s">
        <v>12</v>
      </c>
      <c r="B770" s="3" t="s">
        <v>13</v>
      </c>
      <c r="C770" s="1" t="s">
        <v>14</v>
      </c>
      <c r="D770" s="1" t="s">
        <v>170</v>
      </c>
      <c r="E770" s="4">
        <v>68068.552500000005</v>
      </c>
      <c r="F770" s="5">
        <v>64577.857499999998</v>
      </c>
      <c r="G770" s="6">
        <f t="shared" si="11"/>
        <v>1.0540540540540542</v>
      </c>
      <c r="H770" s="1">
        <v>2018</v>
      </c>
    </row>
    <row r="771" spans="1:8" x14ac:dyDescent="0.3">
      <c r="A771" s="2" t="s">
        <v>15</v>
      </c>
      <c r="B771" s="3" t="s">
        <v>16</v>
      </c>
      <c r="C771" s="1" t="s">
        <v>17</v>
      </c>
      <c r="D771" s="1" t="s">
        <v>170</v>
      </c>
      <c r="E771" s="4">
        <v>220541.23800000001</v>
      </c>
      <c r="F771" s="5">
        <v>382703.91299999994</v>
      </c>
      <c r="G771" s="6">
        <f t="shared" ref="G771:G834" si="12">E771/F771</f>
        <v>0.5762711864406781</v>
      </c>
      <c r="H771" s="1">
        <v>2018</v>
      </c>
    </row>
    <row r="772" spans="1:8" x14ac:dyDescent="0.3">
      <c r="A772" s="2" t="s">
        <v>18</v>
      </c>
      <c r="B772" s="3" t="s">
        <v>19</v>
      </c>
      <c r="C772" s="1" t="s">
        <v>20</v>
      </c>
      <c r="D772" s="1" t="s">
        <v>170</v>
      </c>
      <c r="E772" s="4">
        <v>335483.69400000002</v>
      </c>
      <c r="F772" s="5">
        <v>338906.99700000003</v>
      </c>
      <c r="G772" s="6">
        <f t="shared" si="12"/>
        <v>0.98989898989898983</v>
      </c>
      <c r="H772" s="1">
        <v>2018</v>
      </c>
    </row>
    <row r="773" spans="1:8" x14ac:dyDescent="0.3">
      <c r="A773" s="2" t="s">
        <v>21</v>
      </c>
      <c r="B773" s="3" t="s">
        <v>22</v>
      </c>
      <c r="C773" s="1" t="s">
        <v>23</v>
      </c>
      <c r="D773" s="1" t="s">
        <v>170</v>
      </c>
      <c r="E773" s="4">
        <v>10268.694</v>
      </c>
      <c r="F773" s="5">
        <v>24720.93</v>
      </c>
      <c r="G773" s="6">
        <f t="shared" si="12"/>
        <v>0.41538461538461535</v>
      </c>
      <c r="H773" s="1">
        <v>2018</v>
      </c>
    </row>
    <row r="774" spans="1:8" x14ac:dyDescent="0.3">
      <c r="A774" s="2" t="s">
        <v>21</v>
      </c>
      <c r="B774" s="3" t="s">
        <v>22</v>
      </c>
      <c r="C774" s="1" t="s">
        <v>24</v>
      </c>
      <c r="D774" s="1" t="s">
        <v>170</v>
      </c>
      <c r="E774" s="4">
        <v>3904.8075000000003</v>
      </c>
      <c r="F774" s="5">
        <v>13536.666000000001</v>
      </c>
      <c r="G774" s="6">
        <f t="shared" si="12"/>
        <v>0.28846153846153849</v>
      </c>
      <c r="H774" s="1">
        <v>2018</v>
      </c>
    </row>
    <row r="775" spans="1:8" x14ac:dyDescent="0.3">
      <c r="A775" s="2" t="s">
        <v>21</v>
      </c>
      <c r="B775" s="3" t="s">
        <v>22</v>
      </c>
      <c r="C775" s="1" t="s">
        <v>25</v>
      </c>
      <c r="D775" s="1" t="s">
        <v>170</v>
      </c>
      <c r="E775" s="4">
        <v>265096.28700000001</v>
      </c>
      <c r="F775" s="5">
        <v>328402.86300000001</v>
      </c>
      <c r="G775" s="6">
        <f t="shared" si="12"/>
        <v>0.80722891566265065</v>
      </c>
      <c r="H775" s="1">
        <v>2018</v>
      </c>
    </row>
    <row r="776" spans="1:8" x14ac:dyDescent="0.3">
      <c r="A776" s="2" t="s">
        <v>21</v>
      </c>
      <c r="B776" s="3" t="s">
        <v>22</v>
      </c>
      <c r="C776" s="1" t="s">
        <v>26</v>
      </c>
      <c r="D776" s="1" t="s">
        <v>170</v>
      </c>
      <c r="E776" s="4">
        <v>372203.84249999997</v>
      </c>
      <c r="F776" s="5">
        <v>584891.75250000006</v>
      </c>
      <c r="G776" s="6">
        <f t="shared" si="12"/>
        <v>0.63636363636363624</v>
      </c>
      <c r="H776" s="1">
        <v>2018</v>
      </c>
    </row>
    <row r="777" spans="1:8" x14ac:dyDescent="0.3">
      <c r="A777" s="2" t="s">
        <v>27</v>
      </c>
      <c r="B777" s="3" t="s">
        <v>28</v>
      </c>
      <c r="C777" s="1" t="s">
        <v>29</v>
      </c>
      <c r="D777" s="1" t="s">
        <v>170</v>
      </c>
      <c r="E777" s="4">
        <v>12843.143999999998</v>
      </c>
      <c r="F777" s="5">
        <v>5206.6799999999994</v>
      </c>
      <c r="G777" s="6">
        <f t="shared" si="12"/>
        <v>2.4666666666666668</v>
      </c>
      <c r="H777" s="1">
        <v>2018</v>
      </c>
    </row>
    <row r="778" spans="1:8" x14ac:dyDescent="0.3">
      <c r="A778" s="2" t="s">
        <v>30</v>
      </c>
      <c r="B778" s="3" t="s">
        <v>31</v>
      </c>
      <c r="C778" s="1" t="s">
        <v>32</v>
      </c>
      <c r="D778" s="1" t="s">
        <v>170</v>
      </c>
      <c r="E778" s="4">
        <v>212864.03775000002</v>
      </c>
      <c r="F778" s="5">
        <v>152045.74125000002</v>
      </c>
      <c r="G778" s="6">
        <f t="shared" si="12"/>
        <v>1.4</v>
      </c>
      <c r="H778" s="1">
        <v>2018</v>
      </c>
    </row>
    <row r="779" spans="1:8" x14ac:dyDescent="0.3">
      <c r="A779" s="2" t="s">
        <v>33</v>
      </c>
      <c r="B779" s="3" t="s">
        <v>34</v>
      </c>
      <c r="C779" s="1" t="s">
        <v>35</v>
      </c>
      <c r="D779" s="1" t="s">
        <v>170</v>
      </c>
      <c r="E779" s="4">
        <v>292704.85349999997</v>
      </c>
      <c r="F779" s="5">
        <v>98743.806000000011</v>
      </c>
      <c r="G779" s="6">
        <f t="shared" si="12"/>
        <v>2.9642857142857135</v>
      </c>
      <c r="H779" s="1">
        <v>2018</v>
      </c>
    </row>
    <row r="780" spans="1:8" x14ac:dyDescent="0.3">
      <c r="A780" s="2" t="s">
        <v>36</v>
      </c>
      <c r="B780" s="3" t="s">
        <v>37</v>
      </c>
      <c r="C780" s="1" t="s">
        <v>38</v>
      </c>
      <c r="D780" s="1" t="s">
        <v>170</v>
      </c>
      <c r="E780" s="4">
        <v>294907.04775000003</v>
      </c>
      <c r="F780" s="5">
        <v>524279.19600000011</v>
      </c>
      <c r="G780" s="6">
        <f t="shared" si="12"/>
        <v>0.56249999999999989</v>
      </c>
      <c r="H780" s="1">
        <v>2018</v>
      </c>
    </row>
    <row r="781" spans="1:8" x14ac:dyDescent="0.3">
      <c r="A781" s="2" t="s">
        <v>36</v>
      </c>
      <c r="B781" s="3" t="s">
        <v>37</v>
      </c>
      <c r="C781" s="1" t="s">
        <v>39</v>
      </c>
      <c r="D781" s="1" t="s">
        <v>170</v>
      </c>
      <c r="E781" s="4">
        <v>30195.220499999996</v>
      </c>
      <c r="F781" s="5">
        <v>32122.574999999997</v>
      </c>
      <c r="G781" s="6">
        <f t="shared" si="12"/>
        <v>0.94</v>
      </c>
      <c r="H781" s="1">
        <v>2018</v>
      </c>
    </row>
    <row r="782" spans="1:8" x14ac:dyDescent="0.3">
      <c r="A782" s="2" t="s">
        <v>40</v>
      </c>
      <c r="B782" s="3" t="s">
        <v>41</v>
      </c>
      <c r="C782" s="1" t="s">
        <v>42</v>
      </c>
      <c r="D782" s="1" t="s">
        <v>170</v>
      </c>
      <c r="E782" s="4">
        <v>466215.6825</v>
      </c>
      <c r="F782" s="5">
        <v>274821.87600000005</v>
      </c>
      <c r="G782" s="6">
        <f t="shared" si="12"/>
        <v>1.6964285714285712</v>
      </c>
      <c r="H782" s="1">
        <v>2018</v>
      </c>
    </row>
    <row r="783" spans="1:8" x14ac:dyDescent="0.3">
      <c r="A783" s="2" t="s">
        <v>43</v>
      </c>
      <c r="B783" s="3" t="s">
        <v>44</v>
      </c>
      <c r="C783" s="1" t="s">
        <v>45</v>
      </c>
      <c r="D783" s="1" t="s">
        <v>170</v>
      </c>
      <c r="E783" s="4">
        <v>289241.94825000002</v>
      </c>
      <c r="F783" s="5">
        <v>622143.05849999993</v>
      </c>
      <c r="G783" s="6">
        <f t="shared" si="12"/>
        <v>0.46491228070175444</v>
      </c>
      <c r="H783" s="1">
        <v>2018</v>
      </c>
    </row>
    <row r="784" spans="1:8" x14ac:dyDescent="0.3">
      <c r="A784" s="2" t="s">
        <v>46</v>
      </c>
      <c r="B784" s="3" t="s">
        <v>47</v>
      </c>
      <c r="C784" s="1" t="s">
        <v>48</v>
      </c>
      <c r="D784" s="1" t="s">
        <v>170</v>
      </c>
      <c r="E784" s="4">
        <v>340299.11025000003</v>
      </c>
      <c r="F784" s="5">
        <v>203477.81849999999</v>
      </c>
      <c r="G784" s="6">
        <f t="shared" si="12"/>
        <v>1.6724137931034484</v>
      </c>
      <c r="H784" s="1">
        <v>2018</v>
      </c>
    </row>
    <row r="785" spans="1:8" x14ac:dyDescent="0.3">
      <c r="A785" s="2" t="s">
        <v>49</v>
      </c>
      <c r="B785" s="3" t="s">
        <v>50</v>
      </c>
      <c r="C785" s="1" t="s">
        <v>51</v>
      </c>
      <c r="D785" s="1" t="s">
        <v>170</v>
      </c>
      <c r="E785" s="4">
        <v>34959.681000000004</v>
      </c>
      <c r="F785" s="5">
        <v>96139.12275000001</v>
      </c>
      <c r="G785" s="6">
        <f t="shared" si="12"/>
        <v>0.36363636363636365</v>
      </c>
      <c r="H785" s="1">
        <v>2018</v>
      </c>
    </row>
    <row r="786" spans="1:8" x14ac:dyDescent="0.3">
      <c r="A786" s="2" t="s">
        <v>52</v>
      </c>
      <c r="B786" s="3" t="s">
        <v>53</v>
      </c>
      <c r="C786" s="1" t="s">
        <v>54</v>
      </c>
      <c r="D786" s="1" t="s">
        <v>170</v>
      </c>
      <c r="E786" s="4">
        <v>239463</v>
      </c>
      <c r="F786" s="5">
        <v>263898</v>
      </c>
      <c r="G786" s="6">
        <f t="shared" si="12"/>
        <v>0.90740740740740744</v>
      </c>
      <c r="H786" s="1">
        <v>2018</v>
      </c>
    </row>
    <row r="787" spans="1:8" x14ac:dyDescent="0.3">
      <c r="A787" s="2" t="s">
        <v>52</v>
      </c>
      <c r="B787" s="3" t="s">
        <v>53</v>
      </c>
      <c r="C787" s="1" t="s">
        <v>55</v>
      </c>
      <c r="D787" s="1" t="s">
        <v>170</v>
      </c>
      <c r="E787" s="4">
        <v>33547.452750000004</v>
      </c>
      <c r="F787" s="5">
        <v>15021.247500000001</v>
      </c>
      <c r="G787" s="6">
        <f t="shared" si="12"/>
        <v>2.2333333333333334</v>
      </c>
      <c r="H787" s="1">
        <v>2018</v>
      </c>
    </row>
    <row r="788" spans="1:8" x14ac:dyDescent="0.3">
      <c r="A788" s="2" t="s">
        <v>56</v>
      </c>
      <c r="B788" s="3" t="s">
        <v>57</v>
      </c>
      <c r="C788" s="1" t="s">
        <v>58</v>
      </c>
      <c r="D788" s="1" t="s">
        <v>170</v>
      </c>
      <c r="E788" s="4">
        <v>304975.63799999998</v>
      </c>
      <c r="F788" s="5">
        <v>152487.81899999999</v>
      </c>
      <c r="G788" s="6">
        <f t="shared" si="12"/>
        <v>2</v>
      </c>
      <c r="H788" s="1">
        <v>2018</v>
      </c>
    </row>
    <row r="789" spans="1:8" x14ac:dyDescent="0.3">
      <c r="A789" s="2" t="s">
        <v>59</v>
      </c>
      <c r="B789" s="3" t="s">
        <v>60</v>
      </c>
      <c r="C789" s="1" t="s">
        <v>61</v>
      </c>
      <c r="D789" s="1" t="s">
        <v>170</v>
      </c>
      <c r="E789" s="4">
        <v>23976.702000000005</v>
      </c>
      <c r="F789" s="5">
        <v>17789.166000000005</v>
      </c>
      <c r="G789" s="6">
        <f t="shared" si="12"/>
        <v>1.3478260869565217</v>
      </c>
      <c r="H789" s="1">
        <v>2018</v>
      </c>
    </row>
    <row r="790" spans="1:8" x14ac:dyDescent="0.3">
      <c r="A790" s="2" t="s">
        <v>62</v>
      </c>
      <c r="B790" s="3" t="s">
        <v>63</v>
      </c>
      <c r="C790" s="1" t="s">
        <v>64</v>
      </c>
      <c r="D790" s="1" t="s">
        <v>170</v>
      </c>
      <c r="E790" s="4">
        <v>289806.1335</v>
      </c>
      <c r="F790" s="5">
        <v>248936.03775000002</v>
      </c>
      <c r="G790" s="6">
        <f t="shared" si="12"/>
        <v>1.1641791044776117</v>
      </c>
      <c r="H790" s="1">
        <v>2018</v>
      </c>
    </row>
    <row r="791" spans="1:8" x14ac:dyDescent="0.3">
      <c r="A791" s="2" t="s">
        <v>65</v>
      </c>
      <c r="B791" s="3" t="s">
        <v>66</v>
      </c>
      <c r="C791" s="1" t="s">
        <v>67</v>
      </c>
      <c r="D791" s="1" t="s">
        <v>170</v>
      </c>
      <c r="E791" s="4">
        <v>29429.810999999998</v>
      </c>
      <c r="F791" s="5">
        <v>37107.152999999998</v>
      </c>
      <c r="G791" s="6">
        <f t="shared" si="12"/>
        <v>0.7931034482758621</v>
      </c>
      <c r="H791" s="1">
        <v>2018</v>
      </c>
    </row>
    <row r="792" spans="1:8" x14ac:dyDescent="0.3">
      <c r="A792" s="2" t="s">
        <v>68</v>
      </c>
      <c r="B792" s="3" t="s">
        <v>69</v>
      </c>
      <c r="C792" s="1" t="s">
        <v>70</v>
      </c>
      <c r="D792" s="1" t="s">
        <v>170</v>
      </c>
      <c r="E792" s="4">
        <v>317900.97000000003</v>
      </c>
      <c r="F792" s="5">
        <v>146401.76249999998</v>
      </c>
      <c r="G792" s="6">
        <f t="shared" si="12"/>
        <v>2.1714285714285717</v>
      </c>
      <c r="H792" s="1">
        <v>2018</v>
      </c>
    </row>
    <row r="793" spans="1:8" x14ac:dyDescent="0.3">
      <c r="A793" s="2" t="s">
        <v>71</v>
      </c>
      <c r="B793" s="3" t="s">
        <v>72</v>
      </c>
      <c r="C793" s="1" t="s">
        <v>73</v>
      </c>
      <c r="D793" s="1" t="s">
        <v>170</v>
      </c>
      <c r="E793" s="4">
        <v>60869.778749999998</v>
      </c>
      <c r="F793" s="5">
        <v>158544.54</v>
      </c>
      <c r="G793" s="6">
        <f t="shared" si="12"/>
        <v>0.3839285714285714</v>
      </c>
      <c r="H793" s="1">
        <v>2018</v>
      </c>
    </row>
    <row r="794" spans="1:8" x14ac:dyDescent="0.3">
      <c r="A794" s="2" t="s">
        <v>71</v>
      </c>
      <c r="B794" s="3" t="s">
        <v>72</v>
      </c>
      <c r="C794" s="1" t="s">
        <v>74</v>
      </c>
      <c r="D794" s="1" t="s">
        <v>170</v>
      </c>
      <c r="E794" s="4">
        <v>89310.991500000004</v>
      </c>
      <c r="F794" s="5">
        <v>185672.85075000001</v>
      </c>
      <c r="G794" s="6">
        <f t="shared" si="12"/>
        <v>0.48101265822784811</v>
      </c>
      <c r="H794" s="1">
        <v>2018</v>
      </c>
    </row>
    <row r="795" spans="1:8" x14ac:dyDescent="0.3">
      <c r="A795" s="2" t="s">
        <v>75</v>
      </c>
      <c r="B795" s="3" t="s">
        <v>76</v>
      </c>
      <c r="C795" s="1" t="s">
        <v>77</v>
      </c>
      <c r="D795" s="1" t="s">
        <v>170</v>
      </c>
      <c r="E795" s="4">
        <v>57544.587</v>
      </c>
      <c r="F795" s="5">
        <v>148656.84975000002</v>
      </c>
      <c r="G795" s="6">
        <f t="shared" si="12"/>
        <v>0.38709677419354832</v>
      </c>
      <c r="H795" s="1">
        <v>2018</v>
      </c>
    </row>
    <row r="796" spans="1:8" x14ac:dyDescent="0.3">
      <c r="A796" s="2" t="s">
        <v>78</v>
      </c>
      <c r="B796" s="3" t="s">
        <v>79</v>
      </c>
      <c r="C796" s="1" t="s">
        <v>80</v>
      </c>
      <c r="D796" s="1" t="s">
        <v>170</v>
      </c>
      <c r="E796" s="4">
        <v>62228.547000000006</v>
      </c>
      <c r="F796" s="5">
        <v>45995.013000000006</v>
      </c>
      <c r="G796" s="6">
        <f t="shared" si="12"/>
        <v>1.3529411764705881</v>
      </c>
      <c r="H796" s="1">
        <v>2018</v>
      </c>
    </row>
    <row r="797" spans="1:8" x14ac:dyDescent="0.3">
      <c r="A797" s="2" t="s">
        <v>81</v>
      </c>
      <c r="B797" s="3" t="s">
        <v>82</v>
      </c>
      <c r="C797" s="1" t="s">
        <v>83</v>
      </c>
      <c r="D797" s="1" t="s">
        <v>170</v>
      </c>
      <c r="E797" s="4">
        <v>47203.033500000005</v>
      </c>
      <c r="F797" s="5">
        <v>68520.532500000001</v>
      </c>
      <c r="G797" s="6">
        <f t="shared" si="12"/>
        <v>0.68888888888888899</v>
      </c>
      <c r="H797" s="1">
        <v>2018</v>
      </c>
    </row>
    <row r="798" spans="1:8" x14ac:dyDescent="0.3">
      <c r="A798" s="2" t="s">
        <v>84</v>
      </c>
      <c r="B798" s="3" t="s">
        <v>85</v>
      </c>
      <c r="C798" s="1" t="s">
        <v>86</v>
      </c>
      <c r="D798" s="1" t="s">
        <v>170</v>
      </c>
      <c r="E798" s="4">
        <v>317884.45950000006</v>
      </c>
      <c r="F798" s="5">
        <v>114295.53600000002</v>
      </c>
      <c r="G798" s="6">
        <f t="shared" si="12"/>
        <v>2.78125</v>
      </c>
      <c r="H798" s="1">
        <v>2018</v>
      </c>
    </row>
    <row r="799" spans="1:8" x14ac:dyDescent="0.3">
      <c r="A799" s="2" t="s">
        <v>87</v>
      </c>
      <c r="B799" s="3" t="s">
        <v>88</v>
      </c>
      <c r="C799" s="1" t="s">
        <v>89</v>
      </c>
      <c r="D799" s="1" t="s">
        <v>170</v>
      </c>
      <c r="E799" s="4">
        <v>94649.714999999997</v>
      </c>
      <c r="F799" s="5">
        <v>147232.89000000001</v>
      </c>
      <c r="G799" s="6">
        <f t="shared" si="12"/>
        <v>0.64285714285714279</v>
      </c>
      <c r="H799" s="1">
        <v>2018</v>
      </c>
    </row>
    <row r="800" spans="1:8" x14ac:dyDescent="0.3">
      <c r="A800" s="2" t="s">
        <v>90</v>
      </c>
      <c r="B800" s="3" t="s">
        <v>91</v>
      </c>
      <c r="C800" s="1" t="s">
        <v>92</v>
      </c>
      <c r="D800" s="1" t="s">
        <v>170</v>
      </c>
      <c r="E800" s="4">
        <v>373035.11174999998</v>
      </c>
      <c r="F800" s="5">
        <v>473628.84974999988</v>
      </c>
      <c r="G800" s="6">
        <f t="shared" si="12"/>
        <v>0.78761061946902666</v>
      </c>
      <c r="H800" s="1">
        <v>2018</v>
      </c>
    </row>
    <row r="801" spans="1:8" x14ac:dyDescent="0.3">
      <c r="A801" s="2" t="s">
        <v>93</v>
      </c>
      <c r="B801" s="3" t="s">
        <v>94</v>
      </c>
      <c r="C801" s="1" t="s">
        <v>95</v>
      </c>
      <c r="D801" s="1" t="s">
        <v>170</v>
      </c>
      <c r="E801" s="4">
        <v>382042.75725000002</v>
      </c>
      <c r="F801" s="5">
        <v>352273.19175</v>
      </c>
      <c r="G801" s="6">
        <f t="shared" si="12"/>
        <v>1.0845070422535212</v>
      </c>
      <c r="H801" s="1">
        <v>2018</v>
      </c>
    </row>
    <row r="802" spans="1:8" x14ac:dyDescent="0.3">
      <c r="A802" s="2" t="s">
        <v>96</v>
      </c>
      <c r="B802" s="3" t="s">
        <v>97</v>
      </c>
      <c r="C802" s="1" t="s">
        <v>98</v>
      </c>
      <c r="D802" s="1" t="s">
        <v>170</v>
      </c>
      <c r="E802" s="4">
        <v>61529.328000000009</v>
      </c>
      <c r="F802" s="5">
        <v>30764.664000000004</v>
      </c>
      <c r="G802" s="6">
        <f t="shared" si="12"/>
        <v>2</v>
      </c>
      <c r="H802" s="1">
        <v>2018</v>
      </c>
    </row>
    <row r="803" spans="1:8" x14ac:dyDescent="0.3">
      <c r="A803" s="2" t="s">
        <v>99</v>
      </c>
      <c r="B803" s="3" t="s">
        <v>100</v>
      </c>
      <c r="C803" s="1" t="s">
        <v>101</v>
      </c>
      <c r="D803" s="1" t="s">
        <v>170</v>
      </c>
      <c r="E803" s="4">
        <v>22703.294250000003</v>
      </c>
      <c r="F803" s="5">
        <v>29439.436500000003</v>
      </c>
      <c r="G803" s="6">
        <f t="shared" si="12"/>
        <v>0.77118644067796616</v>
      </c>
      <c r="H803" s="1">
        <v>2018</v>
      </c>
    </row>
    <row r="804" spans="1:8" x14ac:dyDescent="0.3">
      <c r="A804" s="2" t="s">
        <v>102</v>
      </c>
      <c r="B804" s="3" t="s">
        <v>103</v>
      </c>
      <c r="C804" s="1" t="s">
        <v>104</v>
      </c>
      <c r="D804" s="1" t="s">
        <v>170</v>
      </c>
      <c r="E804" s="4">
        <v>261745.03349999999</v>
      </c>
      <c r="F804" s="5">
        <v>434762.93700000003</v>
      </c>
      <c r="G804" s="6">
        <f t="shared" si="12"/>
        <v>0.6020408163265305</v>
      </c>
      <c r="H804" s="1">
        <v>2018</v>
      </c>
    </row>
    <row r="805" spans="1:8" x14ac:dyDescent="0.3">
      <c r="A805" s="2" t="s">
        <v>105</v>
      </c>
      <c r="B805" s="3" t="s">
        <v>106</v>
      </c>
      <c r="C805" s="1" t="s">
        <v>107</v>
      </c>
      <c r="D805" s="1" t="s">
        <v>170</v>
      </c>
      <c r="E805" s="4">
        <v>52748.698499999999</v>
      </c>
      <c r="F805" s="5">
        <v>41343.574499999995</v>
      </c>
      <c r="G805" s="6">
        <f t="shared" si="12"/>
        <v>1.2758620689655173</v>
      </c>
      <c r="H805" s="1">
        <v>2018</v>
      </c>
    </row>
    <row r="806" spans="1:8" x14ac:dyDescent="0.3">
      <c r="A806" s="2" t="s">
        <v>108</v>
      </c>
      <c r="B806" s="3" t="s">
        <v>109</v>
      </c>
      <c r="C806" s="1" t="s">
        <v>110</v>
      </c>
      <c r="D806" s="1" t="s">
        <v>170</v>
      </c>
      <c r="E806" s="4">
        <v>81061.465500000006</v>
      </c>
      <c r="F806" s="5">
        <v>250336.87875000003</v>
      </c>
      <c r="G806" s="6">
        <f t="shared" si="12"/>
        <v>0.32380952380952377</v>
      </c>
      <c r="H806" s="1">
        <v>2018</v>
      </c>
    </row>
    <row r="807" spans="1:8" x14ac:dyDescent="0.3">
      <c r="A807" s="2" t="s">
        <v>111</v>
      </c>
      <c r="B807" s="3" t="s">
        <v>112</v>
      </c>
      <c r="C807" s="1" t="s">
        <v>113</v>
      </c>
      <c r="D807" s="1" t="s">
        <v>170</v>
      </c>
      <c r="E807" s="4">
        <v>84711.075749999989</v>
      </c>
      <c r="F807" s="5">
        <v>103126.52699999999</v>
      </c>
      <c r="G807" s="6">
        <f t="shared" si="12"/>
        <v>0.8214285714285714</v>
      </c>
      <c r="H807" s="1">
        <v>2018</v>
      </c>
    </row>
    <row r="808" spans="1:8" x14ac:dyDescent="0.3">
      <c r="A808" s="2" t="s">
        <v>114</v>
      </c>
      <c r="B808" s="3" t="s">
        <v>115</v>
      </c>
      <c r="C808" s="1" t="s">
        <v>116</v>
      </c>
      <c r="D808" s="1" t="s">
        <v>170</v>
      </c>
      <c r="E808" s="4">
        <v>178974.73124999998</v>
      </c>
      <c r="F808" s="5">
        <v>240337.49625</v>
      </c>
      <c r="G808" s="6">
        <f t="shared" si="12"/>
        <v>0.74468085106382975</v>
      </c>
      <c r="H808" s="1">
        <v>2018</v>
      </c>
    </row>
    <row r="809" spans="1:8" x14ac:dyDescent="0.3">
      <c r="A809" s="2" t="s">
        <v>114</v>
      </c>
      <c r="B809" s="3" t="s">
        <v>115</v>
      </c>
      <c r="C809" s="1" t="s">
        <v>117</v>
      </c>
      <c r="D809" s="1" t="s">
        <v>170</v>
      </c>
      <c r="E809" s="4">
        <v>308943.88200000004</v>
      </c>
      <c r="F809" s="5">
        <v>321816.54375000001</v>
      </c>
      <c r="G809" s="6">
        <f t="shared" si="12"/>
        <v>0.96000000000000008</v>
      </c>
      <c r="H809" s="1">
        <v>2018</v>
      </c>
    </row>
    <row r="810" spans="1:8" x14ac:dyDescent="0.3">
      <c r="A810" s="2" t="s">
        <v>114</v>
      </c>
      <c r="B810" s="3" t="s">
        <v>115</v>
      </c>
      <c r="C810" s="1" t="s">
        <v>118</v>
      </c>
      <c r="D810" s="1" t="s">
        <v>170</v>
      </c>
      <c r="E810" s="4">
        <v>124293.77100000002</v>
      </c>
      <c r="F810" s="5">
        <v>62146.885500000011</v>
      </c>
      <c r="G810" s="6">
        <f t="shared" si="12"/>
        <v>2</v>
      </c>
      <c r="H810" s="1">
        <v>2018</v>
      </c>
    </row>
    <row r="811" spans="1:8" x14ac:dyDescent="0.3">
      <c r="A811" s="2" t="s">
        <v>119</v>
      </c>
      <c r="B811" s="3" t="s">
        <v>120</v>
      </c>
      <c r="C811" s="1" t="s">
        <v>121</v>
      </c>
      <c r="D811" s="1" t="s">
        <v>170</v>
      </c>
      <c r="E811" s="4">
        <v>154077.78824999998</v>
      </c>
      <c r="F811" s="5">
        <v>54609.849000000002</v>
      </c>
      <c r="G811" s="6">
        <f t="shared" si="12"/>
        <v>2.8214285714285712</v>
      </c>
      <c r="H811" s="1">
        <v>2018</v>
      </c>
    </row>
    <row r="812" spans="1:8" x14ac:dyDescent="0.3">
      <c r="A812" s="2" t="s">
        <v>122</v>
      </c>
      <c r="B812" s="3" t="s">
        <v>123</v>
      </c>
      <c r="C812" s="1" t="s">
        <v>124</v>
      </c>
      <c r="D812" s="1" t="s">
        <v>170</v>
      </c>
      <c r="E812" s="4">
        <v>186743.07</v>
      </c>
      <c r="F812" s="5">
        <v>189266.625</v>
      </c>
      <c r="G812" s="6">
        <f t="shared" si="12"/>
        <v>0.98666666666666669</v>
      </c>
      <c r="H812" s="1">
        <v>2018</v>
      </c>
    </row>
    <row r="813" spans="1:8" x14ac:dyDescent="0.3">
      <c r="A813" s="2" t="s">
        <v>125</v>
      </c>
      <c r="B813" s="3" t="s">
        <v>126</v>
      </c>
      <c r="C813" s="1" t="s">
        <v>127</v>
      </c>
      <c r="D813" s="1" t="s">
        <v>170</v>
      </c>
      <c r="E813" s="4">
        <v>20611.732500000002</v>
      </c>
      <c r="F813" s="5">
        <v>8337.33</v>
      </c>
      <c r="G813" s="6">
        <f t="shared" si="12"/>
        <v>2.4722222222222223</v>
      </c>
      <c r="H813" s="1">
        <v>2018</v>
      </c>
    </row>
    <row r="814" spans="1:8" x14ac:dyDescent="0.3">
      <c r="A814" s="2" t="s">
        <v>128</v>
      </c>
      <c r="B814" s="3" t="s">
        <v>129</v>
      </c>
      <c r="C814" s="1" t="s">
        <v>130</v>
      </c>
      <c r="D814" s="1" t="s">
        <v>170</v>
      </c>
      <c r="E814" s="4">
        <v>406252.74600000004</v>
      </c>
      <c r="F814" s="5">
        <v>677087.91</v>
      </c>
      <c r="G814" s="6">
        <f t="shared" si="12"/>
        <v>0.60000000000000009</v>
      </c>
      <c r="H814" s="1">
        <v>2018</v>
      </c>
    </row>
    <row r="815" spans="1:8" x14ac:dyDescent="0.3">
      <c r="A815" s="2" t="s">
        <v>131</v>
      </c>
      <c r="B815" s="3" t="s">
        <v>132</v>
      </c>
      <c r="C815" s="1" t="s">
        <v>133</v>
      </c>
      <c r="D815" s="1" t="s">
        <v>170</v>
      </c>
      <c r="E815" s="4">
        <v>84973.05</v>
      </c>
      <c r="F815" s="5">
        <v>38521.116000000009</v>
      </c>
      <c r="G815" s="6">
        <f t="shared" si="12"/>
        <v>2.2058823529411762</v>
      </c>
      <c r="H815" s="1">
        <v>2018</v>
      </c>
    </row>
    <row r="816" spans="1:8" x14ac:dyDescent="0.3">
      <c r="A816" s="2" t="s">
        <v>134</v>
      </c>
      <c r="B816" s="3" t="s">
        <v>135</v>
      </c>
      <c r="C816" s="1" t="s">
        <v>136</v>
      </c>
      <c r="D816" s="1" t="s">
        <v>170</v>
      </c>
      <c r="E816" s="4">
        <v>282135.82500000001</v>
      </c>
      <c r="F816" s="5">
        <v>325069.53750000003</v>
      </c>
      <c r="G816" s="6">
        <f t="shared" si="12"/>
        <v>0.86792452830188671</v>
      </c>
      <c r="H816" s="1">
        <v>2018</v>
      </c>
    </row>
    <row r="817" spans="1:8" x14ac:dyDescent="0.3">
      <c r="A817" s="2" t="s">
        <v>137</v>
      </c>
      <c r="B817" s="3" t="s">
        <v>138</v>
      </c>
      <c r="C817" s="1" t="s">
        <v>139</v>
      </c>
      <c r="D817" s="1" t="s">
        <v>170</v>
      </c>
      <c r="E817" s="4">
        <v>36369.432000000001</v>
      </c>
      <c r="F817" s="5">
        <v>68192.684999999998</v>
      </c>
      <c r="G817" s="6">
        <f t="shared" si="12"/>
        <v>0.53333333333333333</v>
      </c>
      <c r="H817" s="1">
        <v>2018</v>
      </c>
    </row>
    <row r="818" spans="1:8" x14ac:dyDescent="0.3">
      <c r="A818" s="2" t="s">
        <v>140</v>
      </c>
      <c r="B818" s="3" t="s">
        <v>141</v>
      </c>
      <c r="C818" s="1" t="s">
        <v>142</v>
      </c>
      <c r="D818" s="1" t="s">
        <v>170</v>
      </c>
      <c r="E818" s="4">
        <v>26829.494999999999</v>
      </c>
      <c r="F818" s="5">
        <v>25904.340000000004</v>
      </c>
      <c r="G818" s="6">
        <f t="shared" si="12"/>
        <v>1.0357142857142856</v>
      </c>
      <c r="H818" s="1">
        <v>2018</v>
      </c>
    </row>
    <row r="819" spans="1:8" x14ac:dyDescent="0.3">
      <c r="A819" s="2" t="s">
        <v>143</v>
      </c>
      <c r="B819" s="3" t="s">
        <v>144</v>
      </c>
      <c r="C819" s="1" t="s">
        <v>145</v>
      </c>
      <c r="D819" s="1" t="s">
        <v>170</v>
      </c>
      <c r="E819" s="4">
        <v>113794.76024999999</v>
      </c>
      <c r="F819" s="5">
        <v>77148.990000000005</v>
      </c>
      <c r="G819" s="6">
        <f t="shared" si="12"/>
        <v>1.4749999999999999</v>
      </c>
      <c r="H819" s="1">
        <v>2018</v>
      </c>
    </row>
    <row r="820" spans="1:8" x14ac:dyDescent="0.3">
      <c r="A820" s="2" t="s">
        <v>143</v>
      </c>
      <c r="B820" s="3" t="s">
        <v>144</v>
      </c>
      <c r="C820" s="1" t="s">
        <v>146</v>
      </c>
      <c r="D820" s="1" t="s">
        <v>170</v>
      </c>
      <c r="E820" s="4">
        <v>17425.125</v>
      </c>
      <c r="F820" s="5">
        <v>19516.140000000003</v>
      </c>
      <c r="G820" s="6">
        <f t="shared" si="12"/>
        <v>0.89285714285714268</v>
      </c>
      <c r="H820" s="1">
        <v>2018</v>
      </c>
    </row>
    <row r="821" spans="1:8" x14ac:dyDescent="0.3">
      <c r="A821" s="2" t="s">
        <v>147</v>
      </c>
      <c r="B821" s="3" t="s">
        <v>148</v>
      </c>
      <c r="C821" s="1" t="s">
        <v>149</v>
      </c>
      <c r="D821" s="1" t="s">
        <v>170</v>
      </c>
      <c r="E821" s="4">
        <v>193920.64874999999</v>
      </c>
      <c r="F821" s="5">
        <v>226928.41875000001</v>
      </c>
      <c r="G821" s="6">
        <f t="shared" si="12"/>
        <v>0.8545454545454545</v>
      </c>
      <c r="H821" s="1">
        <v>2018</v>
      </c>
    </row>
    <row r="822" spans="1:8" x14ac:dyDescent="0.3">
      <c r="A822" s="2" t="s">
        <v>150</v>
      </c>
      <c r="B822" s="3" t="s">
        <v>151</v>
      </c>
      <c r="C822" s="1" t="s">
        <v>152</v>
      </c>
      <c r="D822" s="1" t="s">
        <v>170</v>
      </c>
      <c r="E822" s="4">
        <v>328588.97400000005</v>
      </c>
      <c r="F822" s="5">
        <v>135608.14800000002</v>
      </c>
      <c r="G822" s="6">
        <f t="shared" si="12"/>
        <v>2.4230769230769234</v>
      </c>
      <c r="H822" s="1">
        <v>2018</v>
      </c>
    </row>
    <row r="823" spans="1:8" x14ac:dyDescent="0.3">
      <c r="A823" s="2" t="s">
        <v>153</v>
      </c>
      <c r="B823" s="3" t="s">
        <v>154</v>
      </c>
      <c r="C823" s="1" t="s">
        <v>155</v>
      </c>
      <c r="D823" s="1" t="s">
        <v>170</v>
      </c>
      <c r="E823" s="4">
        <v>241529.29650000003</v>
      </c>
      <c r="F823" s="5">
        <v>234912.05550000002</v>
      </c>
      <c r="G823" s="6">
        <f t="shared" si="12"/>
        <v>1.028169014084507</v>
      </c>
      <c r="H823" s="1">
        <v>2018</v>
      </c>
    </row>
    <row r="824" spans="1:8" x14ac:dyDescent="0.3">
      <c r="A824" s="2" t="s">
        <v>156</v>
      </c>
      <c r="B824" s="3" t="s">
        <v>157</v>
      </c>
      <c r="C824" s="1" t="s">
        <v>158</v>
      </c>
      <c r="D824" s="1" t="s">
        <v>170</v>
      </c>
      <c r="E824" s="4">
        <v>277004.88</v>
      </c>
      <c r="F824" s="5">
        <v>110801.95199999999</v>
      </c>
      <c r="G824" s="6">
        <f t="shared" si="12"/>
        <v>2.5000000000000004</v>
      </c>
      <c r="H824" s="1">
        <v>2018</v>
      </c>
    </row>
    <row r="825" spans="1:8" x14ac:dyDescent="0.3">
      <c r="A825" s="2" t="s">
        <v>159</v>
      </c>
      <c r="B825" s="3" t="s">
        <v>160</v>
      </c>
      <c r="C825" s="1" t="s">
        <v>161</v>
      </c>
      <c r="D825" s="1" t="s">
        <v>170</v>
      </c>
      <c r="E825" s="4">
        <v>223812.92250000002</v>
      </c>
      <c r="F825" s="5">
        <v>270931.4325</v>
      </c>
      <c r="G825" s="6">
        <f t="shared" si="12"/>
        <v>0.82608695652173925</v>
      </c>
      <c r="H825" s="1">
        <v>2018</v>
      </c>
    </row>
    <row r="826" spans="1:8" x14ac:dyDescent="0.3">
      <c r="A826" s="2" t="s">
        <v>162</v>
      </c>
      <c r="B826" s="3" t="s">
        <v>163</v>
      </c>
      <c r="C826" s="1" t="s">
        <v>164</v>
      </c>
      <c r="D826" s="1" t="s">
        <v>170</v>
      </c>
      <c r="E826" s="4">
        <v>221617.08</v>
      </c>
      <c r="F826" s="5">
        <v>157902.16949999996</v>
      </c>
      <c r="G826" s="6">
        <f t="shared" si="12"/>
        <v>1.4035087719298249</v>
      </c>
      <c r="H826" s="1">
        <v>2018</v>
      </c>
    </row>
    <row r="827" spans="1:8" x14ac:dyDescent="0.3">
      <c r="A827" s="2" t="s">
        <v>165</v>
      </c>
      <c r="B827" s="3" t="s">
        <v>166</v>
      </c>
      <c r="C827" s="1" t="s">
        <v>167</v>
      </c>
      <c r="D827" s="1" t="s">
        <v>170</v>
      </c>
      <c r="E827" s="4">
        <v>158536.872</v>
      </c>
      <c r="F827" s="5">
        <v>203125.36725000001</v>
      </c>
      <c r="G827" s="6">
        <f t="shared" si="12"/>
        <v>0.78048780487804881</v>
      </c>
      <c r="H827" s="1">
        <v>2018</v>
      </c>
    </row>
    <row r="828" spans="1:8" x14ac:dyDescent="0.3">
      <c r="A828" s="2" t="s">
        <v>8</v>
      </c>
      <c r="B828" s="3" t="s">
        <v>9</v>
      </c>
      <c r="C828" s="1" t="s">
        <v>10</v>
      </c>
      <c r="D828" s="1" t="s">
        <v>171</v>
      </c>
      <c r="E828" s="4">
        <v>145386.65700000001</v>
      </c>
      <c r="F828" s="5">
        <v>298293.31349999999</v>
      </c>
      <c r="G828" s="6">
        <f t="shared" si="12"/>
        <v>0.48739495798319332</v>
      </c>
      <c r="H828" s="1">
        <v>2018</v>
      </c>
    </row>
    <row r="829" spans="1:8" x14ac:dyDescent="0.3">
      <c r="A829" s="2" t="s">
        <v>12</v>
      </c>
      <c r="B829" s="3" t="s">
        <v>13</v>
      </c>
      <c r="C829" s="1" t="s">
        <v>14</v>
      </c>
      <c r="D829" s="1" t="s">
        <v>171</v>
      </c>
      <c r="E829" s="4">
        <v>103408.22474999999</v>
      </c>
      <c r="F829" s="5">
        <v>204788.83724999998</v>
      </c>
      <c r="G829" s="6">
        <f t="shared" si="12"/>
        <v>0.50495049504950495</v>
      </c>
      <c r="H829" s="1">
        <v>2018</v>
      </c>
    </row>
    <row r="830" spans="1:8" x14ac:dyDescent="0.3">
      <c r="A830" s="2" t="s">
        <v>15</v>
      </c>
      <c r="B830" s="3" t="s">
        <v>16</v>
      </c>
      <c r="C830" s="1" t="s">
        <v>17</v>
      </c>
      <c r="D830" s="1" t="s">
        <v>171</v>
      </c>
      <c r="E830" s="4">
        <v>82722.674250000011</v>
      </c>
      <c r="F830" s="5">
        <v>76216.396500000003</v>
      </c>
      <c r="G830" s="6">
        <f t="shared" si="12"/>
        <v>1.0853658536585367</v>
      </c>
      <c r="H830" s="1">
        <v>2018</v>
      </c>
    </row>
    <row r="831" spans="1:8" x14ac:dyDescent="0.3">
      <c r="A831" s="2" t="s">
        <v>18</v>
      </c>
      <c r="B831" s="3" t="s">
        <v>19</v>
      </c>
      <c r="C831" s="1" t="s">
        <v>20</v>
      </c>
      <c r="D831" s="1" t="s">
        <v>171</v>
      </c>
      <c r="E831" s="4">
        <v>388081.15200000006</v>
      </c>
      <c r="F831" s="5">
        <v>242550.72000000003</v>
      </c>
      <c r="G831" s="6">
        <f t="shared" si="12"/>
        <v>1.6</v>
      </c>
      <c r="H831" s="1">
        <v>2018</v>
      </c>
    </row>
    <row r="832" spans="1:8" x14ac:dyDescent="0.3">
      <c r="A832" s="2" t="s">
        <v>21</v>
      </c>
      <c r="B832" s="3" t="s">
        <v>22</v>
      </c>
      <c r="C832" s="1" t="s">
        <v>23</v>
      </c>
      <c r="D832" s="1" t="s">
        <v>171</v>
      </c>
      <c r="E832" s="4">
        <v>580679.17874999996</v>
      </c>
      <c r="F832" s="5">
        <v>222886.95749999999</v>
      </c>
      <c r="G832" s="6">
        <f t="shared" si="12"/>
        <v>2.6052631578947367</v>
      </c>
      <c r="H832" s="1">
        <v>2018</v>
      </c>
    </row>
    <row r="833" spans="1:8" x14ac:dyDescent="0.3">
      <c r="A833" s="2" t="s">
        <v>21</v>
      </c>
      <c r="B833" s="3" t="s">
        <v>22</v>
      </c>
      <c r="C833" s="1" t="s">
        <v>24</v>
      </c>
      <c r="D833" s="1" t="s">
        <v>171</v>
      </c>
      <c r="E833" s="4">
        <v>337172.11874999997</v>
      </c>
      <c r="F833" s="5">
        <v>386624.02949999995</v>
      </c>
      <c r="G833" s="6">
        <f t="shared" si="12"/>
        <v>0.87209302325581395</v>
      </c>
      <c r="H833" s="1">
        <v>2018</v>
      </c>
    </row>
    <row r="834" spans="1:8" x14ac:dyDescent="0.3">
      <c r="A834" s="2" t="s">
        <v>21</v>
      </c>
      <c r="B834" s="3" t="s">
        <v>22</v>
      </c>
      <c r="C834" s="1" t="s">
        <v>25</v>
      </c>
      <c r="D834" s="1" t="s">
        <v>171</v>
      </c>
      <c r="E834" s="4">
        <v>609854.99400000006</v>
      </c>
      <c r="F834" s="5">
        <v>653416.06500000006</v>
      </c>
      <c r="G834" s="6">
        <f t="shared" si="12"/>
        <v>0.93333333333333335</v>
      </c>
      <c r="H834" s="1">
        <v>2018</v>
      </c>
    </row>
    <row r="835" spans="1:8" x14ac:dyDescent="0.3">
      <c r="A835" s="2" t="s">
        <v>21</v>
      </c>
      <c r="B835" s="3" t="s">
        <v>22</v>
      </c>
      <c r="C835" s="1" t="s">
        <v>26</v>
      </c>
      <c r="D835" s="1" t="s">
        <v>171</v>
      </c>
      <c r="E835" s="4">
        <v>160843.66425000003</v>
      </c>
      <c r="F835" s="5">
        <v>186726.55275000003</v>
      </c>
      <c r="G835" s="6">
        <f t="shared" ref="G835:G886" si="13">E835/F835</f>
        <v>0.86138613861386137</v>
      </c>
      <c r="H835" s="1">
        <v>2018</v>
      </c>
    </row>
    <row r="836" spans="1:8" x14ac:dyDescent="0.3">
      <c r="A836" s="2" t="s">
        <v>27</v>
      </c>
      <c r="B836" s="3" t="s">
        <v>28</v>
      </c>
      <c r="C836" s="1" t="s">
        <v>29</v>
      </c>
      <c r="D836" s="1" t="s">
        <v>171</v>
      </c>
      <c r="E836" s="4">
        <v>110955.63600000001</v>
      </c>
      <c r="F836" s="5">
        <v>70608.132000000012</v>
      </c>
      <c r="G836" s="6">
        <f t="shared" si="13"/>
        <v>1.5714285714285714</v>
      </c>
      <c r="H836" s="1">
        <v>2018</v>
      </c>
    </row>
    <row r="837" spans="1:8" x14ac:dyDescent="0.3">
      <c r="A837" s="2" t="s">
        <v>30</v>
      </c>
      <c r="B837" s="3" t="s">
        <v>31</v>
      </c>
      <c r="C837" s="1" t="s">
        <v>32</v>
      </c>
      <c r="D837" s="1" t="s">
        <v>171</v>
      </c>
      <c r="E837" s="4">
        <v>182858.25600000002</v>
      </c>
      <c r="F837" s="5">
        <v>263531.016</v>
      </c>
      <c r="G837" s="6">
        <f t="shared" si="13"/>
        <v>0.69387755102040827</v>
      </c>
      <c r="H837" s="1">
        <v>2018</v>
      </c>
    </row>
    <row r="838" spans="1:8" x14ac:dyDescent="0.3">
      <c r="A838" s="2" t="s">
        <v>33</v>
      </c>
      <c r="B838" s="3" t="s">
        <v>34</v>
      </c>
      <c r="C838" s="1" t="s">
        <v>35</v>
      </c>
      <c r="D838" s="1" t="s">
        <v>171</v>
      </c>
      <c r="E838" s="4">
        <v>161006.56875000001</v>
      </c>
      <c r="F838" s="5">
        <v>656906.80050000001</v>
      </c>
      <c r="G838" s="6">
        <f t="shared" si="13"/>
        <v>0.24509803921568629</v>
      </c>
      <c r="H838" s="1">
        <v>2018</v>
      </c>
    </row>
    <row r="839" spans="1:8" x14ac:dyDescent="0.3">
      <c r="A839" s="2" t="s">
        <v>36</v>
      </c>
      <c r="B839" s="3" t="s">
        <v>37</v>
      </c>
      <c r="C839" s="1" t="s">
        <v>38</v>
      </c>
      <c r="D839" s="1" t="s">
        <v>171</v>
      </c>
      <c r="E839" s="4">
        <v>196359.36300000001</v>
      </c>
      <c r="F839" s="5">
        <v>332544.08250000002</v>
      </c>
      <c r="G839" s="6">
        <f t="shared" si="13"/>
        <v>0.59047619047619049</v>
      </c>
      <c r="H839" s="1">
        <v>2018</v>
      </c>
    </row>
    <row r="840" spans="1:8" x14ac:dyDescent="0.3">
      <c r="A840" s="2" t="s">
        <v>36</v>
      </c>
      <c r="B840" s="3" t="s">
        <v>37</v>
      </c>
      <c r="C840" s="1" t="s">
        <v>39</v>
      </c>
      <c r="D840" s="1" t="s">
        <v>171</v>
      </c>
      <c r="E840" s="4">
        <v>488068.47000000003</v>
      </c>
      <c r="F840" s="5">
        <v>344518.92</v>
      </c>
      <c r="G840" s="6">
        <f t="shared" si="13"/>
        <v>1.4166666666666667</v>
      </c>
      <c r="H840" s="1">
        <v>2018</v>
      </c>
    </row>
    <row r="841" spans="1:8" x14ac:dyDescent="0.3">
      <c r="A841" s="2" t="s">
        <v>40</v>
      </c>
      <c r="B841" s="3" t="s">
        <v>41</v>
      </c>
      <c r="C841" s="1" t="s">
        <v>42</v>
      </c>
      <c r="D841" s="1" t="s">
        <v>171</v>
      </c>
      <c r="E841" s="4">
        <v>281016.73574999999</v>
      </c>
      <c r="F841" s="5">
        <v>110089.03049999999</v>
      </c>
      <c r="G841" s="6">
        <f t="shared" si="13"/>
        <v>2.5526315789473686</v>
      </c>
      <c r="H841" s="1">
        <v>2018</v>
      </c>
    </row>
    <row r="842" spans="1:8" x14ac:dyDescent="0.3">
      <c r="A842" s="2" t="s">
        <v>43</v>
      </c>
      <c r="B842" s="3" t="s">
        <v>44</v>
      </c>
      <c r="C842" s="1" t="s">
        <v>45</v>
      </c>
      <c r="D842" s="1" t="s">
        <v>171</v>
      </c>
      <c r="E842" s="4">
        <v>466748.56800000003</v>
      </c>
      <c r="F842" s="5">
        <v>300509.35200000001</v>
      </c>
      <c r="G842" s="6">
        <f t="shared" si="13"/>
        <v>1.5531914893617023</v>
      </c>
      <c r="H842" s="1">
        <v>2018</v>
      </c>
    </row>
    <row r="843" spans="1:8" x14ac:dyDescent="0.3">
      <c r="A843" s="2" t="s">
        <v>46</v>
      </c>
      <c r="B843" s="3" t="s">
        <v>47</v>
      </c>
      <c r="C843" s="1" t="s">
        <v>48</v>
      </c>
      <c r="D843" s="1" t="s">
        <v>171</v>
      </c>
      <c r="E843" s="4">
        <v>35960.355000000003</v>
      </c>
      <c r="F843" s="5">
        <v>45549.783000000003</v>
      </c>
      <c r="G843" s="6">
        <f t="shared" si="13"/>
        <v>0.78947368421052633</v>
      </c>
      <c r="H843" s="1">
        <v>2018</v>
      </c>
    </row>
    <row r="844" spans="1:8" x14ac:dyDescent="0.3">
      <c r="A844" s="2" t="s">
        <v>49</v>
      </c>
      <c r="B844" s="3" t="s">
        <v>50</v>
      </c>
      <c r="C844" s="1" t="s">
        <v>51</v>
      </c>
      <c r="D844" s="1" t="s">
        <v>171</v>
      </c>
      <c r="E844" s="4">
        <v>509405.31450000004</v>
      </c>
      <c r="F844" s="5">
        <v>147891.86550000001</v>
      </c>
      <c r="G844" s="6">
        <f t="shared" si="13"/>
        <v>3.4444444444444442</v>
      </c>
      <c r="H844" s="1">
        <v>2018</v>
      </c>
    </row>
    <row r="845" spans="1:8" x14ac:dyDescent="0.3">
      <c r="A845" s="2" t="s">
        <v>52</v>
      </c>
      <c r="B845" s="3" t="s">
        <v>53</v>
      </c>
      <c r="C845" s="1" t="s">
        <v>54</v>
      </c>
      <c r="D845" s="1" t="s">
        <v>171</v>
      </c>
      <c r="E845" s="4">
        <v>188392.66875000001</v>
      </c>
      <c r="F845" s="5">
        <v>493894.29375000001</v>
      </c>
      <c r="G845" s="6">
        <f t="shared" si="13"/>
        <v>0.3814432989690722</v>
      </c>
      <c r="H845" s="1">
        <v>2018</v>
      </c>
    </row>
    <row r="846" spans="1:8" x14ac:dyDescent="0.3">
      <c r="A846" s="2" t="s">
        <v>52</v>
      </c>
      <c r="B846" s="3" t="s">
        <v>53</v>
      </c>
      <c r="C846" s="1" t="s">
        <v>55</v>
      </c>
      <c r="D846" s="1" t="s">
        <v>171</v>
      </c>
      <c r="E846" s="4">
        <v>437757.18975000002</v>
      </c>
      <c r="F846" s="5">
        <v>437757.18975000002</v>
      </c>
      <c r="G846" s="6">
        <f t="shared" si="13"/>
        <v>1</v>
      </c>
      <c r="H846" s="1">
        <v>2018</v>
      </c>
    </row>
    <row r="847" spans="1:8" x14ac:dyDescent="0.3">
      <c r="A847" s="2" t="s">
        <v>56</v>
      </c>
      <c r="B847" s="3" t="s">
        <v>57</v>
      </c>
      <c r="C847" s="1" t="s">
        <v>58</v>
      </c>
      <c r="D847" s="1" t="s">
        <v>171</v>
      </c>
      <c r="E847" s="4">
        <v>339717.26699999999</v>
      </c>
      <c r="F847" s="5">
        <v>385289.09550000005</v>
      </c>
      <c r="G847" s="6">
        <f t="shared" si="13"/>
        <v>0.88172043010752676</v>
      </c>
      <c r="H847" s="1">
        <v>2018</v>
      </c>
    </row>
    <row r="848" spans="1:8" x14ac:dyDescent="0.3">
      <c r="A848" s="2" t="s">
        <v>59</v>
      </c>
      <c r="B848" s="3" t="s">
        <v>60</v>
      </c>
      <c r="C848" s="1" t="s">
        <v>61</v>
      </c>
      <c r="D848" s="1" t="s">
        <v>171</v>
      </c>
      <c r="E848" s="4">
        <v>214340.83650000003</v>
      </c>
      <c r="F848" s="5">
        <v>277382.25900000002</v>
      </c>
      <c r="G848" s="6">
        <f t="shared" si="13"/>
        <v>0.77272727272727282</v>
      </c>
      <c r="H848" s="1">
        <v>2018</v>
      </c>
    </row>
    <row r="849" spans="1:8" x14ac:dyDescent="0.3">
      <c r="A849" s="2" t="s">
        <v>62</v>
      </c>
      <c r="B849" s="3" t="s">
        <v>63</v>
      </c>
      <c r="C849" s="1" t="s">
        <v>64</v>
      </c>
      <c r="D849" s="1" t="s">
        <v>171</v>
      </c>
      <c r="E849" s="4">
        <v>80648.507249999995</v>
      </c>
      <c r="F849" s="5">
        <v>252351.78074999998</v>
      </c>
      <c r="G849" s="6">
        <f t="shared" si="13"/>
        <v>0.31958762886597941</v>
      </c>
      <c r="H849" s="1">
        <v>2018</v>
      </c>
    </row>
    <row r="850" spans="1:8" x14ac:dyDescent="0.3">
      <c r="A850" s="2" t="s">
        <v>65</v>
      </c>
      <c r="B850" s="3" t="s">
        <v>66</v>
      </c>
      <c r="C850" s="1" t="s">
        <v>67</v>
      </c>
      <c r="D850" s="1" t="s">
        <v>171</v>
      </c>
      <c r="E850" s="4">
        <v>51346.183499999999</v>
      </c>
      <c r="F850" s="5">
        <v>90269.903250000003</v>
      </c>
      <c r="G850" s="6">
        <f t="shared" si="13"/>
        <v>0.5688073394495412</v>
      </c>
      <c r="H850" s="1">
        <v>2018</v>
      </c>
    </row>
    <row r="851" spans="1:8" x14ac:dyDescent="0.3">
      <c r="A851" s="2" t="s">
        <v>68</v>
      </c>
      <c r="B851" s="3" t="s">
        <v>69</v>
      </c>
      <c r="C851" s="1" t="s">
        <v>70</v>
      </c>
      <c r="D851" s="1" t="s">
        <v>171</v>
      </c>
      <c r="E851" s="4">
        <v>280263.39525</v>
      </c>
      <c r="F851" s="5">
        <v>200785.71599999996</v>
      </c>
      <c r="G851" s="6">
        <f t="shared" si="13"/>
        <v>1.3958333333333337</v>
      </c>
      <c r="H851" s="1">
        <v>2018</v>
      </c>
    </row>
    <row r="852" spans="1:8" x14ac:dyDescent="0.3">
      <c r="A852" s="2" t="s">
        <v>71</v>
      </c>
      <c r="B852" s="3" t="s">
        <v>72</v>
      </c>
      <c r="C852" s="1" t="s">
        <v>73</v>
      </c>
      <c r="D852" s="1" t="s">
        <v>171</v>
      </c>
      <c r="E852" s="4">
        <v>337876.13025000005</v>
      </c>
      <c r="F852" s="5">
        <v>150619.47975000003</v>
      </c>
      <c r="G852" s="6">
        <f t="shared" si="13"/>
        <v>2.243243243243243</v>
      </c>
      <c r="H852" s="1">
        <v>2018</v>
      </c>
    </row>
    <row r="853" spans="1:8" x14ac:dyDescent="0.3">
      <c r="A853" s="2" t="s">
        <v>71</v>
      </c>
      <c r="B853" s="3" t="s">
        <v>72</v>
      </c>
      <c r="C853" s="1" t="s">
        <v>74</v>
      </c>
      <c r="D853" s="1" t="s">
        <v>171</v>
      </c>
      <c r="E853" s="4">
        <v>229525.65000000002</v>
      </c>
      <c r="F853" s="5">
        <v>157267.57500000001</v>
      </c>
      <c r="G853" s="6">
        <f t="shared" si="13"/>
        <v>1.4594594594594594</v>
      </c>
      <c r="H853" s="1">
        <v>2018</v>
      </c>
    </row>
    <row r="854" spans="1:8" x14ac:dyDescent="0.3">
      <c r="A854" s="2" t="s">
        <v>75</v>
      </c>
      <c r="B854" s="3" t="s">
        <v>76</v>
      </c>
      <c r="C854" s="1" t="s">
        <v>77</v>
      </c>
      <c r="D854" s="1" t="s">
        <v>171</v>
      </c>
      <c r="E854" s="4">
        <v>647992.74375000002</v>
      </c>
      <c r="F854" s="5">
        <v>688918.60124999995</v>
      </c>
      <c r="G854" s="6">
        <f t="shared" si="13"/>
        <v>0.94059405940594065</v>
      </c>
      <c r="H854" s="1">
        <v>2018</v>
      </c>
    </row>
    <row r="855" spans="1:8" x14ac:dyDescent="0.3">
      <c r="A855" s="2" t="s">
        <v>78</v>
      </c>
      <c r="B855" s="3" t="s">
        <v>79</v>
      </c>
      <c r="C855" s="1" t="s">
        <v>80</v>
      </c>
      <c r="D855" s="1" t="s">
        <v>171</v>
      </c>
      <c r="E855" s="4">
        <v>444063.70800000004</v>
      </c>
      <c r="F855" s="5">
        <v>590402.88450000004</v>
      </c>
      <c r="G855" s="6">
        <f t="shared" si="13"/>
        <v>0.75213675213675213</v>
      </c>
      <c r="H855" s="1">
        <v>2018</v>
      </c>
    </row>
    <row r="856" spans="1:8" x14ac:dyDescent="0.3">
      <c r="A856" s="2" t="s">
        <v>81</v>
      </c>
      <c r="B856" s="3" t="s">
        <v>82</v>
      </c>
      <c r="C856" s="1" t="s">
        <v>83</v>
      </c>
      <c r="D856" s="1" t="s">
        <v>171</v>
      </c>
      <c r="E856" s="4">
        <v>38176.218000000008</v>
      </c>
      <c r="F856" s="5">
        <v>23770.098000000002</v>
      </c>
      <c r="G856" s="6">
        <f t="shared" si="13"/>
        <v>1.6060606060606062</v>
      </c>
      <c r="H856" s="1">
        <v>2018</v>
      </c>
    </row>
    <row r="857" spans="1:8" x14ac:dyDescent="0.3">
      <c r="A857" s="2" t="s">
        <v>84</v>
      </c>
      <c r="B857" s="3" t="s">
        <v>85</v>
      </c>
      <c r="C857" s="1" t="s">
        <v>86</v>
      </c>
      <c r="D857" s="1" t="s">
        <v>171</v>
      </c>
      <c r="E857" s="4">
        <v>81246.09825000001</v>
      </c>
      <c r="F857" s="5">
        <v>71229.456000000006</v>
      </c>
      <c r="G857" s="6">
        <f t="shared" si="13"/>
        <v>1.140625</v>
      </c>
      <c r="H857" s="1">
        <v>2018</v>
      </c>
    </row>
    <row r="858" spans="1:8" x14ac:dyDescent="0.3">
      <c r="A858" s="2" t="s">
        <v>87</v>
      </c>
      <c r="B858" s="3" t="s">
        <v>88</v>
      </c>
      <c r="C858" s="1" t="s">
        <v>89</v>
      </c>
      <c r="D858" s="1" t="s">
        <v>171</v>
      </c>
      <c r="E858" s="4">
        <v>680361.12</v>
      </c>
      <c r="F858" s="5">
        <v>715796.59499999997</v>
      </c>
      <c r="G858" s="6">
        <f t="shared" si="13"/>
        <v>0.95049504950495056</v>
      </c>
      <c r="H858" s="1">
        <v>2018</v>
      </c>
    </row>
    <row r="859" spans="1:8" x14ac:dyDescent="0.3">
      <c r="A859" s="2" t="s">
        <v>90</v>
      </c>
      <c r="B859" s="3" t="s">
        <v>91</v>
      </c>
      <c r="C859" s="1" t="s">
        <v>92</v>
      </c>
      <c r="D859" s="1" t="s">
        <v>171</v>
      </c>
      <c r="E859" s="4">
        <v>80930.178</v>
      </c>
      <c r="F859" s="5">
        <v>234119.44349999999</v>
      </c>
      <c r="G859" s="6">
        <f t="shared" si="13"/>
        <v>0.34567901234567899</v>
      </c>
      <c r="H859" s="1">
        <v>2018</v>
      </c>
    </row>
    <row r="860" spans="1:8" x14ac:dyDescent="0.3">
      <c r="A860" s="2" t="s">
        <v>93</v>
      </c>
      <c r="B860" s="3" t="s">
        <v>94</v>
      </c>
      <c r="C860" s="1" t="s">
        <v>95</v>
      </c>
      <c r="D860" s="1" t="s">
        <v>171</v>
      </c>
      <c r="E860" s="4">
        <v>79479.886500000008</v>
      </c>
      <c r="F860" s="5">
        <v>60015.424500000001</v>
      </c>
      <c r="G860" s="6">
        <f t="shared" si="13"/>
        <v>1.3243243243243243</v>
      </c>
      <c r="H860" s="1">
        <v>2018</v>
      </c>
    </row>
    <row r="861" spans="1:8" x14ac:dyDescent="0.3">
      <c r="A861" s="2" t="s">
        <v>96</v>
      </c>
      <c r="B861" s="3" t="s">
        <v>97</v>
      </c>
      <c r="C861" s="1" t="s">
        <v>98</v>
      </c>
      <c r="D861" s="1" t="s">
        <v>171</v>
      </c>
      <c r="E861" s="4">
        <v>78862.193999999989</v>
      </c>
      <c r="F861" s="5">
        <v>97897.895999999993</v>
      </c>
      <c r="G861" s="6">
        <f t="shared" si="13"/>
        <v>0.80555555555555547</v>
      </c>
      <c r="H861" s="1">
        <v>2018</v>
      </c>
    </row>
    <row r="862" spans="1:8" x14ac:dyDescent="0.3">
      <c r="A862" s="2" t="s">
        <v>99</v>
      </c>
      <c r="B862" s="3" t="s">
        <v>100</v>
      </c>
      <c r="C862" s="1" t="s">
        <v>101</v>
      </c>
      <c r="D862" s="1" t="s">
        <v>171</v>
      </c>
      <c r="E862" s="4">
        <v>225064.50749999998</v>
      </c>
      <c r="F862" s="5">
        <v>231494.92199999996</v>
      </c>
      <c r="G862" s="6">
        <f t="shared" si="13"/>
        <v>0.97222222222222232</v>
      </c>
      <c r="H862" s="1">
        <v>2018</v>
      </c>
    </row>
    <row r="863" spans="1:8" x14ac:dyDescent="0.3">
      <c r="A863" s="2" t="s">
        <v>102</v>
      </c>
      <c r="B863" s="3" t="s">
        <v>103</v>
      </c>
      <c r="C863" s="1" t="s">
        <v>104</v>
      </c>
      <c r="D863" s="1" t="s">
        <v>171</v>
      </c>
      <c r="E863" s="4">
        <v>316355.24700000003</v>
      </c>
      <c r="F863" s="5">
        <v>243350.19000000006</v>
      </c>
      <c r="G863" s="6">
        <f t="shared" si="13"/>
        <v>1.2999999999999998</v>
      </c>
      <c r="H863" s="1">
        <v>2018</v>
      </c>
    </row>
    <row r="864" spans="1:8" x14ac:dyDescent="0.3">
      <c r="A864" s="2" t="s">
        <v>105</v>
      </c>
      <c r="B864" s="3" t="s">
        <v>106</v>
      </c>
      <c r="C864" s="1" t="s">
        <v>107</v>
      </c>
      <c r="D864" s="1" t="s">
        <v>171</v>
      </c>
      <c r="E864" s="4">
        <v>551778.77700000012</v>
      </c>
      <c r="F864" s="5">
        <v>563155.6590000001</v>
      </c>
      <c r="G864" s="6">
        <f t="shared" si="13"/>
        <v>0.97979797979797978</v>
      </c>
      <c r="H864" s="1">
        <v>2018</v>
      </c>
    </row>
    <row r="865" spans="1:8" x14ac:dyDescent="0.3">
      <c r="A865" s="2" t="s">
        <v>108</v>
      </c>
      <c r="B865" s="3" t="s">
        <v>109</v>
      </c>
      <c r="C865" s="1" t="s">
        <v>110</v>
      </c>
      <c r="D865" s="1" t="s">
        <v>171</v>
      </c>
      <c r="E865" s="4">
        <v>129307.7925</v>
      </c>
      <c r="F865" s="5">
        <v>87666.3</v>
      </c>
      <c r="G865" s="6">
        <f t="shared" si="13"/>
        <v>1.4749999999999999</v>
      </c>
      <c r="H865" s="1">
        <v>2018</v>
      </c>
    </row>
    <row r="866" spans="1:8" x14ac:dyDescent="0.3">
      <c r="A866" s="2" t="s">
        <v>111</v>
      </c>
      <c r="B866" s="3" t="s">
        <v>112</v>
      </c>
      <c r="C866" s="1" t="s">
        <v>113</v>
      </c>
      <c r="D866" s="1" t="s">
        <v>171</v>
      </c>
      <c r="E866" s="4">
        <v>472743.47250000003</v>
      </c>
      <c r="F866" s="5">
        <v>349102.87199999997</v>
      </c>
      <c r="G866" s="6">
        <f t="shared" si="13"/>
        <v>1.354166666666667</v>
      </c>
      <c r="H866" s="1">
        <v>2018</v>
      </c>
    </row>
    <row r="867" spans="1:8" x14ac:dyDescent="0.3">
      <c r="A867" s="2" t="s">
        <v>114</v>
      </c>
      <c r="B867" s="3" t="s">
        <v>115</v>
      </c>
      <c r="C867" s="1" t="s">
        <v>116</v>
      </c>
      <c r="D867" s="1" t="s">
        <v>171</v>
      </c>
      <c r="E867" s="4">
        <v>282074.78474999999</v>
      </c>
      <c r="F867" s="5">
        <v>441739.75724999997</v>
      </c>
      <c r="G867" s="6">
        <f t="shared" si="13"/>
        <v>0.63855421686746994</v>
      </c>
      <c r="H867" s="1">
        <v>2018</v>
      </c>
    </row>
    <row r="868" spans="1:8" x14ac:dyDescent="0.3">
      <c r="A868" s="2" t="s">
        <v>114</v>
      </c>
      <c r="B868" s="3" t="s">
        <v>115</v>
      </c>
      <c r="C868" s="1" t="s">
        <v>117</v>
      </c>
      <c r="D868" s="1" t="s">
        <v>171</v>
      </c>
      <c r="E868" s="4">
        <v>189847.21274999998</v>
      </c>
      <c r="F868" s="5">
        <v>260239.99949999998</v>
      </c>
      <c r="G868" s="6">
        <f t="shared" si="13"/>
        <v>0.72950819672131151</v>
      </c>
      <c r="H868" s="1">
        <v>2018</v>
      </c>
    </row>
    <row r="869" spans="1:8" x14ac:dyDescent="0.3">
      <c r="A869" s="2" t="s">
        <v>114</v>
      </c>
      <c r="B869" s="3" t="s">
        <v>115</v>
      </c>
      <c r="C869" s="1" t="s">
        <v>118</v>
      </c>
      <c r="D869" s="1" t="s">
        <v>171</v>
      </c>
      <c r="E869" s="4">
        <v>360916.21575000003</v>
      </c>
      <c r="F869" s="5">
        <v>242258.82975</v>
      </c>
      <c r="G869" s="6">
        <f t="shared" si="13"/>
        <v>1.489795918367347</v>
      </c>
      <c r="H869" s="1">
        <v>2018</v>
      </c>
    </row>
    <row r="870" spans="1:8" x14ac:dyDescent="0.3">
      <c r="A870" s="2" t="s">
        <v>119</v>
      </c>
      <c r="B870" s="3" t="s">
        <v>120</v>
      </c>
      <c r="C870" s="1" t="s">
        <v>121</v>
      </c>
      <c r="D870" s="1" t="s">
        <v>171</v>
      </c>
      <c r="E870" s="4">
        <v>334057.35825000005</v>
      </c>
      <c r="F870" s="5">
        <v>373103.02350000001</v>
      </c>
      <c r="G870" s="6">
        <f t="shared" si="13"/>
        <v>0.89534883720930247</v>
      </c>
      <c r="H870" s="1">
        <v>2018</v>
      </c>
    </row>
    <row r="871" spans="1:8" x14ac:dyDescent="0.3">
      <c r="A871" s="2" t="s">
        <v>122</v>
      </c>
      <c r="B871" s="3" t="s">
        <v>123</v>
      </c>
      <c r="C871" s="1" t="s">
        <v>124</v>
      </c>
      <c r="D871" s="1" t="s">
        <v>171</v>
      </c>
      <c r="E871" s="4">
        <v>72066.266999999993</v>
      </c>
      <c r="F871" s="5">
        <v>125258.0355</v>
      </c>
      <c r="G871" s="6">
        <f t="shared" si="13"/>
        <v>0.57534246575342463</v>
      </c>
      <c r="H871" s="1">
        <v>2018</v>
      </c>
    </row>
    <row r="872" spans="1:8" x14ac:dyDescent="0.3">
      <c r="A872" s="2" t="s">
        <v>125</v>
      </c>
      <c r="B872" s="3" t="s">
        <v>126</v>
      </c>
      <c r="C872" s="1" t="s">
        <v>127</v>
      </c>
      <c r="D872" s="1" t="s">
        <v>171</v>
      </c>
      <c r="E872" s="4">
        <v>270042.33599999995</v>
      </c>
      <c r="F872" s="5">
        <v>151898.81399999998</v>
      </c>
      <c r="G872" s="6">
        <f t="shared" si="13"/>
        <v>1.7777777777777777</v>
      </c>
      <c r="H872" s="1">
        <v>2018</v>
      </c>
    </row>
    <row r="873" spans="1:8" x14ac:dyDescent="0.3">
      <c r="A873" s="2" t="s">
        <v>128</v>
      </c>
      <c r="B873" s="3" t="s">
        <v>129</v>
      </c>
      <c r="C873" s="1" t="s">
        <v>130</v>
      </c>
      <c r="D873" s="1" t="s">
        <v>171</v>
      </c>
      <c r="E873" s="4">
        <v>387704.79900000006</v>
      </c>
      <c r="F873" s="5">
        <v>768229.87950000016</v>
      </c>
      <c r="G873" s="6">
        <f t="shared" si="13"/>
        <v>0.50467289719626163</v>
      </c>
      <c r="H873" s="1">
        <v>2018</v>
      </c>
    </row>
    <row r="874" spans="1:8" x14ac:dyDescent="0.3">
      <c r="A874" s="2" t="s">
        <v>131</v>
      </c>
      <c r="B874" s="3" t="s">
        <v>132</v>
      </c>
      <c r="C874" s="1" t="s">
        <v>133</v>
      </c>
      <c r="D874" s="1" t="s">
        <v>171</v>
      </c>
      <c r="E874" s="4">
        <v>145909.51200000002</v>
      </c>
      <c r="F874" s="5">
        <v>151669.09800000003</v>
      </c>
      <c r="G874" s="6">
        <f t="shared" si="13"/>
        <v>0.96202531645569611</v>
      </c>
      <c r="H874" s="1">
        <v>2018</v>
      </c>
    </row>
    <row r="875" spans="1:8" x14ac:dyDescent="0.3">
      <c r="A875" s="2" t="s">
        <v>134</v>
      </c>
      <c r="B875" s="3" t="s">
        <v>135</v>
      </c>
      <c r="C875" s="1" t="s">
        <v>136</v>
      </c>
      <c r="D875" s="1" t="s">
        <v>171</v>
      </c>
      <c r="E875" s="4">
        <v>185486.96250000002</v>
      </c>
      <c r="F875" s="5">
        <v>107582.43825000001</v>
      </c>
      <c r="G875" s="6">
        <f t="shared" si="13"/>
        <v>1.7241379310344829</v>
      </c>
      <c r="H875" s="1">
        <v>2018</v>
      </c>
    </row>
    <row r="876" spans="1:8" x14ac:dyDescent="0.3">
      <c r="A876" s="2" t="s">
        <v>137</v>
      </c>
      <c r="B876" s="3" t="s">
        <v>138</v>
      </c>
      <c r="C876" s="1" t="s">
        <v>139</v>
      </c>
      <c r="D876" s="1" t="s">
        <v>171</v>
      </c>
      <c r="E876" s="4">
        <v>215017.52400000003</v>
      </c>
      <c r="F876" s="5">
        <v>98160.173999999999</v>
      </c>
      <c r="G876" s="6">
        <f t="shared" si="13"/>
        <v>2.1904761904761907</v>
      </c>
      <c r="H876" s="1">
        <v>2018</v>
      </c>
    </row>
    <row r="877" spans="1:8" x14ac:dyDescent="0.3">
      <c r="A877" s="2" t="s">
        <v>140</v>
      </c>
      <c r="B877" s="3" t="s">
        <v>141</v>
      </c>
      <c r="C877" s="1" t="s">
        <v>142</v>
      </c>
      <c r="D877" s="1" t="s">
        <v>171</v>
      </c>
      <c r="E877" s="4">
        <v>541695.67424999992</v>
      </c>
      <c r="F877" s="5">
        <v>170421.111</v>
      </c>
      <c r="G877" s="6">
        <f t="shared" si="13"/>
        <v>3.1785714285714279</v>
      </c>
      <c r="H877" s="1">
        <v>2018</v>
      </c>
    </row>
    <row r="878" spans="1:8" x14ac:dyDescent="0.3">
      <c r="A878" s="2" t="s">
        <v>143</v>
      </c>
      <c r="B878" s="3" t="s">
        <v>144</v>
      </c>
      <c r="C878" s="1" t="s">
        <v>145</v>
      </c>
      <c r="D878" s="1" t="s">
        <v>171</v>
      </c>
      <c r="E878" s="4">
        <v>476490.72824999999</v>
      </c>
      <c r="F878" s="5">
        <v>541763.43074999994</v>
      </c>
      <c r="G878" s="6">
        <f t="shared" si="13"/>
        <v>0.87951807228915668</v>
      </c>
      <c r="H878" s="1">
        <v>2018</v>
      </c>
    </row>
    <row r="879" spans="1:8" x14ac:dyDescent="0.3">
      <c r="A879" s="2" t="s">
        <v>143</v>
      </c>
      <c r="B879" s="3" t="s">
        <v>144</v>
      </c>
      <c r="C879" s="1" t="s">
        <v>146</v>
      </c>
      <c r="D879" s="1" t="s">
        <v>171</v>
      </c>
      <c r="E879" s="4">
        <v>127415.28150000001</v>
      </c>
      <c r="F879" s="5">
        <v>186222.3345</v>
      </c>
      <c r="G879" s="6">
        <f t="shared" si="13"/>
        <v>0.6842105263157896</v>
      </c>
      <c r="H879" s="1">
        <v>2018</v>
      </c>
    </row>
    <row r="880" spans="1:8" x14ac:dyDescent="0.3">
      <c r="A880" s="2" t="s">
        <v>147</v>
      </c>
      <c r="B880" s="3" t="s">
        <v>148</v>
      </c>
      <c r="C880" s="1" t="s">
        <v>149</v>
      </c>
      <c r="D880" s="1" t="s">
        <v>171</v>
      </c>
      <c r="E880" s="4">
        <v>119961.37125</v>
      </c>
      <c r="F880" s="5">
        <v>215930.46825000001</v>
      </c>
      <c r="G880" s="6">
        <f t="shared" si="13"/>
        <v>0.55555555555555558</v>
      </c>
      <c r="H880" s="1">
        <v>2018</v>
      </c>
    </row>
    <row r="881" spans="1:8" x14ac:dyDescent="0.3">
      <c r="A881" s="2" t="s">
        <v>150</v>
      </c>
      <c r="B881" s="3" t="s">
        <v>151</v>
      </c>
      <c r="C881" s="1" t="s">
        <v>152</v>
      </c>
      <c r="D881" s="1" t="s">
        <v>171</v>
      </c>
      <c r="E881" s="4">
        <v>215687.48850000001</v>
      </c>
      <c r="F881" s="5">
        <v>213392.94075000004</v>
      </c>
      <c r="G881" s="6">
        <f t="shared" si="13"/>
        <v>1.0107526881720428</v>
      </c>
      <c r="H881" s="1">
        <v>2018</v>
      </c>
    </row>
    <row r="882" spans="1:8" x14ac:dyDescent="0.3">
      <c r="A882" s="2" t="s">
        <v>153</v>
      </c>
      <c r="B882" s="3" t="s">
        <v>154</v>
      </c>
      <c r="C882" s="1" t="s">
        <v>155</v>
      </c>
      <c r="D882" s="1" t="s">
        <v>171</v>
      </c>
      <c r="E882" s="4">
        <v>93685.599000000017</v>
      </c>
      <c r="F882" s="5">
        <v>337937.33925000008</v>
      </c>
      <c r="G882" s="6">
        <f t="shared" si="13"/>
        <v>0.2772277227722772</v>
      </c>
      <c r="H882" s="1">
        <v>2018</v>
      </c>
    </row>
    <row r="883" spans="1:8" x14ac:dyDescent="0.3">
      <c r="A883" s="2" t="s">
        <v>156</v>
      </c>
      <c r="B883" s="3" t="s">
        <v>157</v>
      </c>
      <c r="C883" s="1" t="s">
        <v>158</v>
      </c>
      <c r="D883" s="1" t="s">
        <v>171</v>
      </c>
      <c r="E883" s="4">
        <v>42616.489500000003</v>
      </c>
      <c r="F883" s="5">
        <v>54090.159750000006</v>
      </c>
      <c r="G883" s="6">
        <f t="shared" si="13"/>
        <v>0.78787878787878785</v>
      </c>
      <c r="H883" s="1">
        <v>2018</v>
      </c>
    </row>
    <row r="884" spans="1:8" x14ac:dyDescent="0.3">
      <c r="A884" s="2" t="s">
        <v>159</v>
      </c>
      <c r="B884" s="3" t="s">
        <v>160</v>
      </c>
      <c r="C884" s="1" t="s">
        <v>161</v>
      </c>
      <c r="D884" s="1" t="s">
        <v>171</v>
      </c>
      <c r="E884" s="4">
        <v>380488.48200000002</v>
      </c>
      <c r="F884" s="5">
        <v>181596.77549999999</v>
      </c>
      <c r="G884" s="6">
        <f t="shared" si="13"/>
        <v>2.0952380952380953</v>
      </c>
      <c r="H884" s="1">
        <v>2018</v>
      </c>
    </row>
    <row r="885" spans="1:8" x14ac:dyDescent="0.3">
      <c r="A885" s="2" t="s">
        <v>162</v>
      </c>
      <c r="B885" s="3" t="s">
        <v>163</v>
      </c>
      <c r="C885" s="1" t="s">
        <v>164</v>
      </c>
      <c r="D885" s="1" t="s">
        <v>171</v>
      </c>
      <c r="E885" s="4">
        <v>25473.690000000002</v>
      </c>
      <c r="F885" s="5">
        <v>29294.743500000004</v>
      </c>
      <c r="G885" s="6">
        <f t="shared" si="13"/>
        <v>0.86956521739130432</v>
      </c>
      <c r="H885" s="1">
        <v>2018</v>
      </c>
    </row>
    <row r="886" spans="1:8" x14ac:dyDescent="0.3">
      <c r="A886" s="2" t="s">
        <v>165</v>
      </c>
      <c r="B886" s="3" t="s">
        <v>166</v>
      </c>
      <c r="C886" s="1" t="s">
        <v>167</v>
      </c>
      <c r="D886" s="1" t="s">
        <v>171</v>
      </c>
      <c r="E886" s="4">
        <v>553415.53050000011</v>
      </c>
      <c r="F886" s="5">
        <v>180707.11200000002</v>
      </c>
      <c r="G886" s="6">
        <f t="shared" si="13"/>
        <v>3.0625</v>
      </c>
      <c r="H886" s="1">
        <v>2018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A523B-3AC9-47F1-A062-E70066BE8499}">
  <sheetPr codeName="Sayfa3"/>
  <dimension ref="A1:X50"/>
  <sheetViews>
    <sheetView topLeftCell="A7" zoomScale="130" zoomScaleNormal="130" workbookViewId="0">
      <selection activeCell="D18" sqref="D18"/>
    </sheetView>
  </sheetViews>
  <sheetFormatPr defaultRowHeight="14.4" x14ac:dyDescent="0.3"/>
  <cols>
    <col min="1" max="1" width="14" bestFit="1" customWidth="1"/>
    <col min="2" max="2" width="12.88671875" bestFit="1" customWidth="1"/>
    <col min="7" max="7" width="12.44140625" bestFit="1" customWidth="1"/>
    <col min="8" max="8" width="15" bestFit="1" customWidth="1"/>
    <col min="9" max="9" width="10.77734375" bestFit="1" customWidth="1"/>
    <col min="10" max="10" width="14.109375" bestFit="1" customWidth="1"/>
    <col min="11" max="11" width="10.77734375" bestFit="1" customWidth="1"/>
    <col min="12" max="14" width="14" bestFit="1" customWidth="1"/>
    <col min="15" max="15" width="11.44140625" bestFit="1" customWidth="1"/>
    <col min="16" max="16" width="4.33203125" customWidth="1"/>
    <col min="18" max="18" width="14.6640625" bestFit="1" customWidth="1"/>
    <col min="24" max="24" width="3.21875" customWidth="1"/>
  </cols>
  <sheetData>
    <row r="1" spans="1:24" x14ac:dyDescent="0.3">
      <c r="A1" t="str" cm="1">
        <f t="array" ref="A1:A50">_xlfn.UNIQUE(Tablo1[STATE])</f>
        <v>Alaska</v>
      </c>
      <c r="B1" s="7">
        <f>SUMIFS(DATA!$E:$E,DATA!$B:$B,A1,DATA!$H:$H,$C$1)</f>
        <v>1075642.794</v>
      </c>
      <c r="C1">
        <f>Dashbord!A1</f>
        <v>2018</v>
      </c>
      <c r="D1" cm="1">
        <f t="array" ref="D1:D3">_xlfn.UNIQUE(Tablo1[YEAR])</f>
        <v>2020</v>
      </c>
      <c r="G1" t="str" cm="1">
        <f t="array" ref="G1:G5">_xlfn.UNIQUE(Tablo1[PRODUCTS])</f>
        <v>MERCEDES</v>
      </c>
      <c r="H1" s="7">
        <f>SUMIFS(DATA!$E:$E,DATA!$D:$D,G1,DATA!$H:$H,$C$1)</f>
        <v>11651494.895999998</v>
      </c>
      <c r="L1" cm="1">
        <f t="array" ref="L1:N1">TRANSPOSE(_xlfn._xlws.SORT(_xlfn.UNIQUE(Tablo1[YEAR])))</f>
        <v>2018</v>
      </c>
      <c r="M1">
        <v>2019</v>
      </c>
      <c r="N1">
        <v>2020</v>
      </c>
      <c r="R1" t="str">
        <f>Dashbord!V3</f>
        <v>Michigan</v>
      </c>
    </row>
    <row r="2" spans="1:24" x14ac:dyDescent="0.3">
      <c r="A2" t="str">
        <v>Alabama</v>
      </c>
      <c r="B2" s="7">
        <f>SUMIFS(DATA!$E:$E,DATA!$B:$B,A2,DATA!$H:$H,$C$1)</f>
        <v>1138081.2322500001</v>
      </c>
      <c r="D2">
        <v>2019</v>
      </c>
      <c r="G2" t="str">
        <v>BMW</v>
      </c>
      <c r="H2" s="7">
        <f>SUMIFS(DATA!$E:$E,DATA!$D:$D,G2,DATA!$H:$H,$C$1)</f>
        <v>7830346.9702500002</v>
      </c>
      <c r="K2" t="str" cm="1">
        <f t="array" ref="K2:K6">_xlfn.UNIQUE(Tablo1[PRODUCTS])</f>
        <v>MERCEDES</v>
      </c>
      <c r="L2" s="7">
        <f>SUMIFS(DATA!$E:$E,DATA!$D:$D,$K2,DATA!$H:$H,L$1)</f>
        <v>11651494.895999998</v>
      </c>
      <c r="M2" s="7">
        <f>SUMIFS(DATA!$E:$E,DATA!$D:$D,$K2,DATA!$H:$H,M$1)</f>
        <v>17119042.839000005</v>
      </c>
      <c r="N2" s="7">
        <f>SUMIFS(DATA!$E:$E,DATA!$D:$D,$K2,DATA!$H:$H,N$1)</f>
        <v>30171771</v>
      </c>
      <c r="O2" s="13">
        <f>SUM(L2:N2)</f>
        <v>58942308.734999999</v>
      </c>
    </row>
    <row r="3" spans="1:24" x14ac:dyDescent="0.3">
      <c r="A3" t="str">
        <v>Arkansas</v>
      </c>
      <c r="B3" s="7">
        <f>SUMIFS(DATA!$E:$E,DATA!$B:$B,A3,DATA!$H:$H,$C$1)</f>
        <v>879472.17450000008</v>
      </c>
      <c r="D3">
        <v>2018</v>
      </c>
      <c r="G3" t="str">
        <v>FORD</v>
      </c>
      <c r="H3" s="7">
        <f>SUMIFS(DATA!$E:$E,DATA!$D:$D,G3,DATA!$H:$H,$C$1)</f>
        <v>16905078.695250001</v>
      </c>
      <c r="K3" t="str">
        <v>BMW</v>
      </c>
      <c r="L3" s="7">
        <f>SUMIFS(DATA!$E:$E,DATA!$D:$D,$K3,DATA!$H:$H,L$1)</f>
        <v>7830346.9702500002</v>
      </c>
      <c r="M3" s="7">
        <f>SUMIFS(DATA!$E:$E,DATA!$D:$D,$K3,DATA!$H:$H,M$1)</f>
        <v>9696997.8989999983</v>
      </c>
      <c r="N3" s="7">
        <f>SUMIFS(DATA!$E:$E,DATA!$D:$D,$K3,DATA!$H:$H,N$1)</f>
        <v>17788458</v>
      </c>
      <c r="O3" s="13">
        <f t="shared" ref="O3:O6" si="0">SUM(L3:N3)</f>
        <v>35315802.86925</v>
      </c>
      <c r="R3" t="str" cm="1">
        <f t="array" ref="R3">_xlfn.UNIQUE(_xlfn._xlws.FILTER(Tablo1[SALERS],Tablo1[STATE]=R1))</f>
        <v>John Pu</v>
      </c>
    </row>
    <row r="4" spans="1:24" x14ac:dyDescent="0.3">
      <c r="A4" t="str">
        <v>Arizona</v>
      </c>
      <c r="B4" s="7">
        <f>SUMIFS(DATA!$E:$E,DATA!$B:$B,A4,DATA!$H:$H,$C$1)</f>
        <v>1034391.7012499999</v>
      </c>
      <c r="G4" t="str">
        <v>MAZDA</v>
      </c>
      <c r="H4" s="7">
        <f>SUMIFS(DATA!$E:$E,DATA!$D:$D,G4,DATA!$H:$H,$C$1)</f>
        <v>10361173.481999997</v>
      </c>
      <c r="K4" t="str">
        <v>FORD</v>
      </c>
      <c r="L4" s="7">
        <f>SUMIFS(DATA!$E:$E,DATA!$D:$D,$K4,DATA!$H:$H,L$1)</f>
        <v>16905078.695250001</v>
      </c>
      <c r="M4" s="7">
        <f>SUMIFS(DATA!$E:$E,DATA!$D:$D,$K4,DATA!$H:$H,M$1)</f>
        <v>21034718.774999991</v>
      </c>
      <c r="N4" s="7">
        <f>SUMIFS(DATA!$E:$E,DATA!$D:$D,$K4,DATA!$H:$H,N$1)</f>
        <v>38563077</v>
      </c>
      <c r="O4" s="13">
        <f t="shared" si="0"/>
        <v>76502874.470249996</v>
      </c>
    </row>
    <row r="5" spans="1:24" x14ac:dyDescent="0.3">
      <c r="A5" t="str">
        <v>California</v>
      </c>
      <c r="B5" s="7">
        <f>SUMIFS(DATA!$E:$E,DATA!$B:$B,A5,DATA!$H:$H,$C$1)</f>
        <v>5450492.6527500013</v>
      </c>
      <c r="G5" t="str">
        <v>CHEVROLET</v>
      </c>
      <c r="H5" s="7">
        <f>SUMIFS(DATA!$E:$E,DATA!$D:$D,G5,DATA!$H:$H,$C$1)</f>
        <v>15846811.008750001</v>
      </c>
      <c r="K5" t="str">
        <v>MAZDA</v>
      </c>
      <c r="L5" s="7">
        <f>SUMIFS(DATA!$E:$E,DATA!$D:$D,$K5,DATA!$H:$H,L$1)</f>
        <v>10361173.481999997</v>
      </c>
      <c r="M5" s="7">
        <f>SUMIFS(DATA!$E:$E,DATA!$D:$D,$K5,DATA!$H:$H,M$1)</f>
        <v>12920499.387000004</v>
      </c>
      <c r="N5" s="7">
        <f>SUMIFS(DATA!$E:$E,DATA!$D:$D,$K5,DATA!$H:$H,N$1)</f>
        <v>22939296</v>
      </c>
      <c r="O5" s="13">
        <f t="shared" si="0"/>
        <v>46220968.869000003</v>
      </c>
    </row>
    <row r="6" spans="1:24" x14ac:dyDescent="0.3">
      <c r="A6" t="str">
        <v>Colorado</v>
      </c>
      <c r="B6" s="7">
        <f>SUMIFS(DATA!$E:$E,DATA!$B:$B,A6,DATA!$H:$H,$C$1)</f>
        <v>438364.28474999999</v>
      </c>
      <c r="K6" t="str">
        <v>CHEVROLET</v>
      </c>
      <c r="L6" s="7">
        <f>SUMIFS(DATA!$E:$E,DATA!$D:$D,$K6,DATA!$H:$H,L$1)</f>
        <v>15846811.008750001</v>
      </c>
      <c r="M6" s="7">
        <f>SUMIFS(DATA!$E:$E,DATA!$D:$D,$K6,DATA!$H:$H,M$1)</f>
        <v>20032255.052999999</v>
      </c>
      <c r="N6" s="7">
        <f>SUMIFS(DATA!$E:$E,DATA!$D:$D,$K6,DATA!$H:$H,N$1)</f>
        <v>35219513</v>
      </c>
      <c r="O6" s="13">
        <f t="shared" si="0"/>
        <v>71098579.061749995</v>
      </c>
    </row>
    <row r="7" spans="1:24" x14ac:dyDescent="0.3">
      <c r="A7" t="str">
        <v>Connecticut</v>
      </c>
      <c r="B7" s="7">
        <f>SUMIFS(DATA!$E:$E,DATA!$B:$B,A7,DATA!$H:$H,$C$1)</f>
        <v>1128315.8857500001</v>
      </c>
    </row>
    <row r="8" spans="1:24" x14ac:dyDescent="0.3">
      <c r="A8" t="str">
        <v>Delaware</v>
      </c>
      <c r="B8" s="7">
        <f>SUMIFS(DATA!$E:$E,DATA!$B:$B,A8,DATA!$H:$H,$C$1)</f>
        <v>735656.80274999992</v>
      </c>
    </row>
    <row r="9" spans="1:24" x14ac:dyDescent="0.3">
      <c r="A9" t="str">
        <v>Florida</v>
      </c>
      <c r="B9" s="7">
        <f>SUMIFS(DATA!$E:$E,DATA!$B:$B,A9,DATA!$H:$H,$C$1)</f>
        <v>1559380.8352499998</v>
      </c>
    </row>
    <row r="10" spans="1:24" ht="15" customHeight="1" x14ac:dyDescent="0.3">
      <c r="A10" t="str">
        <v>Georgia</v>
      </c>
      <c r="B10" s="7">
        <f>SUMIFS(DATA!$E:$E,DATA!$B:$B,A10,DATA!$H:$H,$C$1)</f>
        <v>1356322.9950000001</v>
      </c>
      <c r="L10" t="str">
        <f>Dashbord!V1</f>
        <v>Florida</v>
      </c>
    </row>
    <row r="11" spans="1:24" ht="10.8" customHeight="1" x14ac:dyDescent="0.3">
      <c r="A11" t="str">
        <v>Hawaii</v>
      </c>
      <c r="B11" s="7">
        <f>SUMIFS(DATA!$E:$E,DATA!$B:$B,A11,DATA!$H:$H,$C$1)</f>
        <v>1705018.1737500001</v>
      </c>
      <c r="L11" t="str">
        <f>Dashbord!V2</f>
        <v>2018</v>
      </c>
      <c r="P11" s="9"/>
      <c r="Q11" s="9"/>
      <c r="R11" s="9"/>
      <c r="S11" s="9"/>
      <c r="T11" s="9"/>
      <c r="U11" s="9"/>
      <c r="V11" s="9"/>
      <c r="W11" s="9"/>
      <c r="X11" s="9"/>
    </row>
    <row r="12" spans="1:24" x14ac:dyDescent="0.3">
      <c r="A12" t="str">
        <v>Iowa</v>
      </c>
      <c r="B12" s="7">
        <f>SUMIFS(DATA!$E:$E,DATA!$B:$B,A12,DATA!$H:$H,$C$1)</f>
        <v>952514.87625000009</v>
      </c>
      <c r="K12" s="22"/>
      <c r="L12" s="25" t="s">
        <v>175</v>
      </c>
      <c r="M12" s="25" t="s">
        <v>176</v>
      </c>
      <c r="N12" s="25" t="s">
        <v>178</v>
      </c>
      <c r="P12" s="9"/>
      <c r="Q12" s="9"/>
      <c r="R12" s="9"/>
      <c r="S12" s="9"/>
      <c r="T12" s="9"/>
      <c r="U12" s="9"/>
      <c r="V12" s="9"/>
      <c r="W12" s="9"/>
      <c r="X12" s="9"/>
    </row>
    <row r="13" spans="1:24" x14ac:dyDescent="0.3">
      <c r="A13" t="str">
        <v>Idaho</v>
      </c>
      <c r="B13" s="7">
        <f>SUMIFS(DATA!$E:$E,DATA!$B:$B,A13,DATA!$H:$H,$C$1)</f>
        <v>1328565.8002500001</v>
      </c>
      <c r="G13" t="s">
        <v>172</v>
      </c>
      <c r="H13" s="7">
        <f>SUMIFS(DATA!E:E,DATA!H:H,C1)</f>
        <v>62594905.052249976</v>
      </c>
      <c r="K13" s="20" t="str" cm="1">
        <f t="array" ref="K13:K17">_xlfn.UNIQUE(Tablo1[PRODUCTS])</f>
        <v>MERCEDES</v>
      </c>
      <c r="L13" s="21">
        <f>SUMIFS(DATA!$E:$E,DATA!$B:$B,$L$10,DATA!$H:$H,$L$11,DATA!$D:$D,parametreler!$K13)</f>
        <v>119773.43775000001</v>
      </c>
      <c r="M13" s="21">
        <f>SUMIFS(DATA!$F:$F,DATA!$B:$B,$L$10,DATA!$H:$H,$L$11,DATA!$D:$D,parametreler!$K13)</f>
        <v>317912.61375000002</v>
      </c>
      <c r="N13" s="26">
        <f>L13/M13</f>
        <v>0.37674956126210013</v>
      </c>
      <c r="P13" s="9"/>
      <c r="Q13" s="9"/>
      <c r="R13" s="9"/>
      <c r="S13" s="9"/>
      <c r="T13" s="9"/>
      <c r="U13" s="9"/>
      <c r="V13" s="9"/>
      <c r="W13" s="9"/>
      <c r="X13" s="9"/>
    </row>
    <row r="14" spans="1:24" x14ac:dyDescent="0.3">
      <c r="A14" t="str">
        <v>Illinois</v>
      </c>
      <c r="B14" s="7">
        <f>SUMIFS(DATA!$E:$E,DATA!$B:$B,A14,DATA!$H:$H,$C$1)</f>
        <v>1872596.3939999999</v>
      </c>
      <c r="G14" t="s">
        <v>173</v>
      </c>
      <c r="H14" s="7">
        <f>SUMIFS(DATA!F:F,DATA!H:H,C1)</f>
        <v>70419511.451250061</v>
      </c>
      <c r="K14" s="23" t="str">
        <v>BMW</v>
      </c>
      <c r="L14" s="24">
        <f>SUMIFS(DATA!$E:$E,DATA!$B:$B,$L$10,DATA!$H:$H,$L$11,DATA!$D:$D,parametreler!$K14)</f>
        <v>66365.891999999993</v>
      </c>
      <c r="M14" s="24">
        <f>SUMIFS(DATA!$F:$F,DATA!$B:$B,$L$10,DATA!$H:$H,$L$11,DATA!$D:$D,parametreler!$K14)</f>
        <v>68066.257499999992</v>
      </c>
      <c r="N14" s="27">
        <f t="shared" ref="N14:N17" si="1">L14/M14</f>
        <v>0.97501896589510595</v>
      </c>
      <c r="P14" s="9"/>
      <c r="Q14" s="9"/>
      <c r="R14" s="9"/>
      <c r="S14" s="9"/>
      <c r="T14" s="9"/>
      <c r="U14" s="9"/>
      <c r="V14" s="9"/>
      <c r="W14" s="9"/>
      <c r="X14" s="9"/>
    </row>
    <row r="15" spans="1:24" x14ac:dyDescent="0.3">
      <c r="A15" t="str">
        <v>Indiana</v>
      </c>
      <c r="B15" s="7">
        <f>SUMIFS(DATA!$E:$E,DATA!$B:$B,A15,DATA!$H:$H,$C$1)</f>
        <v>1410217.6410000001</v>
      </c>
      <c r="H15" s="11">
        <f>H13/H14</f>
        <v>0.88888581818098955</v>
      </c>
      <c r="K15" s="20" t="str">
        <v>FORD</v>
      </c>
      <c r="L15" s="21">
        <f>SUMIFS(DATA!$E:$E,DATA!$B:$B,$L$10,DATA!$H:$H,$L$11,DATA!$D:$D,parametreler!$K15)</f>
        <v>363711.40425000002</v>
      </c>
      <c r="M15" s="21">
        <f>SUMIFS(DATA!$F:$F,DATA!$B:$B,$L$10,DATA!$H:$H,$L$11,DATA!$D:$D,parametreler!$K15)</f>
        <v>349858.90575000003</v>
      </c>
      <c r="N15" s="26">
        <f t="shared" si="1"/>
        <v>1.0395945287438206</v>
      </c>
      <c r="P15" s="9"/>
      <c r="Q15" s="9"/>
      <c r="R15" s="9"/>
      <c r="S15" s="9"/>
      <c r="T15" s="9"/>
      <c r="U15" s="9"/>
      <c r="V15" s="9"/>
      <c r="W15" s="9"/>
      <c r="X15" s="9"/>
    </row>
    <row r="16" spans="1:24" x14ac:dyDescent="0.3">
      <c r="A16" t="str">
        <v>Kansas</v>
      </c>
      <c r="B16" s="7">
        <f>SUMIFS(DATA!$E:$E,DATA!$B:$B,A16,DATA!$H:$H,$C$1)</f>
        <v>573734.51549999998</v>
      </c>
      <c r="K16" s="23" t="str">
        <v>MAZDA</v>
      </c>
      <c r="L16" s="24">
        <f>SUMIFS(DATA!$E:$E,DATA!$B:$B,$L$10,DATA!$H:$H,$L$11,DATA!$D:$D,parametreler!$K16)</f>
        <v>325102.26825000002</v>
      </c>
      <c r="M16" s="24">
        <f>SUMIFS(DATA!$F:$F,DATA!$B:$B,$L$10,DATA!$H:$H,$L$11,DATA!$D:$D,parametreler!$K16)</f>
        <v>556401.77100000007</v>
      </c>
      <c r="N16" s="27">
        <f t="shared" si="1"/>
        <v>0.58429409321560188</v>
      </c>
      <c r="P16" s="9"/>
      <c r="Q16" s="9"/>
      <c r="R16" s="9"/>
      <c r="S16" s="9"/>
      <c r="T16" s="9"/>
      <c r="U16" s="9"/>
      <c r="V16" s="9"/>
      <c r="W16" s="9"/>
      <c r="X16" s="9"/>
    </row>
    <row r="17" spans="1:24" x14ac:dyDescent="0.3">
      <c r="A17" t="str">
        <v>Kentucky</v>
      </c>
      <c r="B17" s="7">
        <f>SUMIFS(DATA!$E:$E,DATA!$B:$B,A17,DATA!$H:$H,$C$1)</f>
        <v>860174.67375000007</v>
      </c>
      <c r="G17" t="s">
        <v>174</v>
      </c>
      <c r="H17" s="11">
        <f>IF(H15&gt;1,1,H15)</f>
        <v>0.88888581818098955</v>
      </c>
      <c r="K17" s="20" t="str">
        <v>CHEVROLET</v>
      </c>
      <c r="L17" s="21">
        <f>SUMIFS(DATA!$E:$E,DATA!$B:$B,$L$10,DATA!$H:$H,$L$11,DATA!$D:$D,parametreler!$K17)</f>
        <v>684427.8330000001</v>
      </c>
      <c r="M17" s="21">
        <f>SUMIFS(DATA!$F:$F,DATA!$B:$B,$L$10,DATA!$H:$H,$L$11,DATA!$D:$D,parametreler!$K17)</f>
        <v>677063.00249999994</v>
      </c>
      <c r="N17" s="26">
        <f t="shared" si="1"/>
        <v>1.0108776147460519</v>
      </c>
      <c r="P17" s="9"/>
      <c r="Q17" s="9"/>
      <c r="R17" s="9"/>
      <c r="S17" s="9"/>
      <c r="T17" s="9"/>
      <c r="U17" s="9"/>
      <c r="V17" s="9"/>
      <c r="W17" s="9"/>
      <c r="X17" s="9"/>
    </row>
    <row r="18" spans="1:24" x14ac:dyDescent="0.3">
      <c r="A18" t="str">
        <v>Louisiana</v>
      </c>
      <c r="B18" s="7">
        <f>SUMIFS(DATA!$E:$E,DATA!$B:$B,A18,DATA!$H:$H,$C$1)</f>
        <v>996370.78049999988</v>
      </c>
      <c r="L18" t="str">
        <f>Dashbord!V5</f>
        <v>2019</v>
      </c>
    </row>
    <row r="19" spans="1:24" x14ac:dyDescent="0.3">
      <c r="A19" t="str">
        <v>Massachusetts</v>
      </c>
      <c r="B19" s="7">
        <f>SUMIFS(DATA!$E:$E,DATA!$B:$B,A19,DATA!$H:$H,$C$1)</f>
        <v>1089461.4210000001</v>
      </c>
      <c r="L19" t="str">
        <f>Dashbord!V4</f>
        <v>John Pu</v>
      </c>
    </row>
    <row r="20" spans="1:24" x14ac:dyDescent="0.3">
      <c r="A20" t="str">
        <v>Maryland</v>
      </c>
      <c r="B20" s="7">
        <f>SUMIFS(DATA!$E:$E,DATA!$B:$B,A20,DATA!$H:$H,$C$1)</f>
        <v>2475441.162</v>
      </c>
      <c r="K20" s="22"/>
      <c r="L20" s="25" t="s">
        <v>175</v>
      </c>
      <c r="M20" s="25" t="s">
        <v>176</v>
      </c>
      <c r="N20" s="25" t="s">
        <v>178</v>
      </c>
    </row>
    <row r="21" spans="1:24" x14ac:dyDescent="0.3">
      <c r="A21" t="str">
        <v>Maine</v>
      </c>
      <c r="B21" s="7">
        <f>SUMIFS(DATA!$E:$E,DATA!$B:$B,A21,DATA!$H:$H,$C$1)</f>
        <v>1640391.2437499999</v>
      </c>
      <c r="K21" s="20" t="str" cm="1">
        <f t="array" ref="K21:K25">_xlfn.UNIQUE(Tablo1[PRODUCTS])</f>
        <v>MERCEDES</v>
      </c>
      <c r="L21" s="21">
        <f>SUMIFS(DATA!$E:$E,DATA!$C:$C,$L$19,DATA!$D:$D,$K21,DATA!$H:$H,parametreler!$L$18)</f>
        <v>248963.04</v>
      </c>
      <c r="M21" s="21">
        <f>SUMIFS(DATA!$F:$F,DATA!$C:$C,$L$19,DATA!$D:$D,$K21,DATA!$H:$H,parametreler!$L$18)</f>
        <v>224066.73599999998</v>
      </c>
      <c r="N21" s="26">
        <f>L21/M21</f>
        <v>1.1111111111111112</v>
      </c>
      <c r="O21" s="11">
        <f>IF(N21&gt;1,1,N21)</f>
        <v>1</v>
      </c>
    </row>
    <row r="22" spans="1:24" x14ac:dyDescent="0.3">
      <c r="A22" t="str">
        <v>Michigan</v>
      </c>
      <c r="B22" s="7">
        <f>SUMIFS(DATA!$E:$E,DATA!$B:$B,A22,DATA!$H:$H,$C$1)</f>
        <v>902359.60200000007</v>
      </c>
      <c r="K22" s="23" t="str">
        <v>BMW</v>
      </c>
      <c r="L22" s="24">
        <f>SUMIFS(DATA!$E:$E,DATA!$C:$C,$L$19,DATA!$D:$D,$K22,DATA!$H:$H,parametreler!$L$18)</f>
        <v>112702.46400000001</v>
      </c>
      <c r="M22" s="24">
        <f>SUMIFS(DATA!$F:$F,DATA!$C:$C,$L$19,DATA!$D:$D,$K22,DATA!$H:$H,parametreler!$L$18)</f>
        <v>204273.21599999999</v>
      </c>
      <c r="N22" s="27">
        <f t="shared" ref="N22:N25" si="2">L22/M22</f>
        <v>0.55172413793103459</v>
      </c>
      <c r="O22" s="11">
        <f t="shared" ref="O22:O25" si="3">IF(N22&gt;1,1,N22)</f>
        <v>0.55172413793103459</v>
      </c>
    </row>
    <row r="23" spans="1:24" x14ac:dyDescent="0.3">
      <c r="A23" t="str">
        <v>Minnesota</v>
      </c>
      <c r="B23" s="7">
        <f>SUMIFS(DATA!$E:$E,DATA!$B:$B,A23,DATA!$H:$H,$C$1)</f>
        <v>341699.93100000004</v>
      </c>
      <c r="K23" s="20" t="str">
        <v>FORD</v>
      </c>
      <c r="L23" s="21">
        <f>SUMIFS(DATA!$E:$E,DATA!$C:$C,$L$19,DATA!$D:$D,$K23,DATA!$H:$H,parametreler!$L$18)</f>
        <v>50356.94400000001</v>
      </c>
      <c r="M23" s="21">
        <f>SUMIFS(DATA!$F:$F,DATA!$C:$C,$L$19,DATA!$D:$D,$K23,DATA!$H:$H,parametreler!$L$18)</f>
        <v>140389.05600000001</v>
      </c>
      <c r="N23" s="26">
        <f t="shared" si="2"/>
        <v>0.35869565217391308</v>
      </c>
      <c r="O23" s="11">
        <f t="shared" si="3"/>
        <v>0.35869565217391308</v>
      </c>
    </row>
    <row r="24" spans="1:24" x14ac:dyDescent="0.3">
      <c r="A24" t="str">
        <v>Missouri</v>
      </c>
      <c r="B24" s="7">
        <f>SUMIFS(DATA!$E:$E,DATA!$B:$B,A24,DATA!$H:$H,$C$1)</f>
        <v>959061.7080000001</v>
      </c>
      <c r="K24" s="23" t="str">
        <v>MAZDA</v>
      </c>
      <c r="L24" s="24">
        <f>SUMIFS(DATA!$E:$E,DATA!$C:$C,$L$19,DATA!$D:$D,$K24,DATA!$H:$H,parametreler!$L$18)</f>
        <v>24350.301000000003</v>
      </c>
      <c r="M24" s="24">
        <f>SUMIFS(DATA!$F:$F,DATA!$C:$C,$L$19,DATA!$D:$D,$K24,DATA!$H:$H,parametreler!$L$18)</f>
        <v>26154.026999999998</v>
      </c>
      <c r="N24" s="27">
        <f t="shared" si="2"/>
        <v>0.93103448275862088</v>
      </c>
      <c r="O24" s="11">
        <f t="shared" si="3"/>
        <v>0.93103448275862088</v>
      </c>
    </row>
    <row r="25" spans="1:24" x14ac:dyDescent="0.3">
      <c r="A25" t="str">
        <v>Mississippi</v>
      </c>
      <c r="B25" s="7">
        <f>SUMIFS(DATA!$E:$E,DATA!$B:$B,A25,DATA!$H:$H,$C$1)</f>
        <v>1846693.0867500002</v>
      </c>
      <c r="K25" s="20" t="str">
        <v>CHEVROLET</v>
      </c>
      <c r="L25" s="21">
        <f>SUMIFS(DATA!$E:$E,DATA!$C:$C,$L$19,DATA!$D:$D,$K25,DATA!$H:$H,parametreler!$L$18)</f>
        <v>390237.804</v>
      </c>
      <c r="M25" s="21">
        <f>SUMIFS(DATA!$F:$F,DATA!$C:$C,$L$19,DATA!$D:$D,$K25,DATA!$H:$H,parametreler!$L$18)</f>
        <v>733377.94200000016</v>
      </c>
      <c r="N25" s="26">
        <f t="shared" si="2"/>
        <v>0.53211009174311918</v>
      </c>
      <c r="O25" s="11">
        <f t="shared" si="3"/>
        <v>0.53211009174311918</v>
      </c>
    </row>
    <row r="26" spans="1:24" x14ac:dyDescent="0.3">
      <c r="A26" t="str">
        <v>Montana</v>
      </c>
      <c r="B26" s="7">
        <f>SUMIFS(DATA!$E:$E,DATA!$B:$B,A26,DATA!$H:$H,$C$1)</f>
        <v>1177676.8672500001</v>
      </c>
    </row>
    <row r="27" spans="1:24" ht="15" thickBot="1" x14ac:dyDescent="0.35">
      <c r="A27" t="str">
        <v>North Carolina</v>
      </c>
      <c r="B27" s="7">
        <f>SUMIFS(DATA!$E:$E,DATA!$B:$B,A27,DATA!$H:$H,$C$1)</f>
        <v>865733.13675000006</v>
      </c>
      <c r="J27" t="str">
        <f>L19</f>
        <v>John Pu</v>
      </c>
    </row>
    <row r="28" spans="1:24" x14ac:dyDescent="0.3">
      <c r="A28" t="str">
        <v>North Dakota</v>
      </c>
      <c r="B28" s="7">
        <f>SUMIFS(DATA!$E:$E,DATA!$B:$B,A28,DATA!$H:$H,$C$1)</f>
        <v>549995.89950000006</v>
      </c>
      <c r="I28" s="34"/>
      <c r="J28" s="40">
        <v>2018</v>
      </c>
      <c r="K28" s="40"/>
      <c r="L28" s="40">
        <v>2019</v>
      </c>
      <c r="M28" s="40"/>
      <c r="N28" s="40">
        <v>2020</v>
      </c>
      <c r="O28" s="41"/>
    </row>
    <row r="29" spans="1:24" x14ac:dyDescent="0.3">
      <c r="A29" t="str">
        <v>Nebraska</v>
      </c>
      <c r="B29" s="7">
        <f>SUMIFS(DATA!$E:$E,DATA!$B:$B,A29,DATA!$H:$H,$C$1)</f>
        <v>704463.32475000003</v>
      </c>
      <c r="I29" s="35"/>
      <c r="J29" s="25" t="s">
        <v>175</v>
      </c>
      <c r="K29" s="25" t="s">
        <v>176</v>
      </c>
      <c r="L29" s="25" t="s">
        <v>175</v>
      </c>
      <c r="M29" s="25" t="s">
        <v>176</v>
      </c>
      <c r="N29" s="25" t="s">
        <v>175</v>
      </c>
      <c r="O29" s="39" t="s">
        <v>176</v>
      </c>
    </row>
    <row r="30" spans="1:24" x14ac:dyDescent="0.3">
      <c r="A30" t="str">
        <v>New Hampshire</v>
      </c>
      <c r="B30" s="7">
        <f>SUMIFS(DATA!$E:$E,DATA!$B:$B,A30,DATA!$H:$H,$C$1)</f>
        <v>965316.56850000005</v>
      </c>
      <c r="I30" s="29" t="str" cm="1">
        <f t="array" ref="I30:I34">_xlfn.UNIQUE(Tablo1[PRODUCTS])</f>
        <v>MERCEDES</v>
      </c>
      <c r="J30" s="28">
        <f>SUMIFS(DATA!$E:$E,DATA!$C:$C,$J$27,DATA!$D:$D,parametreler!$I30,DATA!$H:$H,parametreler!$J$28)</f>
        <v>107365.31099999999</v>
      </c>
      <c r="K30" s="28">
        <f>SUMIFS(DATA!$F:$F,DATA!$C:$C,$J$27,DATA!$D:$D,parametreler!$I30,DATA!$H:$H,parametreler!$J$28)</f>
        <v>79356.968999999997</v>
      </c>
      <c r="L30" s="28">
        <f>SUMIFS(DATA!$E:$E,DATA!$C:$C,$J$27,DATA!$D:$D,parametreler!$I30,DATA!$H:$H,parametreler!$L$28)</f>
        <v>248963.04</v>
      </c>
      <c r="M30" s="28">
        <f>SUMIFS(DATA!$F:$F,DATA!$C:$C,$J$27,DATA!$D:$D,parametreler!$I30,DATA!$H:$H,parametreler!$L$28)</f>
        <v>224066.73599999998</v>
      </c>
      <c r="N30" s="28">
        <f>SUMIFS(DATA!$E:$E,DATA!$C:$C,$J$27,DATA!$D:$D,parametreler!$I30,DATA!$H:$H,parametreler!$N$28)</f>
        <v>345782</v>
      </c>
      <c r="O30" s="30">
        <f>SUMIFS(DATA!$F:$F,DATA!$C:$C,$J$27,DATA!$D:$D,parametreler!$I30,DATA!$H:$H,parametreler!$N$28)</f>
        <v>238589.58</v>
      </c>
    </row>
    <row r="31" spans="1:24" x14ac:dyDescent="0.3">
      <c r="A31" t="str">
        <v>New Jersey</v>
      </c>
      <c r="B31" s="7">
        <f>SUMIFS(DATA!$E:$E,DATA!$B:$B,A31,DATA!$H:$H,$C$1)</f>
        <v>1035223.8142500002</v>
      </c>
      <c r="I31" s="36" t="str">
        <v>BMW</v>
      </c>
      <c r="J31" s="37">
        <f>SUMIFS(DATA!$E:$E,DATA!$C:$C,$J$27,DATA!$D:$D,parametreler!$I31,DATA!$H:$H,parametreler!$J$28)</f>
        <v>216600.04800000001</v>
      </c>
      <c r="K31" s="37">
        <f>SUMIFS(DATA!$F:$F,DATA!$C:$C,$J$27,DATA!$D:$D,parametreler!$I31,DATA!$H:$H,parametreler!$J$28)</f>
        <v>227165.90400000001</v>
      </c>
      <c r="L31" s="28">
        <f>SUMIFS(DATA!$E:$E,DATA!$C:$C,$J$27,DATA!$D:$D,parametreler!$I31,DATA!$H:$H,parametreler!$L$28)</f>
        <v>112702.46400000001</v>
      </c>
      <c r="M31" s="37">
        <f>SUMIFS(DATA!$F:$F,DATA!$C:$C,$J$27,DATA!$D:$D,parametreler!$I31,DATA!$H:$H,parametreler!$L$28)</f>
        <v>204273.21599999999</v>
      </c>
      <c r="N31" s="28">
        <f>SUMIFS(DATA!$E:$E,DATA!$C:$C,$J$27,DATA!$D:$D,parametreler!$I31,DATA!$H:$H,parametreler!$N$28)</f>
        <v>391328</v>
      </c>
      <c r="O31" s="38">
        <f>SUMIFS(DATA!$F:$F,DATA!$C:$C,$J$27,DATA!$D:$D,parametreler!$I31,DATA!$H:$H,parametreler!$N$28)</f>
        <v>453940.47999999998</v>
      </c>
    </row>
    <row r="32" spans="1:24" x14ac:dyDescent="0.3">
      <c r="A32" t="str">
        <v>New Mexico</v>
      </c>
      <c r="B32" s="7">
        <f>SUMIFS(DATA!$E:$E,DATA!$B:$B,A32,DATA!$H:$H,$C$1)</f>
        <v>833543.02125000011</v>
      </c>
      <c r="I32" s="29" t="str">
        <v>FORD</v>
      </c>
      <c r="J32" s="28">
        <f>SUMIFS(DATA!$E:$E,DATA!$C:$C,$J$27,DATA!$D:$D,parametreler!$I32,DATA!$H:$H,parametreler!$J$28)</f>
        <v>72101.987999999998</v>
      </c>
      <c r="K32" s="28">
        <f>SUMIFS(DATA!$F:$F,DATA!$C:$C,$J$27,DATA!$D:$D,parametreler!$I32,DATA!$H:$H,parametreler!$J$28)</f>
        <v>121314.45600000001</v>
      </c>
      <c r="L32" s="28">
        <f>SUMIFS(DATA!$E:$E,DATA!$C:$C,$J$27,DATA!$D:$D,parametreler!$I32,DATA!$H:$H,parametreler!$L$28)</f>
        <v>50356.94400000001</v>
      </c>
      <c r="M32" s="28">
        <f>SUMIFS(DATA!$F:$F,DATA!$C:$C,$J$27,DATA!$D:$D,parametreler!$I32,DATA!$H:$H,parametreler!$L$28)</f>
        <v>140389.05600000001</v>
      </c>
      <c r="N32" s="28">
        <f>SUMIFS(DATA!$E:$E,DATA!$C:$C,$J$27,DATA!$D:$D,parametreler!$I32,DATA!$H:$H,parametreler!$N$28)</f>
        <v>169552</v>
      </c>
      <c r="O32" s="30">
        <f>SUMIFS(DATA!$F:$F,DATA!$C:$C,$J$27,DATA!$D:$D,parametreler!$I32,DATA!$H:$H,parametreler!$N$28)</f>
        <v>206853.44</v>
      </c>
    </row>
    <row r="33" spans="1:15" x14ac:dyDescent="0.3">
      <c r="A33" t="str">
        <v>Nevada</v>
      </c>
      <c r="B33" s="7">
        <f>SUMIFS(DATA!$E:$E,DATA!$B:$B,A33,DATA!$H:$H,$C$1)</f>
        <v>1208487.9712499999</v>
      </c>
      <c r="I33" s="36" t="str">
        <v>MAZDA</v>
      </c>
      <c r="J33" s="37">
        <f>SUMIFS(DATA!$E:$E,DATA!$C:$C,$J$27,DATA!$D:$D,parametreler!$I33,DATA!$H:$H,parametreler!$J$28)</f>
        <v>62228.547000000006</v>
      </c>
      <c r="K33" s="37">
        <f>SUMIFS(DATA!$F:$F,DATA!$C:$C,$J$27,DATA!$D:$D,parametreler!$I33,DATA!$H:$H,parametreler!$J$28)</f>
        <v>45995.013000000006</v>
      </c>
      <c r="L33" s="28">
        <f>SUMIFS(DATA!$E:$E,DATA!$C:$C,$J$27,DATA!$D:$D,parametreler!$I33,DATA!$H:$H,parametreler!$L$28)</f>
        <v>24350.301000000003</v>
      </c>
      <c r="M33" s="37">
        <f>SUMIFS(DATA!$F:$F,DATA!$C:$C,$J$27,DATA!$D:$D,parametreler!$I33,DATA!$H:$H,parametreler!$L$28)</f>
        <v>26154.026999999998</v>
      </c>
      <c r="N33" s="28">
        <f>SUMIFS(DATA!$E:$E,DATA!$C:$C,$J$27,DATA!$D:$D,parametreler!$I33,DATA!$H:$H,parametreler!$N$28)</f>
        <v>100207</v>
      </c>
      <c r="O33" s="38">
        <f>SUMIFS(DATA!$F:$F,DATA!$C:$C,$J$27,DATA!$D:$D,parametreler!$I33,DATA!$H:$H,parametreler!$N$28)</f>
        <v>53109.71</v>
      </c>
    </row>
    <row r="34" spans="1:15" ht="15" thickBot="1" x14ac:dyDescent="0.35">
      <c r="A34" t="str">
        <v>New York</v>
      </c>
      <c r="B34" s="7">
        <f>SUMIFS(DATA!$E:$E,DATA!$B:$B,A34,DATA!$H:$H,$C$1)</f>
        <v>3339468.4792500003</v>
      </c>
      <c r="I34" s="31" t="str">
        <v>CHEVROLET</v>
      </c>
      <c r="J34" s="32">
        <f>SUMIFS(DATA!$E:$E,DATA!$C:$C,$J$27,DATA!$D:$D,parametreler!$I34,DATA!$H:$H,parametreler!$J$28)</f>
        <v>444063.70800000004</v>
      </c>
      <c r="K34" s="32">
        <f>SUMIFS(DATA!$F:$F,DATA!$C:$C,$J$27,DATA!$D:$D,parametreler!$I34,DATA!$H:$H,parametreler!$J$28)</f>
        <v>590402.88450000004</v>
      </c>
      <c r="L34" s="28">
        <f>SUMIFS(DATA!$E:$E,DATA!$C:$C,$J$27,DATA!$D:$D,parametreler!$I34,DATA!$H:$H,parametreler!$L$28)</f>
        <v>390237.804</v>
      </c>
      <c r="M34" s="32">
        <f>SUMIFS(DATA!$F:$F,DATA!$C:$C,$J$27,DATA!$D:$D,parametreler!$I34,DATA!$H:$H,parametreler!$L$28)</f>
        <v>733377.94200000016</v>
      </c>
      <c r="N34" s="28">
        <f>SUMIFS(DATA!$E:$E,DATA!$C:$C,$J$27,DATA!$D:$D,parametreler!$I34,DATA!$H:$H,parametreler!$N$28)</f>
        <v>747582</v>
      </c>
      <c r="O34" s="33">
        <f>SUMIFS(DATA!$F:$F,DATA!$C:$C,$J$27,DATA!$D:$D,parametreler!$I34,DATA!$H:$H,parametreler!$N$28)</f>
        <v>523307.39999999997</v>
      </c>
    </row>
    <row r="35" spans="1:15" x14ac:dyDescent="0.3">
      <c r="A35" t="str">
        <v>Ohio</v>
      </c>
      <c r="B35" s="7">
        <f>SUMIFS(DATA!$E:$E,DATA!$B:$B,A35,DATA!$H:$H,$C$1)</f>
        <v>1144579.7609999999</v>
      </c>
    </row>
    <row r="36" spans="1:15" x14ac:dyDescent="0.3">
      <c r="A36" t="str">
        <v>Oklahoma</v>
      </c>
      <c r="B36" s="7">
        <f>SUMIFS(DATA!$E:$E,DATA!$B:$B,A36,DATA!$H:$H,$C$1)</f>
        <v>1027535.004</v>
      </c>
    </row>
    <row r="37" spans="1:15" x14ac:dyDescent="0.3">
      <c r="A37" t="str">
        <v>Oregon</v>
      </c>
      <c r="B37" s="7">
        <f>SUMIFS(DATA!$E:$E,DATA!$B:$B,A37,DATA!$H:$H,$C$1)</f>
        <v>587334.48299999989</v>
      </c>
    </row>
    <row r="38" spans="1:15" x14ac:dyDescent="0.3">
      <c r="A38" t="str">
        <v>Pennsylvania</v>
      </c>
      <c r="B38" s="7">
        <f>SUMIFS(DATA!$E:$E,DATA!$B:$B,A38,DATA!$H:$H,$C$1)</f>
        <v>1594012.2232500003</v>
      </c>
    </row>
    <row r="39" spans="1:15" x14ac:dyDescent="0.3">
      <c r="A39" t="str">
        <v>Rhode Island</v>
      </c>
      <c r="B39" s="7">
        <f>SUMIFS(DATA!$E:$E,DATA!$B:$B,A39,DATA!$H:$H,$C$1)</f>
        <v>978334.90875000006</v>
      </c>
    </row>
    <row r="40" spans="1:15" x14ac:dyDescent="0.3">
      <c r="A40" t="str">
        <v>South Carolina</v>
      </c>
      <c r="B40" s="7">
        <f>SUMIFS(DATA!$E:$E,DATA!$B:$B,A40,DATA!$H:$H,$C$1)</f>
        <v>986414.5845</v>
      </c>
    </row>
    <row r="41" spans="1:15" x14ac:dyDescent="0.3">
      <c r="A41" t="str">
        <v>South Dakota</v>
      </c>
      <c r="B41" s="7">
        <f>SUMIFS(DATA!$E:$E,DATA!$B:$B,A41,DATA!$H:$H,$C$1)</f>
        <v>888931.42200000002</v>
      </c>
    </row>
    <row r="42" spans="1:15" x14ac:dyDescent="0.3">
      <c r="A42" t="str">
        <v>Tennessee</v>
      </c>
      <c r="B42" s="7">
        <f>SUMIFS(DATA!$E:$E,DATA!$B:$B,A42,DATA!$H:$H,$C$1)</f>
        <v>1834281.9292499998</v>
      </c>
    </row>
    <row r="43" spans="1:15" x14ac:dyDescent="0.3">
      <c r="A43" t="str">
        <v>Texas</v>
      </c>
      <c r="B43" s="7">
        <f>SUMIFS(DATA!$E:$E,DATA!$B:$B,A43,DATA!$H:$H,$C$1)</f>
        <v>2139982.4700000002</v>
      </c>
    </row>
    <row r="44" spans="1:15" x14ac:dyDescent="0.3">
      <c r="A44" t="str">
        <v>Utah</v>
      </c>
      <c r="B44" s="7">
        <f>SUMIFS(DATA!$E:$E,DATA!$B:$B,A44,DATA!$H:$H,$C$1)</f>
        <v>991739.99024999992</v>
      </c>
    </row>
    <row r="45" spans="1:15" x14ac:dyDescent="0.3">
      <c r="A45" t="str">
        <v>Virginia</v>
      </c>
      <c r="B45" s="7">
        <f>SUMIFS(DATA!$E:$E,DATA!$B:$B,A45,DATA!$H:$H,$C$1)</f>
        <v>925517.03625</v>
      </c>
    </row>
    <row r="46" spans="1:15" x14ac:dyDescent="0.3">
      <c r="A46" t="str">
        <v>Vermont</v>
      </c>
      <c r="B46" s="7">
        <f>SUMIFS(DATA!$E:$E,DATA!$B:$B,A46,DATA!$H:$H,$C$1)</f>
        <v>1018104.7342500002</v>
      </c>
    </row>
    <row r="47" spans="1:15" x14ac:dyDescent="0.3">
      <c r="A47" t="str">
        <v>Washington</v>
      </c>
      <c r="B47" s="7">
        <f>SUMIFS(DATA!$E:$E,DATA!$B:$B,A47,DATA!$H:$H,$C$1)</f>
        <v>964041.81750000012</v>
      </c>
    </row>
    <row r="48" spans="1:15" x14ac:dyDescent="0.3">
      <c r="A48" t="str">
        <v>Wisconsin</v>
      </c>
      <c r="B48" s="7">
        <f>SUMIFS(DATA!$E:$E,DATA!$B:$B,A48,DATA!$H:$H,$C$1)</f>
        <v>1360784.8665</v>
      </c>
    </row>
    <row r="49" spans="1:2" x14ac:dyDescent="0.3">
      <c r="A49" t="str">
        <v>West Virginia</v>
      </c>
      <c r="B49" s="7">
        <f>SUMIFS(DATA!$E:$E,DATA!$B:$B,A49,DATA!$H:$H,$C$1)</f>
        <v>574922.41424999991</v>
      </c>
    </row>
    <row r="50" spans="1:2" x14ac:dyDescent="0.3">
      <c r="A50" t="str">
        <v>Wyoming</v>
      </c>
      <c r="B50" s="7">
        <f>SUMIFS(DATA!$E:$E,DATA!$B:$B,A50,DATA!$H:$H,$C$1)</f>
        <v>1148055.9569999999</v>
      </c>
    </row>
  </sheetData>
  <mergeCells count="3">
    <mergeCell ref="J28:K28"/>
    <mergeCell ref="L28:M28"/>
    <mergeCell ref="N28:O28"/>
  </mergeCells>
  <conditionalFormatting sqref="L30:L34">
    <cfRule type="expression" dxfId="3" priority="4">
      <formula>$J30&lt;$L30</formula>
    </cfRule>
    <cfRule type="expression" dxfId="2" priority="3">
      <formula>$J30&gt;=$L30</formula>
    </cfRule>
  </conditionalFormatting>
  <conditionalFormatting sqref="N30:N34">
    <cfRule type="expression" dxfId="1" priority="2">
      <formula>$L30&lt;$N30</formula>
    </cfRule>
    <cfRule type="expression" dxfId="0" priority="1">
      <formula>$L30&gt;=$N30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8F7DB-7E7A-48CB-B203-2536A0D0EE77}">
  <sheetPr codeName="Sayfa1"/>
  <dimension ref="A1:W33"/>
  <sheetViews>
    <sheetView tabSelected="1" zoomScale="85" zoomScaleNormal="85" workbookViewId="0">
      <selection activeCell="X14" sqref="X14"/>
    </sheetView>
  </sheetViews>
  <sheetFormatPr defaultRowHeight="14.4" x14ac:dyDescent="0.3"/>
  <cols>
    <col min="22" max="22" width="8.44140625" customWidth="1"/>
  </cols>
  <sheetData>
    <row r="1" spans="1:23" x14ac:dyDescent="0.3">
      <c r="A1" s="14">
        <v>2018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6" t="s">
        <v>37</v>
      </c>
      <c r="W1" t="s">
        <v>41</v>
      </c>
    </row>
    <row r="2" spans="1:23" x14ac:dyDescent="0.3">
      <c r="A2" s="8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 t="s">
        <v>179</v>
      </c>
      <c r="W2" t="s">
        <v>61</v>
      </c>
    </row>
    <row r="3" spans="1:23" x14ac:dyDescent="0.3">
      <c r="A3" s="8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10" t="s">
        <v>79</v>
      </c>
    </row>
    <row r="4" spans="1:23" x14ac:dyDescent="0.3">
      <c r="A4" s="8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0" t="s">
        <v>80</v>
      </c>
    </row>
    <row r="5" spans="1:23" x14ac:dyDescent="0.3">
      <c r="A5" s="8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0" t="s">
        <v>177</v>
      </c>
    </row>
    <row r="6" spans="1:23" x14ac:dyDescent="0.3">
      <c r="A6" s="8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0"/>
    </row>
    <row r="7" spans="1:23" x14ac:dyDescent="0.3">
      <c r="A7" s="8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0"/>
    </row>
    <row r="8" spans="1:23" x14ac:dyDescent="0.3">
      <c r="A8" s="8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0"/>
    </row>
    <row r="9" spans="1:23" x14ac:dyDescent="0.3">
      <c r="A9" s="8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0"/>
    </row>
    <row r="10" spans="1:23" x14ac:dyDescent="0.3">
      <c r="A10" s="8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0"/>
    </row>
    <row r="11" spans="1:23" x14ac:dyDescent="0.3">
      <c r="A11" s="8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0"/>
    </row>
    <row r="12" spans="1:23" x14ac:dyDescent="0.3">
      <c r="A12" s="8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0"/>
    </row>
    <row r="13" spans="1:23" x14ac:dyDescent="0.3">
      <c r="A13" s="8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0"/>
    </row>
    <row r="14" spans="1:23" x14ac:dyDescent="0.3">
      <c r="A14" s="8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10"/>
    </row>
    <row r="15" spans="1:23" x14ac:dyDescent="0.3">
      <c r="A15" s="8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10"/>
    </row>
    <row r="16" spans="1:23" x14ac:dyDescent="0.3">
      <c r="A16" s="8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10"/>
    </row>
    <row r="17" spans="1:22" x14ac:dyDescent="0.3">
      <c r="A17" s="8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10"/>
    </row>
    <row r="18" spans="1:22" x14ac:dyDescent="0.3">
      <c r="A18" s="8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10"/>
    </row>
    <row r="19" spans="1:22" x14ac:dyDescent="0.3">
      <c r="A19" s="8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10"/>
    </row>
    <row r="20" spans="1:22" x14ac:dyDescent="0.3">
      <c r="A20" s="8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12">
        <f>parametreler!H15</f>
        <v>0.88888581818098955</v>
      </c>
      <c r="R20" s="9"/>
      <c r="S20" s="9"/>
      <c r="T20" s="9"/>
      <c r="U20" s="9"/>
      <c r="V20" s="10"/>
    </row>
    <row r="21" spans="1:22" x14ac:dyDescent="0.3">
      <c r="A21" s="8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12">
        <f>parametreler!H17</f>
        <v>0.88888581818098955</v>
      </c>
      <c r="R21" s="9"/>
      <c r="S21" s="9"/>
      <c r="T21" s="9"/>
      <c r="U21" s="9"/>
      <c r="V21" s="10"/>
    </row>
    <row r="22" spans="1:22" x14ac:dyDescent="0.3">
      <c r="A22" s="8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10"/>
    </row>
    <row r="23" spans="1:22" x14ac:dyDescent="0.3">
      <c r="A23" s="8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10"/>
    </row>
    <row r="24" spans="1:22" x14ac:dyDescent="0.3">
      <c r="A24" s="8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10"/>
    </row>
    <row r="25" spans="1:22" x14ac:dyDescent="0.3">
      <c r="A25" s="8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10"/>
    </row>
    <row r="26" spans="1:22" x14ac:dyDescent="0.3">
      <c r="A26" s="8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10"/>
    </row>
    <row r="27" spans="1:22" x14ac:dyDescent="0.3">
      <c r="A27" s="8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10"/>
    </row>
    <row r="28" spans="1:22" x14ac:dyDescent="0.3">
      <c r="A28" s="8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10"/>
    </row>
    <row r="29" spans="1:22" x14ac:dyDescent="0.3">
      <c r="A29" s="8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10"/>
    </row>
    <row r="30" spans="1:22" x14ac:dyDescent="0.3">
      <c r="A30" s="8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10"/>
    </row>
    <row r="31" spans="1:22" x14ac:dyDescent="0.3">
      <c r="A31" s="8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10"/>
    </row>
    <row r="32" spans="1:22" x14ac:dyDescent="0.3">
      <c r="A32" s="8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10"/>
    </row>
    <row r="33" spans="1:22" ht="15" thickBot="1" x14ac:dyDescent="0.35">
      <c r="A33" s="17">
        <v>0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9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6" r:id="rId4" name="ListBox3">
          <controlPr defaultSize="0" autoLine="0" linkedCell="V4" listFillRange="dinamik_satici" r:id="rId5">
            <anchor moveWithCells="1">
              <from>
                <xdr:col>4</xdr:col>
                <xdr:colOff>236220</xdr:colOff>
                <xdr:row>27</xdr:row>
                <xdr:rowOff>60960</xdr:rowOff>
              </from>
              <to>
                <xdr:col>6</xdr:col>
                <xdr:colOff>441960</xdr:colOff>
                <xdr:row>30</xdr:row>
                <xdr:rowOff>129540</xdr:rowOff>
              </to>
            </anchor>
          </controlPr>
        </control>
      </mc:Choice>
      <mc:Fallback>
        <control shapeId="4116" r:id="rId4" name="ListBox3"/>
      </mc:Fallback>
    </mc:AlternateContent>
    <mc:AlternateContent xmlns:mc="http://schemas.openxmlformats.org/markup-compatibility/2006">
      <mc:Choice Requires="x14">
        <control shapeId="4110" r:id="rId6" name="ListBox2">
          <controlPr defaultSize="0" autoLine="0" linkedCell="V3" listFillRange="bolgeler" r:id="rId7">
            <anchor moveWithCells="1">
              <from>
                <xdr:col>4</xdr:col>
                <xdr:colOff>236220</xdr:colOff>
                <xdr:row>6</xdr:row>
                <xdr:rowOff>137160</xdr:rowOff>
              </from>
              <to>
                <xdr:col>6</xdr:col>
                <xdr:colOff>449580</xdr:colOff>
                <xdr:row>27</xdr:row>
                <xdr:rowOff>45720</xdr:rowOff>
              </to>
            </anchor>
          </controlPr>
        </control>
      </mc:Choice>
      <mc:Fallback>
        <control shapeId="4110" r:id="rId6" name="ListBox2"/>
      </mc:Fallback>
    </mc:AlternateContent>
    <mc:AlternateContent xmlns:mc="http://schemas.openxmlformats.org/markup-compatibility/2006">
      <mc:Choice Requires="x14">
        <control shapeId="4100" r:id="rId8" name="ListBox1">
          <controlPr defaultSize="0" autoLine="0" linkedCell="A1" listFillRange="dönemler" r:id="rId9">
            <anchor moveWithCells="1">
              <from>
                <xdr:col>0</xdr:col>
                <xdr:colOff>7620</xdr:colOff>
                <xdr:row>1</xdr:row>
                <xdr:rowOff>114300</xdr:rowOff>
              </from>
              <to>
                <xdr:col>1</xdr:col>
                <xdr:colOff>373380</xdr:colOff>
                <xdr:row>4</xdr:row>
                <xdr:rowOff>144780</xdr:rowOff>
              </to>
            </anchor>
          </controlPr>
        </control>
      </mc:Choice>
      <mc:Fallback>
        <control shapeId="4100" r:id="rId8" name="ListBox1"/>
      </mc:Fallback>
    </mc:AlternateContent>
    <mc:AlternateContent xmlns:mc="http://schemas.openxmlformats.org/markup-compatibility/2006">
      <mc:Choice Requires="x14">
        <control shapeId="4101" r:id="rId10" name="ComboBox1">
          <controlPr defaultSize="0" autoLine="0" linkedCell="V1" listFillRange="bolgeler" r:id="rId11">
            <anchor moveWithCells="1">
              <from>
                <xdr:col>5</xdr:col>
                <xdr:colOff>91440</xdr:colOff>
                <xdr:row>6</xdr:row>
                <xdr:rowOff>30480</xdr:rowOff>
              </from>
              <to>
                <xdr:col>6</xdr:col>
                <xdr:colOff>548640</xdr:colOff>
                <xdr:row>7</xdr:row>
                <xdr:rowOff>68580</xdr:rowOff>
              </to>
            </anchor>
          </controlPr>
        </control>
      </mc:Choice>
      <mc:Fallback>
        <control shapeId="4101" r:id="rId10" name="ComboBox1"/>
      </mc:Fallback>
    </mc:AlternateContent>
    <mc:AlternateContent xmlns:mc="http://schemas.openxmlformats.org/markup-compatibility/2006">
      <mc:Choice Requires="x14">
        <control shapeId="4102" r:id="rId12" name="ComboBox2">
          <controlPr defaultSize="0" autoLine="0" linkedCell="V2" listFillRange="dönemler" r:id="rId13">
            <anchor moveWithCells="1">
              <from>
                <xdr:col>5</xdr:col>
                <xdr:colOff>106680</xdr:colOff>
                <xdr:row>7</xdr:row>
                <xdr:rowOff>60960</xdr:rowOff>
              </from>
              <to>
                <xdr:col>6</xdr:col>
                <xdr:colOff>548640</xdr:colOff>
                <xdr:row>8</xdr:row>
                <xdr:rowOff>91440</xdr:rowOff>
              </to>
            </anchor>
          </controlPr>
        </control>
      </mc:Choice>
      <mc:Fallback>
        <control shapeId="4102" r:id="rId12" name="ComboBox2"/>
      </mc:Fallback>
    </mc:AlternateContent>
    <mc:AlternateContent xmlns:mc="http://schemas.openxmlformats.org/markup-compatibility/2006">
      <mc:Choice Requires="x14">
        <control shapeId="4124" r:id="rId14" name="ComboBox3">
          <controlPr defaultSize="0" autoLine="0" linkedCell="V5" listFillRange="dönemler" r:id="rId15">
            <anchor moveWithCells="1">
              <from>
                <xdr:col>6</xdr:col>
                <xdr:colOff>434340</xdr:colOff>
                <xdr:row>6</xdr:row>
                <xdr:rowOff>137160</xdr:rowOff>
              </from>
              <to>
                <xdr:col>8</xdr:col>
                <xdr:colOff>480060</xdr:colOff>
                <xdr:row>8</xdr:row>
                <xdr:rowOff>7620</xdr:rowOff>
              </to>
            </anchor>
          </controlPr>
        </control>
      </mc:Choice>
      <mc:Fallback>
        <control shapeId="4124" r:id="rId14" name="Combo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D1B67-C91F-489A-985A-3B675E6EE3C4}">
  <sheetPr codeName="Sayfa4"/>
  <dimension ref="A1:C61"/>
  <sheetViews>
    <sheetView workbookViewId="0">
      <selection activeCell="G3" sqref="G3"/>
    </sheetView>
  </sheetViews>
  <sheetFormatPr defaultColWidth="9.109375" defaultRowHeight="99.9" customHeight="1" x14ac:dyDescent="0.3"/>
  <cols>
    <col min="1" max="1" width="4.109375" style="2" bestFit="1" customWidth="1"/>
    <col min="2" max="2" width="15.33203125" style="3" bestFit="1" customWidth="1"/>
    <col min="3" max="3" width="21" style="3" bestFit="1" customWidth="1"/>
    <col min="4" max="4" width="22.88671875" style="2" customWidth="1"/>
    <col min="5" max="16384" width="9.109375" style="2"/>
  </cols>
  <sheetData>
    <row r="1" spans="1:3" ht="15" customHeight="1" x14ac:dyDescent="0.3"/>
    <row r="2" spans="1:3" ht="15" customHeight="1" x14ac:dyDescent="0.3"/>
    <row r="3" spans="1:3" ht="99.9" customHeight="1" x14ac:dyDescent="0.3">
      <c r="A3" s="2" t="s">
        <v>8</v>
      </c>
      <c r="B3" s="3" t="s">
        <v>9</v>
      </c>
      <c r="C3" s="3" t="s">
        <v>10</v>
      </c>
    </row>
    <row r="4" spans="1:3" ht="99.9" customHeight="1" x14ac:dyDescent="0.3">
      <c r="A4" s="2" t="s">
        <v>12</v>
      </c>
      <c r="B4" s="3" t="s">
        <v>13</v>
      </c>
      <c r="C4" s="3" t="s">
        <v>14</v>
      </c>
    </row>
    <row r="5" spans="1:3" ht="99.9" customHeight="1" x14ac:dyDescent="0.3">
      <c r="A5" s="2" t="s">
        <v>15</v>
      </c>
      <c r="B5" s="3" t="s">
        <v>16</v>
      </c>
      <c r="C5" s="3" t="s">
        <v>17</v>
      </c>
    </row>
    <row r="6" spans="1:3" ht="99.9" customHeight="1" x14ac:dyDescent="0.3">
      <c r="A6" s="2" t="s">
        <v>18</v>
      </c>
      <c r="B6" s="3" t="s">
        <v>19</v>
      </c>
      <c r="C6" s="3" t="s">
        <v>20</v>
      </c>
    </row>
    <row r="7" spans="1:3" ht="99.9" customHeight="1" x14ac:dyDescent="0.3">
      <c r="A7" s="2" t="s">
        <v>21</v>
      </c>
      <c r="B7" s="3" t="s">
        <v>22</v>
      </c>
      <c r="C7" s="3" t="s">
        <v>23</v>
      </c>
    </row>
    <row r="8" spans="1:3" ht="99.9" customHeight="1" x14ac:dyDescent="0.3">
      <c r="A8" s="2" t="s">
        <v>21</v>
      </c>
      <c r="B8" s="3" t="s">
        <v>22</v>
      </c>
      <c r="C8" s="3" t="s">
        <v>24</v>
      </c>
    </row>
    <row r="9" spans="1:3" ht="99.9" customHeight="1" x14ac:dyDescent="0.3">
      <c r="A9" s="2" t="s">
        <v>21</v>
      </c>
      <c r="B9" s="3" t="s">
        <v>22</v>
      </c>
      <c r="C9" s="3" t="s">
        <v>25</v>
      </c>
    </row>
    <row r="10" spans="1:3" ht="99.9" customHeight="1" x14ac:dyDescent="0.3">
      <c r="A10" s="2" t="s">
        <v>21</v>
      </c>
      <c r="B10" s="3" t="s">
        <v>22</v>
      </c>
      <c r="C10" s="3" t="s">
        <v>26</v>
      </c>
    </row>
    <row r="11" spans="1:3" ht="99.9" customHeight="1" x14ac:dyDescent="0.3">
      <c r="A11" s="2" t="s">
        <v>27</v>
      </c>
      <c r="B11" s="3" t="s">
        <v>28</v>
      </c>
      <c r="C11" s="3" t="s">
        <v>29</v>
      </c>
    </row>
    <row r="12" spans="1:3" ht="99.9" customHeight="1" x14ac:dyDescent="0.3">
      <c r="A12" s="2" t="s">
        <v>30</v>
      </c>
      <c r="B12" s="3" t="s">
        <v>31</v>
      </c>
      <c r="C12" s="3" t="s">
        <v>32</v>
      </c>
    </row>
    <row r="13" spans="1:3" ht="99.9" customHeight="1" x14ac:dyDescent="0.3">
      <c r="A13" s="2" t="s">
        <v>33</v>
      </c>
      <c r="B13" s="3" t="s">
        <v>34</v>
      </c>
      <c r="C13" s="3" t="s">
        <v>35</v>
      </c>
    </row>
    <row r="14" spans="1:3" ht="99.9" customHeight="1" x14ac:dyDescent="0.3">
      <c r="A14" s="2" t="s">
        <v>36</v>
      </c>
      <c r="B14" s="3" t="s">
        <v>37</v>
      </c>
      <c r="C14" s="3" t="s">
        <v>38</v>
      </c>
    </row>
    <row r="15" spans="1:3" ht="99.9" customHeight="1" x14ac:dyDescent="0.3">
      <c r="A15" s="2" t="s">
        <v>36</v>
      </c>
      <c r="B15" s="3" t="s">
        <v>37</v>
      </c>
      <c r="C15" s="3" t="s">
        <v>39</v>
      </c>
    </row>
    <row r="16" spans="1:3" ht="99.9" customHeight="1" x14ac:dyDescent="0.3">
      <c r="A16" s="2" t="s">
        <v>40</v>
      </c>
      <c r="B16" s="3" t="s">
        <v>41</v>
      </c>
      <c r="C16" s="3" t="s">
        <v>42</v>
      </c>
    </row>
    <row r="17" spans="1:3" ht="99.9" customHeight="1" x14ac:dyDescent="0.3">
      <c r="A17" s="2" t="s">
        <v>43</v>
      </c>
      <c r="B17" s="3" t="s">
        <v>44</v>
      </c>
      <c r="C17" s="3" t="s">
        <v>45</v>
      </c>
    </row>
    <row r="18" spans="1:3" ht="99.9" customHeight="1" x14ac:dyDescent="0.3">
      <c r="A18" s="2" t="s">
        <v>46</v>
      </c>
      <c r="B18" s="3" t="s">
        <v>47</v>
      </c>
      <c r="C18" s="3" t="s">
        <v>48</v>
      </c>
    </row>
    <row r="19" spans="1:3" ht="99.9" customHeight="1" x14ac:dyDescent="0.3">
      <c r="A19" s="2" t="s">
        <v>49</v>
      </c>
      <c r="B19" s="3" t="s">
        <v>50</v>
      </c>
      <c r="C19" s="3" t="s">
        <v>51</v>
      </c>
    </row>
    <row r="20" spans="1:3" ht="99.9" customHeight="1" x14ac:dyDescent="0.3">
      <c r="A20" s="2" t="s">
        <v>52</v>
      </c>
      <c r="B20" s="3" t="s">
        <v>53</v>
      </c>
      <c r="C20" s="3" t="s">
        <v>54</v>
      </c>
    </row>
    <row r="21" spans="1:3" ht="99.9" customHeight="1" x14ac:dyDescent="0.3">
      <c r="A21" s="2" t="s">
        <v>52</v>
      </c>
      <c r="B21" s="3" t="s">
        <v>53</v>
      </c>
      <c r="C21" s="3" t="s">
        <v>55</v>
      </c>
    </row>
    <row r="22" spans="1:3" ht="99.9" customHeight="1" x14ac:dyDescent="0.3">
      <c r="A22" s="2" t="s">
        <v>56</v>
      </c>
      <c r="B22" s="3" t="s">
        <v>57</v>
      </c>
      <c r="C22" s="3" t="s">
        <v>58</v>
      </c>
    </row>
    <row r="23" spans="1:3" ht="99.9" customHeight="1" x14ac:dyDescent="0.3">
      <c r="A23" s="2" t="s">
        <v>59</v>
      </c>
      <c r="B23" s="3" t="s">
        <v>60</v>
      </c>
      <c r="C23" s="3" t="s">
        <v>61</v>
      </c>
    </row>
    <row r="24" spans="1:3" ht="99.9" customHeight="1" x14ac:dyDescent="0.3">
      <c r="A24" s="2" t="s">
        <v>62</v>
      </c>
      <c r="B24" s="3" t="s">
        <v>63</v>
      </c>
      <c r="C24" s="3" t="s">
        <v>64</v>
      </c>
    </row>
    <row r="25" spans="1:3" ht="99.9" customHeight="1" x14ac:dyDescent="0.3">
      <c r="A25" s="2" t="s">
        <v>65</v>
      </c>
      <c r="B25" s="3" t="s">
        <v>66</v>
      </c>
      <c r="C25" s="3" t="s">
        <v>67</v>
      </c>
    </row>
    <row r="26" spans="1:3" ht="99.9" customHeight="1" x14ac:dyDescent="0.3">
      <c r="A26" s="2" t="s">
        <v>68</v>
      </c>
      <c r="B26" s="3" t="s">
        <v>69</v>
      </c>
      <c r="C26" s="3" t="s">
        <v>70</v>
      </c>
    </row>
    <row r="27" spans="1:3" ht="99.9" customHeight="1" x14ac:dyDescent="0.3">
      <c r="A27" s="2" t="s">
        <v>71</v>
      </c>
      <c r="B27" s="3" t="s">
        <v>72</v>
      </c>
      <c r="C27" s="3" t="s">
        <v>73</v>
      </c>
    </row>
    <row r="28" spans="1:3" ht="99.9" customHeight="1" x14ac:dyDescent="0.3">
      <c r="A28" s="2" t="s">
        <v>71</v>
      </c>
      <c r="B28" s="3" t="s">
        <v>72</v>
      </c>
      <c r="C28" s="3" t="s">
        <v>74</v>
      </c>
    </row>
    <row r="29" spans="1:3" ht="99.9" customHeight="1" x14ac:dyDescent="0.3">
      <c r="A29" s="2" t="s">
        <v>75</v>
      </c>
      <c r="B29" s="3" t="s">
        <v>76</v>
      </c>
      <c r="C29" s="3" t="s">
        <v>77</v>
      </c>
    </row>
    <row r="30" spans="1:3" ht="99.9" customHeight="1" x14ac:dyDescent="0.3">
      <c r="A30" s="2" t="s">
        <v>78</v>
      </c>
      <c r="B30" s="3" t="s">
        <v>79</v>
      </c>
      <c r="C30" s="3" t="s">
        <v>80</v>
      </c>
    </row>
    <row r="31" spans="1:3" ht="99.9" customHeight="1" x14ac:dyDescent="0.3">
      <c r="A31" s="2" t="s">
        <v>81</v>
      </c>
      <c r="B31" s="3" t="s">
        <v>82</v>
      </c>
      <c r="C31" s="3" t="s">
        <v>83</v>
      </c>
    </row>
    <row r="32" spans="1:3" ht="99.9" customHeight="1" x14ac:dyDescent="0.3">
      <c r="A32" s="2" t="s">
        <v>84</v>
      </c>
      <c r="B32" s="3" t="s">
        <v>85</v>
      </c>
      <c r="C32" s="3" t="s">
        <v>86</v>
      </c>
    </row>
    <row r="33" spans="1:3" ht="99.9" customHeight="1" x14ac:dyDescent="0.3">
      <c r="A33" s="2" t="s">
        <v>87</v>
      </c>
      <c r="B33" s="3" t="s">
        <v>88</v>
      </c>
      <c r="C33" s="3" t="s">
        <v>89</v>
      </c>
    </row>
    <row r="34" spans="1:3" ht="99.9" customHeight="1" x14ac:dyDescent="0.3">
      <c r="A34" s="2" t="s">
        <v>90</v>
      </c>
      <c r="B34" s="3" t="s">
        <v>91</v>
      </c>
      <c r="C34" s="3" t="s">
        <v>92</v>
      </c>
    </row>
    <row r="35" spans="1:3" ht="99.9" customHeight="1" x14ac:dyDescent="0.3">
      <c r="A35" s="2" t="s">
        <v>93</v>
      </c>
      <c r="B35" s="3" t="s">
        <v>94</v>
      </c>
      <c r="C35" s="3" t="s">
        <v>95</v>
      </c>
    </row>
    <row r="36" spans="1:3" ht="99.9" customHeight="1" x14ac:dyDescent="0.3">
      <c r="A36" s="2" t="s">
        <v>96</v>
      </c>
      <c r="B36" s="3" t="s">
        <v>97</v>
      </c>
      <c r="C36" s="3" t="s">
        <v>98</v>
      </c>
    </row>
    <row r="37" spans="1:3" ht="99.9" customHeight="1" x14ac:dyDescent="0.3">
      <c r="A37" s="2" t="s">
        <v>99</v>
      </c>
      <c r="B37" s="3" t="s">
        <v>100</v>
      </c>
      <c r="C37" s="3" t="s">
        <v>101</v>
      </c>
    </row>
    <row r="38" spans="1:3" ht="99.9" customHeight="1" x14ac:dyDescent="0.3">
      <c r="A38" s="2" t="s">
        <v>102</v>
      </c>
      <c r="B38" s="3" t="s">
        <v>103</v>
      </c>
      <c r="C38" s="3" t="s">
        <v>104</v>
      </c>
    </row>
    <row r="39" spans="1:3" ht="99.9" customHeight="1" x14ac:dyDescent="0.3">
      <c r="A39" s="2" t="s">
        <v>105</v>
      </c>
      <c r="B39" s="3" t="s">
        <v>106</v>
      </c>
      <c r="C39" s="3" t="s">
        <v>107</v>
      </c>
    </row>
    <row r="40" spans="1:3" ht="99.9" customHeight="1" x14ac:dyDescent="0.3">
      <c r="A40" s="2" t="s">
        <v>108</v>
      </c>
      <c r="B40" s="3" t="s">
        <v>109</v>
      </c>
      <c r="C40" s="3" t="s">
        <v>110</v>
      </c>
    </row>
    <row r="41" spans="1:3" ht="99.9" customHeight="1" x14ac:dyDescent="0.3">
      <c r="A41" s="2" t="s">
        <v>111</v>
      </c>
      <c r="B41" s="3" t="s">
        <v>112</v>
      </c>
      <c r="C41" s="3" t="s">
        <v>113</v>
      </c>
    </row>
    <row r="42" spans="1:3" ht="99.9" customHeight="1" x14ac:dyDescent="0.3">
      <c r="A42" s="2" t="s">
        <v>114</v>
      </c>
      <c r="B42" s="3" t="s">
        <v>115</v>
      </c>
      <c r="C42" s="3" t="s">
        <v>116</v>
      </c>
    </row>
    <row r="43" spans="1:3" ht="99.9" customHeight="1" x14ac:dyDescent="0.3">
      <c r="A43" s="2" t="s">
        <v>114</v>
      </c>
      <c r="B43" s="3" t="s">
        <v>115</v>
      </c>
      <c r="C43" s="3" t="s">
        <v>117</v>
      </c>
    </row>
    <row r="44" spans="1:3" ht="99.9" customHeight="1" x14ac:dyDescent="0.3">
      <c r="A44" s="2" t="s">
        <v>114</v>
      </c>
      <c r="B44" s="3" t="s">
        <v>115</v>
      </c>
      <c r="C44" s="3" t="s">
        <v>118</v>
      </c>
    </row>
    <row r="45" spans="1:3" ht="99.9" customHeight="1" x14ac:dyDescent="0.3">
      <c r="A45" s="2" t="s">
        <v>119</v>
      </c>
      <c r="B45" s="3" t="s">
        <v>120</v>
      </c>
      <c r="C45" s="3" t="s">
        <v>121</v>
      </c>
    </row>
    <row r="46" spans="1:3" ht="99.9" customHeight="1" x14ac:dyDescent="0.3">
      <c r="A46" s="2" t="s">
        <v>122</v>
      </c>
      <c r="B46" s="3" t="s">
        <v>123</v>
      </c>
      <c r="C46" s="3" t="s">
        <v>124</v>
      </c>
    </row>
    <row r="47" spans="1:3" ht="99.9" customHeight="1" x14ac:dyDescent="0.3">
      <c r="A47" s="2" t="s">
        <v>125</v>
      </c>
      <c r="B47" s="3" t="s">
        <v>126</v>
      </c>
      <c r="C47" s="3" t="s">
        <v>127</v>
      </c>
    </row>
    <row r="48" spans="1:3" ht="99.9" customHeight="1" x14ac:dyDescent="0.3">
      <c r="A48" s="2" t="s">
        <v>128</v>
      </c>
      <c r="B48" s="3" t="s">
        <v>129</v>
      </c>
      <c r="C48" s="3" t="s">
        <v>130</v>
      </c>
    </row>
    <row r="49" spans="1:3" ht="99.9" customHeight="1" x14ac:dyDescent="0.3">
      <c r="A49" s="2" t="s">
        <v>131</v>
      </c>
      <c r="B49" s="3" t="s">
        <v>132</v>
      </c>
      <c r="C49" s="3" t="s">
        <v>133</v>
      </c>
    </row>
    <row r="50" spans="1:3" ht="99.9" customHeight="1" x14ac:dyDescent="0.3">
      <c r="A50" s="2" t="s">
        <v>134</v>
      </c>
      <c r="B50" s="3" t="s">
        <v>135</v>
      </c>
      <c r="C50" s="3" t="s">
        <v>136</v>
      </c>
    </row>
    <row r="51" spans="1:3" ht="99.9" customHeight="1" x14ac:dyDescent="0.3">
      <c r="A51" s="2" t="s">
        <v>137</v>
      </c>
      <c r="B51" s="3" t="s">
        <v>138</v>
      </c>
      <c r="C51" s="3" t="s">
        <v>139</v>
      </c>
    </row>
    <row r="52" spans="1:3" ht="99.9" customHeight="1" x14ac:dyDescent="0.3">
      <c r="A52" s="2" t="s">
        <v>140</v>
      </c>
      <c r="B52" s="3" t="s">
        <v>141</v>
      </c>
      <c r="C52" s="3" t="s">
        <v>142</v>
      </c>
    </row>
    <row r="53" spans="1:3" ht="99.9" customHeight="1" x14ac:dyDescent="0.3">
      <c r="A53" s="2" t="s">
        <v>143</v>
      </c>
      <c r="B53" s="3" t="s">
        <v>144</v>
      </c>
      <c r="C53" s="3" t="s">
        <v>145</v>
      </c>
    </row>
    <row r="54" spans="1:3" ht="99.9" customHeight="1" x14ac:dyDescent="0.3">
      <c r="A54" s="2" t="s">
        <v>143</v>
      </c>
      <c r="B54" s="3" t="s">
        <v>144</v>
      </c>
      <c r="C54" s="3" t="s">
        <v>146</v>
      </c>
    </row>
    <row r="55" spans="1:3" ht="99.9" customHeight="1" x14ac:dyDescent="0.3">
      <c r="A55" s="2" t="s">
        <v>147</v>
      </c>
      <c r="B55" s="3" t="s">
        <v>148</v>
      </c>
      <c r="C55" s="3" t="s">
        <v>149</v>
      </c>
    </row>
    <row r="56" spans="1:3" ht="99.9" customHeight="1" x14ac:dyDescent="0.3">
      <c r="A56" s="2" t="s">
        <v>150</v>
      </c>
      <c r="B56" s="3" t="s">
        <v>151</v>
      </c>
      <c r="C56" s="3" t="s">
        <v>152</v>
      </c>
    </row>
    <row r="57" spans="1:3" ht="99.9" customHeight="1" x14ac:dyDescent="0.3">
      <c r="A57" s="2" t="s">
        <v>153</v>
      </c>
      <c r="B57" s="3" t="s">
        <v>154</v>
      </c>
      <c r="C57" s="3" t="s">
        <v>155</v>
      </c>
    </row>
    <row r="58" spans="1:3" ht="99.9" customHeight="1" x14ac:dyDescent="0.3">
      <c r="A58" s="2" t="s">
        <v>156</v>
      </c>
      <c r="B58" s="3" t="s">
        <v>157</v>
      </c>
      <c r="C58" s="3" t="s">
        <v>158</v>
      </c>
    </row>
    <row r="59" spans="1:3" ht="99.9" customHeight="1" x14ac:dyDescent="0.3">
      <c r="A59" s="2" t="s">
        <v>159</v>
      </c>
      <c r="B59" s="3" t="s">
        <v>160</v>
      </c>
      <c r="C59" s="3" t="s">
        <v>161</v>
      </c>
    </row>
    <row r="60" spans="1:3" ht="99.9" customHeight="1" x14ac:dyDescent="0.3">
      <c r="A60" s="2" t="s">
        <v>162</v>
      </c>
      <c r="B60" s="3" t="s">
        <v>163</v>
      </c>
      <c r="C60" s="3" t="s">
        <v>164</v>
      </c>
    </row>
    <row r="61" spans="1:3" ht="99.9" customHeight="1" x14ac:dyDescent="0.3">
      <c r="A61" s="2" t="s">
        <v>165</v>
      </c>
      <c r="B61" s="3" t="s">
        <v>166</v>
      </c>
      <c r="C61" s="3" t="s">
        <v>167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EFA02-3EDB-4971-A753-A61E8185EE1E}">
  <sheetPr codeName="Sayfa5"/>
  <dimension ref="A1"/>
  <sheetViews>
    <sheetView workbookViewId="0">
      <selection activeCell="AC25" sqref="AC25"/>
    </sheetView>
  </sheetViews>
  <sheetFormatPr defaultColWidth="9.109375" defaultRowHeight="14.4" x14ac:dyDescent="0.3"/>
  <cols>
    <col min="1" max="16384" width="9.109375" style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2</vt:i4>
      </vt:variant>
    </vt:vector>
  </HeadingPairs>
  <TitlesOfParts>
    <vt:vector size="7" baseType="lpstr">
      <vt:lpstr>DATA</vt:lpstr>
      <vt:lpstr>parametreler</vt:lpstr>
      <vt:lpstr>Dashbord</vt:lpstr>
      <vt:lpstr>Sellers</vt:lpstr>
      <vt:lpstr>images</vt:lpstr>
      <vt:lpstr>bolgeler</vt:lpstr>
      <vt:lpstr>dönemler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Selin BAYATLI</dc:creator>
  <cp:lastModifiedBy>Selin BAYATLI</cp:lastModifiedBy>
  <dcterms:created xsi:type="dcterms:W3CDTF">2023-11-07T06:12:27Z</dcterms:created>
  <dcterms:modified xsi:type="dcterms:W3CDTF">2023-11-15T14:42:37Z</dcterms:modified>
</cp:coreProperties>
</file>