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bookViews>
    <workbookView xWindow="0" yWindow="30" windowWidth="28755" windowHeight="12840" activeTab="3"/>
  </bookViews>
  <sheets>
    <sheet name="Классификация" sheetId="4" r:id="rId1"/>
    <sheet name="Km" sheetId="1" r:id="rId2"/>
    <sheet name="Старые статьи" sheetId="5" r:id="rId3"/>
    <sheet name="время-константы" sheetId="3" r:id="rId4"/>
    <sheet name="пояснения" sheetId="2" r:id="rId5"/>
  </sheets>
  <calcPr calcId="162913"/>
</workbook>
</file>

<file path=xl/calcChain.xml><?xml version="1.0" encoding="utf-8"?>
<calcChain xmlns="http://schemas.openxmlformats.org/spreadsheetml/2006/main">
  <c r="J14" i="3" l="1"/>
  <c r="A15" i="2"/>
  <c r="E15" i="2" s="1"/>
  <c r="E20" i="3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1. Danbolt, N.C., Glutamate uptake. Prog Neurobiol, 2001. 65(1): p. 1-105.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>В основном астроциты молекулярного слоя, но есть и в волокнистых астроцитах белого вещества.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Lehre, K.P. and N.C. Danbolt, The number of glutamate transporter subtype molecules at glutamatergic synapses: chemical and stereological quantification in young adult rat brain. J Neurosci, 1998. 18(21): p. 8751-7.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Danbolt, N.C., Glutamate uptake. Prog Neurobiol, 2001. 65(1): p. 1-105.
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Danbolt, N.C., Glutamate uptake. Prog Neurobiol, 2001. 65(1): p. 1-105.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Danbolt, N.C., Glutamate uptake. Prog Neurobiol, 2001. 65(1): p. 1-105.
2. Lehre, K.P. and N.C. Danbolt, The number of glutamate transporter subtype molecules at glutamatergic synapses: chemical and stereological quantification in young adult rat brain. J Neurosci, 1998. 18(21): p. 8751-7.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Danbolt, N.C., Glutamate uptake. Prog Neurobiol, 2001. 65(1): p. 1-105.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Danbolt, N.C., Glutamate uptake. Prog Neurobiol, 2001. 65(1): p. 1-105.
</t>
        </r>
      </text>
    </comment>
    <comment ref="G7" authorId="0" shapeId="0">
      <text>
        <r>
          <rPr>
            <sz val="9"/>
            <color indexed="81"/>
            <rFont val="Tahoma"/>
            <family val="2"/>
            <charset val="204"/>
          </rPr>
          <t xml:space="preserve">1. Ahmed, S., et al., The expression of glutamate aspartate transporter (GLAST) within the human cochlea and its distribution in various patient populations. Brain Res, 2013. 1529: p. 134-42.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Lehre, K.P. and N.C. Danbolt, The number of glutamate transporter subtype molecules at glutamatergic synapses: chemical and stereological quantification in young adult rat brain. J Neurosci, 1998. 18(21): p. 8751-7.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Danbolt, N.C., Glutamate uptake. Prog Neurobiol, 2001. 65(1): p. 1-105.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Danbolt, N.C., Glutamate uptake. Prog Neurobiol, 2001. 65(1): p. 1-105.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Danbolt, N.C., Glutamate uptake. Prog Neurobiol, 2001. 65(1): p. 1-105.
</t>
        </r>
      </text>
    </comment>
    <comment ref="E14" authorId="0" shapeId="0">
      <text>
        <r>
          <rPr>
            <sz val="9"/>
            <color indexed="81"/>
            <rFont val="Tahoma"/>
            <family val="2"/>
            <charset val="204"/>
          </rPr>
          <t>В основном астроциты молекулярного слоя, но есть и в волокнистых астроцитах белого вещества.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Lehre, K.P. and N.C. Danbolt, The number of glutamate transporter subtype molecules at glutamatergic synapses: chemical and stereological quantification in young adult rat brain. J Neurosci, 1998. 18(21): p. 8751-7.
2. Danbolt, N.C., Glutamate uptake. Prog Neurobiol, 2001. 65(1): p. 1-105.
</t>
        </r>
      </text>
    </comment>
    <comment ref="G14" authorId="0" shapeId="0">
      <text>
        <r>
          <rPr>
            <sz val="9"/>
            <color indexed="81"/>
            <rFont val="Tahoma"/>
            <charset val="1"/>
          </rPr>
          <t xml:space="preserve">1. Lehre, K.P. and N.C. Danbolt, The number of glutamate transporter subtype molecules at glutamatergic synapses: chemical and stereological quantification in young adult rat brain. J Neurosci, 1998. 18(21): p. 8751-7.
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1. Lehre, K.P. and N.C. Danbolt, The number of glutamate transporter subtype molecules at glutamatergic synapses: chemical and stereological quantification in young adult rat brain. J Neurosci, 1998. 18(21): p. 8751-7.
2. Dehnes, Y., et al., The glutamate transporter EAAT4 in rat cerebellar Purkinje cells: a glutamate-gated chloride channel concentrated near the synapse in parts of the dendritic membrane facing astroglia. J Neurosci, 1998. 18(10): p. 3606-19.
</t>
        </r>
      </text>
    </comment>
    <comment ref="E29" authorId="0" shapeId="0">
      <text>
        <r>
          <rPr>
            <sz val="9"/>
            <color indexed="81"/>
            <rFont val="Tahoma"/>
            <family val="2"/>
            <charset val="204"/>
          </rPr>
          <t xml:space="preserve">1. Hu, W.H., et al., Neuronal glutamate transporter EAAT4 is expressed in astrocytes. Glia, 2003. 44(1): p. 13-25.
</t>
        </r>
      </text>
    </comment>
    <comment ref="E30" authorId="0" shapeId="0">
      <text>
        <r>
          <rPr>
            <sz val="9"/>
            <color indexed="81"/>
            <rFont val="Tahoma"/>
            <family val="2"/>
            <charset val="204"/>
          </rPr>
          <t xml:space="preserve">1. Arriza, J.L., et al., Excitatory amino acid transporter 5, a retinal glutamate transporter coupled to a chloride conductance. Proc Natl Acad Sci U S A, 1997. 94(8): p. 4155-60.
</t>
        </r>
      </text>
    </comment>
  </commentList>
</comments>
</file>

<file path=xl/comments2.xml><?xml version="1.0" encoding="utf-8"?>
<comments xmlns="http://schemas.openxmlformats.org/spreadsheetml/2006/main">
  <authors>
    <author>Ольга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не зависит от кол-ва переносчиков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k+/k- практически не изменяется при разных потенциалах на мембране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Ольга:</t>
        </r>
        <r>
          <rPr>
            <sz val="9"/>
            <color indexed="81"/>
            <rFont val="Tahoma"/>
            <charset val="1"/>
          </rPr>
          <t xml:space="preserve">
есть опыт по сравнению потоков от ЕААТ4 и ЕААС1:
3.6 рА/ 34.6 рА</t>
        </r>
      </text>
    </comment>
  </commentList>
</comments>
</file>

<file path=xl/comments3.xml><?xml version="1.0" encoding="utf-8"?>
<comments xmlns="http://schemas.openxmlformats.org/spreadsheetml/2006/main">
  <authors>
    <author>Ольга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Ольга:</t>
        </r>
        <r>
          <rPr>
            <sz val="9"/>
            <color indexed="81"/>
            <rFont val="Tahoma"/>
            <charset val="1"/>
          </rPr>
          <t xml:space="preserve">
через 0.5</t>
        </r>
        <r>
          <rPr>
            <sz val="9"/>
            <color indexed="81"/>
            <rFont val="Calibri"/>
            <family val="2"/>
            <charset val="204"/>
          </rPr>
          <t>÷</t>
        </r>
        <r>
          <rPr>
            <sz val="9"/>
            <color indexed="81"/>
            <rFont val="Tahoma"/>
            <family val="2"/>
            <charset val="204"/>
          </rPr>
          <t>5ms формируется анионный ток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при [Glu]&gt;10</t>
        </r>
        <r>
          <rPr>
            <sz val="9"/>
            <color indexed="81"/>
            <rFont val="Calibri"/>
            <family val="2"/>
            <charset val="204"/>
          </rPr>
          <t>÷</t>
        </r>
        <r>
          <rPr>
            <sz val="9"/>
            <color indexed="81"/>
            <rFont val="Tahoma"/>
            <family val="2"/>
            <charset val="204"/>
          </rPr>
          <t>15 mkM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при [Glu]&gt;10÷15 mkM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через 0.5÷5ms формируется анионный ток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возможно!!!, это время включает в себя и/или предыдущий и/или последующий шаг/и
т.к. 1/k+=3.(3)ms !!!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только прямая реакция, т.к. зависимость временных характеристик потока от потенциала на мембране говорит о псевдонеобратимости натрий зависимого шага переноса глутамата внутрь клетки!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исходя из 1/k+
иными словами оч приблизительно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только прямая реакция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>Ольга:</t>
        </r>
        <r>
          <rPr>
            <sz val="9"/>
            <color indexed="81"/>
            <rFont val="Tahoma"/>
            <charset val="1"/>
          </rPr>
          <t xml:space="preserve">
см. примечание на след странице.
Модель неточна, т.к. у бактериального гомолога нет сайта связывания К.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величина, обратная k+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быстрая перфузия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все константы реакций - это лишь результаты их расчетной схемы!
Реальны только Км на первом листе и время оборота белка.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  <charset val="204"/>
          </rPr>
          <t>Ольга:</t>
        </r>
        <r>
          <rPr>
            <sz val="9"/>
            <color indexed="81"/>
            <rFont val="Tahoma"/>
            <family val="2"/>
            <charset val="204"/>
          </rPr>
          <t xml:space="preserve">
Использовалась pdb-структура бактериального гомолога из Pyrococcus horikoshii, причем без 4В-4С петли, хотя и с 3 молекулами Na</t>
        </r>
      </text>
    </comment>
  </commentList>
</comments>
</file>

<file path=xl/sharedStrings.xml><?xml version="1.0" encoding="utf-8"?>
<sst xmlns="http://schemas.openxmlformats.org/spreadsheetml/2006/main" count="230" uniqueCount="200">
  <si>
    <t>Статья</t>
  </si>
  <si>
    <r>
      <t xml:space="preserve">Glutamate translocation of the neuronal glutamate
transporter EAAC1 occurs within milliseconds
</t>
    </r>
    <r>
      <rPr>
        <b/>
        <i/>
        <sz val="11"/>
        <color theme="1"/>
        <rFont val="Calibri"/>
        <family val="2"/>
        <charset val="204"/>
        <scheme val="minor"/>
      </rPr>
      <t>Christof Grewer 2000</t>
    </r>
  </si>
  <si>
    <t>Glu*in/ Glu*out</t>
  </si>
  <si>
    <t>Na*in/ Na*out</t>
  </si>
  <si>
    <t>pH</t>
  </si>
  <si>
    <t>K*out/ K*in</t>
  </si>
  <si>
    <t>Km</t>
  </si>
  <si>
    <t>Vmax</t>
  </si>
  <si>
    <t>Виды переносчиков:</t>
  </si>
  <si>
    <t>ЕААТ1 = GLAST1</t>
  </si>
  <si>
    <t>EAAT2 = GLT1</t>
  </si>
  <si>
    <t>EAAT3 = EAAC1</t>
  </si>
  <si>
    <t>EAAT4</t>
  </si>
  <si>
    <t>EAAT5 - только ретина</t>
  </si>
  <si>
    <t>0/ 130 mM</t>
  </si>
  <si>
    <t>140 mM/ 0</t>
  </si>
  <si>
    <t>0 V</t>
  </si>
  <si>
    <t>… (изменяется до 10 порядков величины в зависимости от кол-ва переносчиков)</t>
  </si>
  <si>
    <t>оборот белка</t>
  </si>
  <si>
    <t>Вид переносчика/ организм/ способ записи</t>
  </si>
  <si>
    <r>
      <t xml:space="preserve">The Glutamate Transporter Subtypes EAAT4 and EAATs 1-3 Transport
Glutamate with Dramatically Different Kinetics and Voltage
Dependence but Share a Common Uptake Mechanism
</t>
    </r>
    <r>
      <rPr>
        <b/>
        <i/>
        <sz val="11"/>
        <color theme="1"/>
        <rFont val="Calibri"/>
        <family val="2"/>
        <charset val="204"/>
        <scheme val="minor"/>
      </rPr>
      <t>Carsten Mim (...Christof Grewer) 2005</t>
    </r>
  </si>
  <si>
    <t>7.3</t>
  </si>
  <si>
    <t>константы скоростей</t>
  </si>
  <si>
    <t>EAATs - номенклатура для человека = ХХХ - гомолог</t>
  </si>
  <si>
    <r>
      <rPr>
        <b/>
        <sz val="11"/>
        <color theme="1"/>
        <rFont val="Calibri"/>
        <family val="2"/>
        <charset val="204"/>
        <scheme val="minor"/>
      </rPr>
      <t>ЕААС1 (ЕААТ3)</t>
    </r>
    <r>
      <rPr>
        <sz val="11"/>
        <color theme="1"/>
        <rFont val="Calibri"/>
        <family val="2"/>
        <charset val="204"/>
        <scheme val="minor"/>
      </rPr>
      <t>/ adult rat retina/ whole cell</t>
    </r>
  </si>
  <si>
    <r>
      <rPr>
        <b/>
        <sz val="11"/>
        <color theme="1"/>
        <rFont val="Calibri"/>
        <family val="2"/>
        <charset val="204"/>
        <scheme val="minor"/>
      </rPr>
      <t>EAAT4</t>
    </r>
    <r>
      <rPr>
        <sz val="11"/>
        <color theme="1"/>
        <rFont val="Calibri"/>
        <family val="2"/>
        <charset val="204"/>
        <scheme val="minor"/>
      </rPr>
      <t>/ .../ whole cell</t>
    </r>
  </si>
  <si>
    <t>связывание/ диссоциация Glu в in k+=2*10^7 M-1*s-1/ k-=50 s-1 перенос из in в out k+=14s-1/ k-=14s-1</t>
  </si>
  <si>
    <t>связывание/ диссоциация Glu в in k+=2*10^7 M-1*s-1/ k-=1200 s-1</t>
  </si>
  <si>
    <t>… (изменяется до 10 порядков величины в зависимости от кол-ва переносчиков) НО В 100 РАЗ МЕНЬШЕ, ЧЕМ ДЛЯ ЕААТ1-3!!!</t>
  </si>
  <si>
    <t>комментарии</t>
  </si>
  <si>
    <t xml:space="preserve">нельзя колличественно сравнивать транспортные потоки со скоростью захвата глутамата внутрь везикул, т.к. невозможно определить относительный вклад ЕААТ4 в общее количество белка на мембране везикулы </t>
  </si>
  <si>
    <r>
      <rPr>
        <u/>
        <sz val="11"/>
        <color theme="1"/>
        <rFont val="Calibri"/>
        <family val="2"/>
        <charset val="204"/>
        <scheme val="minor"/>
      </rPr>
      <t>&lt;</t>
    </r>
    <r>
      <rPr>
        <sz val="11"/>
        <color theme="1"/>
        <rFont val="Calibri"/>
        <family val="2"/>
        <charset val="204"/>
        <scheme val="minor"/>
      </rPr>
      <t>6s-1 сложно померить из-за малых потоков</t>
    </r>
  </si>
  <si>
    <t xml:space="preserve">элементарные реакции диссоциации в in слиты в один шаг, </t>
  </si>
  <si>
    <t>90-110с-1 (при физиологич трансмембр потенциале</t>
  </si>
  <si>
    <r>
      <t>Km(GLU)=2,5</t>
    </r>
    <r>
      <rPr>
        <u/>
        <sz val="11"/>
        <color theme="1"/>
        <rFont val="Calibri"/>
        <family val="2"/>
        <charset val="204"/>
        <scheme val="minor"/>
      </rPr>
      <t>+</t>
    </r>
    <r>
      <rPr>
        <sz val="11"/>
        <color theme="1"/>
        <rFont val="Calibri"/>
        <family val="2"/>
        <charset val="204"/>
        <scheme val="minor"/>
      </rPr>
      <t>0,7mkM (не зависит от кол-ва переносчиков) Km(Na1)=42.3</t>
    </r>
    <r>
      <rPr>
        <u/>
        <sz val="11"/>
        <color theme="1"/>
        <rFont val="Calibri"/>
        <family val="2"/>
        <charset val="204"/>
        <scheme val="minor"/>
      </rPr>
      <t>+</t>
    </r>
    <r>
      <rPr>
        <sz val="11"/>
        <color theme="1"/>
        <rFont val="Calibri"/>
        <family val="2"/>
        <charset val="204"/>
        <scheme val="minor"/>
      </rPr>
      <t>5.2mM Km(Na2?3)=8.4</t>
    </r>
    <r>
      <rPr>
        <u/>
        <sz val="11"/>
        <color theme="1"/>
        <rFont val="Calibri"/>
        <family val="2"/>
        <charset val="204"/>
        <scheme val="minor"/>
      </rPr>
      <t>+</t>
    </r>
    <r>
      <rPr>
        <sz val="11"/>
        <color theme="1"/>
        <rFont val="Calibri"/>
        <family val="2"/>
        <charset val="204"/>
        <scheme val="minor"/>
      </rPr>
      <t>1.9mM кооперативность!</t>
    </r>
  </si>
  <si>
    <t>Событие</t>
  </si>
  <si>
    <t>Eout</t>
  </si>
  <si>
    <t>Eout*Na</t>
  </si>
  <si>
    <t>Eout*Na2</t>
  </si>
  <si>
    <t>Eout*Na2*H</t>
  </si>
  <si>
    <t>Eout*Na2*H*Glu</t>
  </si>
  <si>
    <t>Ein*Na2*H*Glu</t>
  </si>
  <si>
    <t>Ein*Na2*H</t>
  </si>
  <si>
    <t>Ein*Na2</t>
  </si>
  <si>
    <t>Ein*Na</t>
  </si>
  <si>
    <t>Ein</t>
  </si>
  <si>
    <t>Ein*K</t>
  </si>
  <si>
    <t>Eout*K</t>
  </si>
  <si>
    <t>Eout*Na*H</t>
  </si>
  <si>
    <t>Eout*Na*H*Glu</t>
  </si>
  <si>
    <t>Eout*Na3*H*Glu</t>
  </si>
  <si>
    <t>Ein*Na3*H*Glu</t>
  </si>
  <si>
    <t>оборот белка/ время цикла</t>
  </si>
  <si>
    <t>k+</t>
  </si>
  <si>
    <t>k-</t>
  </si>
  <si>
    <t>Время прехода в следующее состояние</t>
  </si>
  <si>
    <t>Условия</t>
  </si>
  <si>
    <t>0/100 mkM (глутамата снаружи в 50-100 раз выше, чем фоновое кол-во)</t>
  </si>
  <si>
    <t>0/100 mkM (так предполагают для вычислений)</t>
  </si>
  <si>
    <t>потенциал</t>
  </si>
  <si>
    <t xml:space="preserve">0/100 mkM </t>
  </si>
  <si>
    <t>300 s-1</t>
  </si>
  <si>
    <r>
      <t>5</t>
    </r>
    <r>
      <rPr>
        <sz val="11"/>
        <color theme="1"/>
        <rFont val="Calibri"/>
        <family val="2"/>
        <charset val="204"/>
      </rPr>
      <t>÷20ms</t>
    </r>
  </si>
  <si>
    <t>2*10^7 M-1*s-1</t>
  </si>
  <si>
    <t>1200 s-1</t>
  </si>
  <si>
    <t>…</t>
  </si>
  <si>
    <t>200 mks (на при-соединение Glu! )</t>
  </si>
  <si>
    <t>40 s-1</t>
  </si>
  <si>
    <t>30 s-1</t>
  </si>
  <si>
    <t>физиологич. потенциал</t>
  </si>
  <si>
    <r>
      <t>90</t>
    </r>
    <r>
      <rPr>
        <sz val="11"/>
        <color theme="1"/>
        <rFont val="Calibri"/>
        <family val="2"/>
        <charset val="204"/>
      </rPr>
      <t>÷110 s-1</t>
    </r>
  </si>
  <si>
    <r>
      <t xml:space="preserve">Km(GLU) = 4,5 </t>
    </r>
    <r>
      <rPr>
        <u/>
        <sz val="11"/>
        <color theme="1"/>
        <rFont val="Calibri"/>
        <family val="2"/>
        <charset val="204"/>
        <scheme val="minor"/>
      </rPr>
      <t>+</t>
    </r>
    <r>
      <rPr>
        <sz val="11"/>
        <color theme="1"/>
        <rFont val="Calibri"/>
        <family val="2"/>
        <charset val="204"/>
        <scheme val="minor"/>
      </rPr>
      <t xml:space="preserve"> 0,6 mkM</t>
    </r>
  </si>
  <si>
    <t>см. примечание ниже</t>
  </si>
  <si>
    <t>см. примечание выше</t>
  </si>
  <si>
    <t>25ms</t>
  </si>
  <si>
    <t>k eq</t>
  </si>
  <si>
    <r>
      <t>k eq = exp^(-</t>
    </r>
    <r>
      <rPr>
        <sz val="11"/>
        <color theme="1"/>
        <rFont val="Calibri"/>
        <family val="2"/>
        <charset val="204"/>
      </rPr>
      <t>ΔG/RT)</t>
    </r>
  </si>
  <si>
    <t>R [Дж/моль*К]</t>
  </si>
  <si>
    <t>T [К]</t>
  </si>
  <si>
    <t>1 Дж = 4.1868 кал</t>
  </si>
  <si>
    <t>R [кал/моль*К]</t>
  </si>
  <si>
    <t>ΔG [кал/моль]</t>
  </si>
  <si>
    <r>
      <t xml:space="preserve">Molecular Dynamics Simulations of the Mammalian Glutamate Transporter EAAT3 </t>
    </r>
    <r>
      <rPr>
        <b/>
        <i/>
        <sz val="11"/>
        <color theme="1"/>
        <rFont val="Calibri"/>
        <family val="2"/>
        <charset val="204"/>
        <scheme val="minor"/>
      </rPr>
      <t xml:space="preserve">Germano Heinzelmann 2014 </t>
    </r>
  </si>
  <si>
    <t>температура</t>
  </si>
  <si>
    <t>300 К</t>
  </si>
  <si>
    <t>EAAT3/GltPh</t>
  </si>
  <si>
    <t>Номенклатура SLC1</t>
  </si>
  <si>
    <t>EAAT1</t>
  </si>
  <si>
    <t>EAAT2</t>
  </si>
  <si>
    <t>EAAT3</t>
  </si>
  <si>
    <t>EAAT5</t>
  </si>
  <si>
    <t>Млекопитающие</t>
  </si>
  <si>
    <t>Гомологи история</t>
  </si>
  <si>
    <t>Локализация</t>
  </si>
  <si>
    <t>Inner ear</t>
  </si>
  <si>
    <t>Cerebellum</t>
  </si>
  <si>
    <t>Retina</t>
  </si>
  <si>
    <t>Количественные характеристики</t>
  </si>
  <si>
    <t>GLAST в 6 раз выше, чем GLT. В 10 раз выше, чем EAAT4.</t>
  </si>
  <si>
    <t>Гистологическая принадлежность</t>
  </si>
  <si>
    <t>Retina (Muller cells + astrocytes)</t>
  </si>
  <si>
    <t>Circumventricular organs (subependymal astroglial plexus + ependymal cells)</t>
  </si>
  <si>
    <t xml:space="preserve">Bulbus olfactorius </t>
  </si>
  <si>
    <t>49% от количества GLAST в мозжечке</t>
  </si>
  <si>
    <t>Hippocampus</t>
  </si>
  <si>
    <t>Cerebral cortex</t>
  </si>
  <si>
    <t>33% от количества GLAST в мозжечке</t>
  </si>
  <si>
    <t>Thalamus</t>
  </si>
  <si>
    <t>22% от количества GLAST в мозжечке</t>
  </si>
  <si>
    <t>Наивысшая концентрация в СА1 (stratum radiatum): 3200 молекул GLAST в 1 µм3                                                                    или 2300 молекул GLAST в 1 µм2 клеточной мембраны астроглии                                                       или 35% от количества GLAST в мозжечке</t>
  </si>
  <si>
    <t>Замечания</t>
  </si>
  <si>
    <t>Доминирует во всех районах ЦНС млекопитающих, за исключением тех районов, где доминирует EAAT1</t>
  </si>
  <si>
    <t xml:space="preserve">Наивысшая концентрация в СА1 (stratum radiatum): 12000 молекул GLT в 1 µм3                                                                    или 8500 молекул GLT в 1 µм2 клеточной мембраны астроглии                                                       </t>
  </si>
  <si>
    <r>
      <t xml:space="preserve">Наивысшая концентрация в Bergmann glia (srtatum moleculare): 18000 молекул GLAST в 1 </t>
    </r>
    <r>
      <rPr>
        <sz val="11"/>
        <color theme="1"/>
        <rFont val="Calibri"/>
        <family val="2"/>
        <charset val="204"/>
      </rPr>
      <t>µм</t>
    </r>
    <r>
      <rPr>
        <vertAlign val="superscript"/>
        <sz val="11"/>
        <color theme="1"/>
        <rFont val="Calibri"/>
        <family val="2"/>
        <charset val="204"/>
      </rPr>
      <t xml:space="preserve">3  </t>
    </r>
    <r>
      <rPr>
        <sz val="11"/>
        <color theme="1"/>
        <rFont val="Calibri"/>
        <family val="2"/>
        <charset val="204"/>
      </rPr>
      <t>или 4700 молекул GLAST в 1 µм</t>
    </r>
    <r>
      <rPr>
        <vertAlign val="superscript"/>
        <sz val="11"/>
        <color theme="1"/>
        <rFont val="Calibri"/>
        <family val="2"/>
        <charset val="204"/>
      </rPr>
      <t xml:space="preserve">2 </t>
    </r>
    <r>
      <rPr>
        <sz val="11"/>
        <color theme="1"/>
        <rFont val="Calibri"/>
        <family val="2"/>
        <charset val="204"/>
      </rPr>
      <t xml:space="preserve">   клеточной мембраны глии     </t>
    </r>
  </si>
  <si>
    <t>Наивысшая концентрация в Purkinje cells: 1900 молекул GLT в 1 µм3  или 1800 молекул GLT в 1 µм2    клеточной мембраны</t>
  </si>
  <si>
    <t>SLC1A3</t>
  </si>
  <si>
    <t>SLC1A2</t>
  </si>
  <si>
    <t>SLC1A1</t>
  </si>
  <si>
    <t>SLC1A6</t>
  </si>
  <si>
    <t>SLC1A7</t>
  </si>
  <si>
    <t>Bulbus olfactorius</t>
  </si>
  <si>
    <t>Наивысшая концентрация в srtatum moleculare: 2800 молекул GLT в 1 µм3  или 740 молекул GLT в 1 µм2    клеточной мембраны глии                                                              или 24% от количества GLT в гипокампе</t>
  </si>
  <si>
    <t>93% от количества GLT в гипокампе</t>
  </si>
  <si>
    <t>54% от количества GLT в гипокампе</t>
  </si>
  <si>
    <t>30% от количества GLT в гипокампе</t>
  </si>
  <si>
    <t>GLT в гипокампе в 4 раза выше, чем GLAST и в 6 раз ниже, чем в мозжечке.</t>
  </si>
  <si>
    <t>Neocortex</t>
  </si>
  <si>
    <t>Striatum</t>
  </si>
  <si>
    <t>Pinealocyte of the pinal gland</t>
  </si>
  <si>
    <r>
      <t>Retina - NEURONS (</t>
    </r>
    <r>
      <rPr>
        <b/>
        <strike/>
        <sz val="11"/>
        <color theme="1"/>
        <rFont val="Calibri"/>
        <family val="2"/>
        <charset val="204"/>
        <scheme val="minor"/>
      </rPr>
      <t>Muller cells + astrocytes</t>
    </r>
    <r>
      <rPr>
        <b/>
        <sz val="11"/>
        <color theme="1"/>
        <rFont val="Calibri"/>
        <family val="2"/>
        <charset val="204"/>
        <scheme val="minor"/>
      </rPr>
      <t>)</t>
    </r>
  </si>
  <si>
    <t>В среднем концентрация на поверхности астроцитов одной культуры равномерна, но изменяется плотность распределения в зависимости от типа окружающих структур (выше близ нервных терминалов, аксонов и окончаний дендритов).</t>
  </si>
  <si>
    <t>Авторы</t>
  </si>
  <si>
    <t>Год</t>
  </si>
  <si>
    <t>Метод</t>
  </si>
  <si>
    <t>Культура</t>
  </si>
  <si>
    <t>Вид</t>
  </si>
  <si>
    <t>Км по глутамату</t>
  </si>
  <si>
    <t>Na</t>
  </si>
  <si>
    <t>K</t>
  </si>
  <si>
    <t>A.B. Garlin, A.D. Sinor, J.D. Sinor, S.H. Jee, J.B. Grinspan, M.B. Robinson</t>
  </si>
  <si>
    <t>1995</t>
  </si>
  <si>
    <t>crude synaptosomes / scintillation spectrometry</t>
  </si>
  <si>
    <t>astrocyte-enriched cultures from cerebellum</t>
  </si>
  <si>
    <t>8.4 ± 0.9 nmol/mg of protein/min</t>
  </si>
  <si>
    <t>astrocyte-enriched cultures from cortex</t>
  </si>
  <si>
    <t>91 ± 17 µM (n = 4)</t>
  </si>
  <si>
    <t>6.1 ± 1.6 nmol/mg of protein/min</t>
  </si>
  <si>
    <t>Examination of Glutamate Transporter Heterogeneity Using Synaptosomal Preparations</t>
  </si>
  <si>
    <t>M.B. Robinson</t>
  </si>
  <si>
    <t>1998</t>
  </si>
  <si>
    <t>обзорка по синиптосомам</t>
  </si>
  <si>
    <t>ELECTROGENIC UPTAKE OF GLUTAMATE AND ASPARTATE INTO GLIAL CELLS ISOLATED FROM THE SALAMANDER (AMBYSTOMA) RETINA</t>
  </si>
  <si>
    <t>BORIS BARBOUR, HELEN BREW AND DAVID ATTWELL</t>
  </si>
  <si>
    <t>1991</t>
  </si>
  <si>
    <t>whole-cell patch clamp</t>
  </si>
  <si>
    <t>isolated retinal glial cells (Muller cells)</t>
  </si>
  <si>
    <t>-140 and +50 mV, OUT: 30 mM Glu, 105 mM NaCl, 2,5 mM KCl, pH 7,3, IN: 15 mM NaCl, 80 mM KCl, pH 7</t>
  </si>
  <si>
    <t>-/- (максимальное значение потенциала на 1 mM Glu)</t>
  </si>
  <si>
    <t>Хилл: Vmax = 1,218,  K = 50 mM</t>
  </si>
  <si>
    <t>Михаэлис-Ментен, Km = 15 mM</t>
  </si>
  <si>
    <t>Purification and Reconstitution of the Sodium- and Potassium-Coupled Glutamate Transport Glycoprotein from Rat Brain</t>
  </si>
  <si>
    <t>N.C. Danbolt, G. Pines, B.I. Kanner</t>
  </si>
  <si>
    <t>1990</t>
  </si>
  <si>
    <t xml:space="preserve">crude synaptosomes / reconstituted vesiculus / </t>
  </si>
  <si>
    <t xml:space="preserve"> rat brain protein with molecular mass of around 80 kDa</t>
  </si>
  <si>
    <t>1,03 ± 0,32 pM</t>
  </si>
  <si>
    <t xml:space="preserve">crude synaptosomes / starting membrane / </t>
  </si>
  <si>
    <r>
      <t>Pharmacology of Sodium-Dependent High-Affinity L-[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H]Glutamate Transport in Glial Cultures</t>
    </r>
  </si>
  <si>
    <r>
      <t xml:space="preserve">37°C, 5 min, 0 .5
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charset val="204"/>
        <scheme val="minor"/>
      </rPr>
      <t>M Glu, 144 mM NaCI, 3 mM KCI, pH 7 .3</t>
    </r>
  </si>
  <si>
    <r>
      <t xml:space="preserve">66 ± 23 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charset val="204"/>
        <scheme val="minor"/>
      </rPr>
      <t>M (n = 6)</t>
    </r>
  </si>
  <si>
    <r>
      <t xml:space="preserve">19,8 </t>
    </r>
    <r>
      <rPr>
        <sz val="11"/>
        <color theme="1"/>
        <rFont val="Calibri"/>
        <family val="2"/>
        <charset val="204"/>
      </rPr>
      <t>µ</t>
    </r>
    <r>
      <rPr>
        <sz val="11"/>
        <color theme="1"/>
        <rFont val="Calibri"/>
        <family val="2"/>
        <charset val="204"/>
        <scheme val="minor"/>
      </rPr>
      <t>M</t>
    </r>
  </si>
  <si>
    <r>
      <t xml:space="preserve">1,6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 xml:space="preserve"> 1,0 nmol min</t>
    </r>
    <r>
      <rPr>
        <vertAlign val="superscript"/>
        <sz val="11"/>
        <color theme="1"/>
        <rFont val="Calibri"/>
        <family val="2"/>
        <charset val="204"/>
        <scheme val="minor"/>
      </rPr>
      <t>-1</t>
    </r>
    <r>
      <rPr>
        <sz val="11"/>
        <color theme="1"/>
        <rFont val="Calibri"/>
        <family val="2"/>
        <charset val="204"/>
        <scheme val="minor"/>
      </rPr>
      <t xml:space="preserve"> (mg of protein)</t>
    </r>
    <r>
      <rPr>
        <vertAlign val="superscript"/>
        <sz val="11"/>
        <color theme="1"/>
        <rFont val="Calibri"/>
        <family val="2"/>
        <charset val="204"/>
        <scheme val="minor"/>
      </rPr>
      <t>-1</t>
    </r>
  </si>
  <si>
    <r>
      <t xml:space="preserve">1,21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 xml:space="preserve"> 0,37 pM,</t>
    </r>
  </si>
  <si>
    <r>
      <t xml:space="preserve">8,7 </t>
    </r>
    <r>
      <rPr>
        <sz val="11"/>
        <color theme="1"/>
        <rFont val="Calibri"/>
        <family val="2"/>
        <charset val="204"/>
      </rPr>
      <t>± 2,0 nmol min</t>
    </r>
    <r>
      <rPr>
        <vertAlign val="superscript"/>
        <sz val="11"/>
        <color theme="1"/>
        <rFont val="Calibri"/>
        <family val="2"/>
        <charset val="204"/>
      </rPr>
      <t>-1</t>
    </r>
    <r>
      <rPr>
        <sz val="11"/>
        <color theme="1"/>
        <rFont val="Calibri"/>
        <family val="2"/>
        <charset val="204"/>
      </rPr>
      <t xml:space="preserve"> (mg of protein)</t>
    </r>
    <r>
      <rPr>
        <vertAlign val="superscript"/>
        <sz val="11"/>
        <color theme="1"/>
        <rFont val="Calibri"/>
        <family val="2"/>
        <charset val="204"/>
      </rPr>
      <t>-1</t>
    </r>
  </si>
  <si>
    <t>Kidneys</t>
  </si>
  <si>
    <t>Выше, чем в гипокампе.</t>
  </si>
  <si>
    <t>Количественно сложно определить из-за малого содержания, и отсутствия специфических антител.</t>
  </si>
  <si>
    <t xml:space="preserve">Retina </t>
  </si>
  <si>
    <r>
      <t xml:space="preserve">Горизонтальные нейроны, амакриновые нейроны, displaced amacrine cells, ганглионарные клетки, cone bipolar cells, но не </t>
    </r>
    <r>
      <rPr>
        <strike/>
        <sz val="11"/>
        <color theme="1"/>
        <rFont val="Calibri"/>
        <family val="2"/>
        <charset val="204"/>
        <scheme val="minor"/>
      </rPr>
      <t>Muller cells</t>
    </r>
    <r>
      <rPr>
        <sz val="11"/>
        <color theme="1"/>
        <rFont val="Calibri"/>
        <family val="2"/>
        <charset val="204"/>
        <scheme val="minor"/>
      </rPr>
      <t>.</t>
    </r>
  </si>
  <si>
    <t>Spinal cord (motoneurons)</t>
  </si>
  <si>
    <t>Hippocampus (interneurons)</t>
  </si>
  <si>
    <t>Locus ceruleus (aminergic neurons)</t>
  </si>
  <si>
    <t>Cerrebellum (Purkinje cells + Basal ganglia)</t>
  </si>
  <si>
    <t>Ventricular system</t>
  </si>
  <si>
    <r>
      <rPr>
        <b/>
        <sz val="14"/>
        <color theme="1"/>
        <rFont val="Calibri"/>
        <family val="2"/>
        <charset val="204"/>
        <scheme val="minor"/>
      </rPr>
      <t>GLAST</t>
    </r>
    <r>
      <rPr>
        <sz val="14"/>
        <color theme="1"/>
        <rFont val="Calibri"/>
        <family val="2"/>
        <charset val="204"/>
        <scheme val="minor"/>
      </rPr>
      <t xml:space="preserve"> (Glutamate Aspartate Transporter) rat brain</t>
    </r>
  </si>
  <si>
    <r>
      <rPr>
        <b/>
        <sz val="14"/>
        <color theme="1"/>
        <rFont val="Calibri"/>
        <family val="2"/>
        <charset val="204"/>
        <scheme val="minor"/>
      </rPr>
      <t>GLT</t>
    </r>
    <r>
      <rPr>
        <sz val="14"/>
        <color theme="1"/>
        <rFont val="Calibri"/>
        <family val="2"/>
        <charset val="204"/>
        <scheme val="minor"/>
      </rPr>
      <t xml:space="preserve"> (Glutamate Transporter) rat brain</t>
    </r>
  </si>
  <si>
    <r>
      <rPr>
        <b/>
        <sz val="14"/>
        <color theme="1"/>
        <rFont val="Calibri"/>
        <family val="2"/>
        <charset val="204"/>
        <scheme val="minor"/>
      </rPr>
      <t>EAAC</t>
    </r>
    <r>
      <rPr>
        <sz val="14"/>
        <color theme="1"/>
        <rFont val="Calibri"/>
        <family val="2"/>
        <charset val="204"/>
        <scheme val="minor"/>
      </rPr>
      <t xml:space="preserve"> (Excitatory Amino Acide Carrier) rabbit small intestine</t>
    </r>
  </si>
  <si>
    <t>Spinal ganglia (Satellite cells)</t>
  </si>
  <si>
    <t>Cerebellum (Purkinje cells)</t>
  </si>
  <si>
    <r>
      <t xml:space="preserve">Очень мало на мембране, в основном хранится в цитоплазме, но может быть быстро мобилизован на мембрану. И ЕААС и ЕААС mRNA содержатся в нейронах как глутаматэргических, включая ГАМК-эргические, так и в неглутаматэргических. Располагается в основном </t>
    </r>
    <r>
      <rPr>
        <u/>
        <sz val="11"/>
        <color theme="1"/>
        <rFont val="Calibri"/>
        <family val="2"/>
        <charset val="204"/>
        <scheme val="minor"/>
      </rPr>
      <t>на теле нейрона</t>
    </r>
    <r>
      <rPr>
        <sz val="11"/>
        <color theme="1"/>
        <rFont val="Calibri"/>
        <family val="2"/>
        <charset val="204"/>
        <scheme val="minor"/>
      </rPr>
      <t xml:space="preserve"> и дендритах, избегая нервных терминалов. Т.е. могут быть обнаружены на мембране близ синаптической щели, но никогда на мембране самого синаптического контакта. Есть </t>
    </r>
    <r>
      <rPr>
        <u/>
        <sz val="11"/>
        <color theme="1"/>
        <rFont val="Calibri"/>
        <family val="2"/>
        <charset val="204"/>
        <scheme val="minor"/>
      </rPr>
      <t>в астроцитах</t>
    </r>
    <r>
      <rPr>
        <sz val="11"/>
        <color theme="1"/>
        <rFont val="Calibri"/>
        <family val="2"/>
        <charset val="204"/>
        <scheme val="minor"/>
      </rPr>
      <t xml:space="preserve"> коры головного мозга и белого вещества, в олигодендроцитах белого вещества различных отделов мозга, в эпендимоцитах, в эпителиальных клетках сосудистого сплетения желудочков мозга.</t>
    </r>
  </si>
  <si>
    <r>
      <rPr>
        <u/>
        <sz val="11"/>
        <color theme="1"/>
        <rFont val="Calibri"/>
        <family val="2"/>
        <charset val="204"/>
        <scheme val="minor"/>
      </rPr>
      <t>Forebrain. В астроцитах</t>
    </r>
    <r>
      <rPr>
        <sz val="11"/>
        <color theme="1"/>
        <rFont val="Calibri"/>
        <family val="2"/>
        <charset val="204"/>
        <scheme val="minor"/>
      </rPr>
      <t xml:space="preserve">, до настоящего момента  in vivo в нейронах не обнаружен. Исключение: СЕТЧАТКА (колбочки и биполярные клетки). Обнаружены в bipotential progenitor cell и микроглии. GLT mRNA найдена в нейронах: пирамидальные клетки СА3 гипокампа, VI слой теменной части неокортекса, обонятельной луковицы, таламуса, нижней оливы. Но длина последовательности в 6,6 раза больше требуемой для кодирования белка. </t>
    </r>
    <r>
      <rPr>
        <u/>
        <sz val="11"/>
        <color theme="1"/>
        <rFont val="Calibri"/>
        <family val="2"/>
        <charset val="204"/>
        <scheme val="minor"/>
      </rPr>
      <t>Все данные относятся к норме и сильно отличаются в условиях патологии и развития.</t>
    </r>
  </si>
  <si>
    <r>
      <t xml:space="preserve">Исключительно </t>
    </r>
    <r>
      <rPr>
        <u/>
        <sz val="11"/>
        <color theme="1"/>
        <rFont val="Calibri"/>
        <family val="2"/>
        <charset val="204"/>
        <scheme val="minor"/>
      </rPr>
      <t>в астроцитах</t>
    </r>
    <r>
      <rPr>
        <sz val="11"/>
        <color theme="1"/>
        <rFont val="Calibri"/>
        <family val="2"/>
        <charset val="204"/>
        <scheme val="minor"/>
      </rPr>
      <t>, до настоящего момента in vivo в нейронах не обнаружен.</t>
    </r>
  </si>
  <si>
    <r>
      <rPr>
        <u/>
        <sz val="11"/>
        <color theme="1"/>
        <rFont val="Calibri"/>
        <family val="2"/>
        <charset val="204"/>
        <scheme val="minor"/>
      </rPr>
      <t>Forebrain - очень мало, но не ноль.</t>
    </r>
    <r>
      <rPr>
        <sz val="11"/>
        <color theme="1"/>
        <rFont val="Calibri"/>
        <family val="2"/>
        <charset val="204"/>
        <scheme val="minor"/>
      </rPr>
      <t xml:space="preserve"> ЕААТ4 и ЕААТ4 mRNA обнаружены в кортикальных </t>
    </r>
    <r>
      <rPr>
        <u/>
        <sz val="11"/>
        <color theme="1"/>
        <rFont val="Calibri"/>
        <family val="2"/>
        <charset val="204"/>
        <scheme val="minor"/>
      </rPr>
      <t>нейронах.</t>
    </r>
    <r>
      <rPr>
        <sz val="11"/>
        <color theme="1"/>
        <rFont val="Calibri"/>
        <family val="2"/>
        <charset val="204"/>
        <scheme val="minor"/>
      </rPr>
      <t xml:space="preserve"> ЕААТ4 распределен неравномерно: имеет различный уровень экспрессии в различных парасагиттальных зонах молекулярного слоя мозжечка (tactical progection patterns). Располагаются на мембране дендритов, содержится не нулевое количество в цитоплазме. Наибольшая концентрация наблюдается на мембранах близ синапса, обращенных к астроцитам, и постепенно спадает в направлении к телу нейрона, но доказано и наличие белка и на синаптической мембране. ЕААТ4 не обнаружен на перисинаптической мембране (частях мембраны обращенной к нервному окончанию вокруг синаптической области).</t>
    </r>
  </si>
  <si>
    <t>=//=</t>
  </si>
  <si>
    <t>В основном в Muller cells, но есть и в других нейронах.</t>
  </si>
  <si>
    <t>Данных нет. Даже статья 17 года ссылается на статью 97…</t>
  </si>
  <si>
    <t>Astrocyte cultures</t>
  </si>
  <si>
    <t>Spinal cord and Forebrain</t>
  </si>
  <si>
    <t>Дальше одной статьи дело не пошло.</t>
  </si>
  <si>
    <t>У человека обнаружен только в фиброцитах спирального гребня.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</si>
</sst>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1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b/>
      <sz val="22"/>
      <color theme="1"/>
      <name val="Calibri"/>
      <family val="2"/>
      <charset val="204"/>
      <scheme val="minor"/>
    </font>
    <font>
      <b/>
      <strike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0" xfId="0" applyNumberFormat="1" applyFont="1"/>
    <xf numFmtId="49" fontId="1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4" fillId="5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left" vertical="top"/>
    </xf>
    <xf numFmtId="0" fontId="14" fillId="2" borderId="3" xfId="0" applyFont="1" applyFill="1" applyBorder="1" applyAlignment="1">
      <alignment horizontal="left" vertical="top"/>
    </xf>
    <xf numFmtId="0" fontId="14" fillId="2" borderId="4" xfId="0" applyFont="1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/>
    </xf>
    <xf numFmtId="0" fontId="14" fillId="4" borderId="1" xfId="0" applyFont="1" applyFill="1" applyBorder="1" applyAlignment="1">
      <alignment horizontal="left" vertical="top"/>
    </xf>
    <xf numFmtId="0" fontId="14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center" wrapText="1"/>
    </xf>
    <xf numFmtId="49" fontId="7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left" vertical="center" wrapText="1"/>
    </xf>
    <xf numFmtId="49" fontId="1" fillId="2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workbookViewId="0">
      <selection activeCell="G7" sqref="G7"/>
    </sheetView>
  </sheetViews>
  <sheetFormatPr defaultColWidth="18.140625" defaultRowHeight="18.75" x14ac:dyDescent="0.25"/>
  <cols>
    <col min="1" max="1" width="20.85546875" style="23" customWidth="1"/>
    <col min="2" max="2" width="18.140625" style="40"/>
    <col min="3" max="3" width="15.7109375" style="44" customWidth="1"/>
    <col min="4" max="4" width="40.140625" style="40" customWidth="1"/>
    <col min="5" max="5" width="18.140625" style="41"/>
    <col min="6" max="7" width="42" style="40" customWidth="1"/>
    <col min="8" max="16384" width="18.140625" style="42"/>
  </cols>
  <sheetData>
    <row r="1" spans="1:10" s="23" customFormat="1" ht="37.5" x14ac:dyDescent="0.25">
      <c r="A1" s="23" t="s">
        <v>91</v>
      </c>
      <c r="B1" s="24" t="s">
        <v>86</v>
      </c>
      <c r="C1" s="24" t="s">
        <v>92</v>
      </c>
      <c r="D1" s="24" t="s">
        <v>99</v>
      </c>
      <c r="E1" s="24" t="s">
        <v>93</v>
      </c>
      <c r="F1" s="24" t="s">
        <v>97</v>
      </c>
      <c r="G1" s="24" t="s">
        <v>110</v>
      </c>
    </row>
    <row r="2" spans="1:10" s="27" customFormat="1" ht="62.25" x14ac:dyDescent="0.25">
      <c r="A2" s="61" t="s">
        <v>87</v>
      </c>
      <c r="B2" s="60" t="s">
        <v>115</v>
      </c>
      <c r="C2" s="59" t="s">
        <v>184</v>
      </c>
      <c r="D2" s="58" t="s">
        <v>191</v>
      </c>
      <c r="E2" s="25" t="s">
        <v>95</v>
      </c>
      <c r="F2" s="26" t="s">
        <v>113</v>
      </c>
      <c r="G2" s="26" t="s">
        <v>98</v>
      </c>
    </row>
    <row r="3" spans="1:10" s="27" customFormat="1" ht="15" x14ac:dyDescent="0.25">
      <c r="A3" s="61"/>
      <c r="B3" s="60"/>
      <c r="C3" s="59"/>
      <c r="D3" s="58"/>
      <c r="E3" s="25" t="s">
        <v>102</v>
      </c>
      <c r="F3" s="26" t="s">
        <v>103</v>
      </c>
      <c r="G3" s="26"/>
      <c r="H3" s="25"/>
      <c r="I3" s="26"/>
    </row>
    <row r="4" spans="1:10" s="27" customFormat="1" ht="75" x14ac:dyDescent="0.25">
      <c r="A4" s="61"/>
      <c r="B4" s="60"/>
      <c r="C4" s="59"/>
      <c r="D4" s="58"/>
      <c r="E4" s="25" t="s">
        <v>104</v>
      </c>
      <c r="F4" s="26" t="s">
        <v>109</v>
      </c>
      <c r="G4" s="26"/>
      <c r="H4" s="25"/>
      <c r="I4" s="26"/>
    </row>
    <row r="5" spans="1:10" s="27" customFormat="1" ht="15" x14ac:dyDescent="0.25">
      <c r="A5" s="61"/>
      <c r="B5" s="60"/>
      <c r="C5" s="59"/>
      <c r="D5" s="58"/>
      <c r="E5" s="25" t="s">
        <v>105</v>
      </c>
      <c r="F5" s="26" t="s">
        <v>106</v>
      </c>
      <c r="G5" s="26"/>
      <c r="H5" s="25"/>
      <c r="I5" s="26"/>
    </row>
    <row r="6" spans="1:10" s="27" customFormat="1" ht="15" x14ac:dyDescent="0.25">
      <c r="A6" s="61"/>
      <c r="B6" s="60"/>
      <c r="C6" s="59"/>
      <c r="D6" s="58"/>
      <c r="E6" s="25" t="s">
        <v>107</v>
      </c>
      <c r="F6" s="26" t="s">
        <v>108</v>
      </c>
      <c r="G6" s="26"/>
      <c r="H6" s="25"/>
      <c r="I6" s="26"/>
    </row>
    <row r="7" spans="1:10" s="27" customFormat="1" ht="30" x14ac:dyDescent="0.25">
      <c r="A7" s="61"/>
      <c r="B7" s="60"/>
      <c r="C7" s="59"/>
      <c r="D7" s="58"/>
      <c r="E7" s="25" t="s">
        <v>94</v>
      </c>
      <c r="F7" s="26"/>
      <c r="G7" s="26" t="s">
        <v>199</v>
      </c>
    </row>
    <row r="8" spans="1:10" s="27" customFormat="1" ht="75" x14ac:dyDescent="0.25">
      <c r="A8" s="61"/>
      <c r="B8" s="60"/>
      <c r="C8" s="59"/>
      <c r="D8" s="58"/>
      <c r="E8" s="25" t="s">
        <v>101</v>
      </c>
      <c r="F8" s="26"/>
      <c r="G8" s="26"/>
    </row>
    <row r="9" spans="1:10" s="27" customFormat="1" ht="30" x14ac:dyDescent="0.25">
      <c r="A9" s="61"/>
      <c r="B9" s="60"/>
      <c r="C9" s="59"/>
      <c r="D9" s="58"/>
      <c r="E9" s="25" t="s">
        <v>100</v>
      </c>
      <c r="F9" s="26"/>
      <c r="G9" s="26"/>
    </row>
    <row r="10" spans="1:10" s="30" customFormat="1" ht="60" x14ac:dyDescent="0.25">
      <c r="A10" s="62" t="s">
        <v>88</v>
      </c>
      <c r="B10" s="63" t="s">
        <v>116</v>
      </c>
      <c r="C10" s="64" t="s">
        <v>185</v>
      </c>
      <c r="D10" s="57" t="s">
        <v>190</v>
      </c>
      <c r="E10" s="28" t="s">
        <v>104</v>
      </c>
      <c r="F10" s="29" t="s">
        <v>112</v>
      </c>
      <c r="G10" s="29" t="s">
        <v>111</v>
      </c>
    </row>
    <row r="11" spans="1:10" s="30" customFormat="1" ht="15" x14ac:dyDescent="0.25">
      <c r="A11" s="62"/>
      <c r="B11" s="63"/>
      <c r="C11" s="64"/>
      <c r="D11" s="57"/>
      <c r="E11" s="28" t="s">
        <v>105</v>
      </c>
      <c r="F11" s="29" t="s">
        <v>122</v>
      </c>
      <c r="G11" s="29"/>
      <c r="H11" s="28"/>
      <c r="I11" s="29"/>
      <c r="J11" s="29"/>
    </row>
    <row r="12" spans="1:10" s="30" customFormat="1" ht="90" x14ac:dyDescent="0.25">
      <c r="A12" s="62"/>
      <c r="B12" s="63"/>
      <c r="C12" s="64"/>
      <c r="D12" s="57"/>
      <c r="E12" s="28" t="s">
        <v>107</v>
      </c>
      <c r="F12" s="29" t="s">
        <v>123</v>
      </c>
      <c r="G12" s="29" t="s">
        <v>130</v>
      </c>
      <c r="H12" s="28"/>
      <c r="I12" s="29"/>
      <c r="J12" s="29"/>
    </row>
    <row r="13" spans="1:10" s="30" customFormat="1" ht="15" x14ac:dyDescent="0.25">
      <c r="A13" s="62"/>
      <c r="B13" s="63"/>
      <c r="C13" s="64"/>
      <c r="D13" s="57"/>
      <c r="E13" s="28" t="s">
        <v>120</v>
      </c>
      <c r="F13" s="29" t="s">
        <v>124</v>
      </c>
      <c r="G13" s="29"/>
      <c r="H13" s="28"/>
      <c r="I13" s="29"/>
      <c r="J13" s="29"/>
    </row>
    <row r="14" spans="1:10" s="30" customFormat="1" ht="75" x14ac:dyDescent="0.25">
      <c r="A14" s="62"/>
      <c r="B14" s="63"/>
      <c r="C14" s="64"/>
      <c r="D14" s="57"/>
      <c r="E14" s="28" t="s">
        <v>95</v>
      </c>
      <c r="F14" s="29" t="s">
        <v>121</v>
      </c>
      <c r="G14" s="29" t="s">
        <v>125</v>
      </c>
      <c r="H14" s="28"/>
      <c r="I14" s="29"/>
      <c r="J14" s="29"/>
    </row>
    <row r="15" spans="1:10" s="30" customFormat="1" ht="15" x14ac:dyDescent="0.25">
      <c r="A15" s="62"/>
      <c r="B15" s="63"/>
      <c r="C15" s="64"/>
      <c r="D15" s="57"/>
      <c r="E15" s="28" t="s">
        <v>126</v>
      </c>
      <c r="F15" s="29"/>
      <c r="G15" s="29"/>
    </row>
    <row r="16" spans="1:10" s="30" customFormat="1" ht="15" x14ac:dyDescent="0.25">
      <c r="A16" s="62"/>
      <c r="B16" s="63"/>
      <c r="C16" s="64"/>
      <c r="D16" s="57"/>
      <c r="E16" s="28" t="s">
        <v>127</v>
      </c>
      <c r="F16" s="29"/>
      <c r="G16" s="29"/>
    </row>
    <row r="17" spans="1:7" s="30" customFormat="1" ht="30" x14ac:dyDescent="0.25">
      <c r="A17" s="62"/>
      <c r="B17" s="63"/>
      <c r="C17" s="64"/>
      <c r="D17" s="57"/>
      <c r="E17" s="28" t="s">
        <v>128</v>
      </c>
      <c r="F17" s="29"/>
      <c r="G17" s="29"/>
    </row>
    <row r="18" spans="1:7" s="30" customFormat="1" ht="45" x14ac:dyDescent="0.25">
      <c r="A18" s="62"/>
      <c r="B18" s="63"/>
      <c r="C18" s="64"/>
      <c r="D18" s="57"/>
      <c r="E18" s="28" t="s">
        <v>129</v>
      </c>
      <c r="F18" s="29"/>
      <c r="G18" s="29"/>
    </row>
    <row r="19" spans="1:7" s="33" customFormat="1" ht="45" customHeight="1" x14ac:dyDescent="0.25">
      <c r="A19" s="54" t="s">
        <v>89</v>
      </c>
      <c r="B19" s="51" t="s">
        <v>117</v>
      </c>
      <c r="C19" s="48" t="s">
        <v>186</v>
      </c>
      <c r="D19" s="45" t="s">
        <v>189</v>
      </c>
      <c r="E19" s="31" t="s">
        <v>180</v>
      </c>
      <c r="F19" s="32"/>
      <c r="G19" s="32" t="s">
        <v>176</v>
      </c>
    </row>
    <row r="20" spans="1:7" s="33" customFormat="1" ht="45" x14ac:dyDescent="0.25">
      <c r="A20" s="55"/>
      <c r="B20" s="52"/>
      <c r="C20" s="49"/>
      <c r="D20" s="46"/>
      <c r="E20" s="31" t="s">
        <v>182</v>
      </c>
      <c r="F20" s="32"/>
      <c r="G20" s="32"/>
    </row>
    <row r="21" spans="1:7" s="33" customFormat="1" ht="30" x14ac:dyDescent="0.25">
      <c r="A21" s="55"/>
      <c r="B21" s="52"/>
      <c r="C21" s="49"/>
      <c r="D21" s="46"/>
      <c r="E21" s="31" t="s">
        <v>179</v>
      </c>
      <c r="F21" s="32"/>
      <c r="G21" s="32"/>
    </row>
    <row r="22" spans="1:7" s="33" customFormat="1" ht="45" x14ac:dyDescent="0.25">
      <c r="A22" s="55"/>
      <c r="B22" s="52"/>
      <c r="C22" s="49"/>
      <c r="D22" s="46"/>
      <c r="E22" s="31" t="s">
        <v>181</v>
      </c>
      <c r="F22" s="32"/>
      <c r="G22" s="32"/>
    </row>
    <row r="23" spans="1:7" s="33" customFormat="1" ht="30" x14ac:dyDescent="0.25">
      <c r="A23" s="55"/>
      <c r="B23" s="52"/>
      <c r="C23" s="49"/>
      <c r="D23" s="46"/>
      <c r="E23" s="31" t="s">
        <v>187</v>
      </c>
      <c r="F23" s="32"/>
      <c r="G23" s="32"/>
    </row>
    <row r="24" spans="1:7" s="33" customFormat="1" ht="60" x14ac:dyDescent="0.25">
      <c r="A24" s="55"/>
      <c r="B24" s="52"/>
      <c r="C24" s="49"/>
      <c r="D24" s="46"/>
      <c r="E24" s="31" t="s">
        <v>177</v>
      </c>
      <c r="F24" s="32"/>
      <c r="G24" s="32" t="s">
        <v>178</v>
      </c>
    </row>
    <row r="25" spans="1:7" s="33" customFormat="1" ht="15" customHeight="1" x14ac:dyDescent="0.25">
      <c r="A25" s="55"/>
      <c r="B25" s="52"/>
      <c r="C25" s="49"/>
      <c r="D25" s="46"/>
      <c r="E25" s="31" t="s">
        <v>105</v>
      </c>
      <c r="F25" s="35"/>
      <c r="G25" s="32"/>
    </row>
    <row r="26" spans="1:7" s="33" customFormat="1" ht="28.5" customHeight="1" x14ac:dyDescent="0.25">
      <c r="A26" s="55"/>
      <c r="B26" s="52"/>
      <c r="C26" s="49"/>
      <c r="D26" s="46"/>
      <c r="E26" s="31" t="s">
        <v>183</v>
      </c>
      <c r="F26" s="35"/>
      <c r="G26" s="32"/>
    </row>
    <row r="27" spans="1:7" s="33" customFormat="1" ht="28.5" customHeight="1" x14ac:dyDescent="0.25">
      <c r="A27" s="56"/>
      <c r="B27" s="53"/>
      <c r="C27" s="50"/>
      <c r="D27" s="47"/>
      <c r="E27" s="34" t="s">
        <v>174</v>
      </c>
      <c r="F27" s="35" t="s">
        <v>175</v>
      </c>
      <c r="G27" s="32"/>
    </row>
    <row r="28" spans="1:7" s="33" customFormat="1" ht="300" x14ac:dyDescent="0.25">
      <c r="A28" s="54" t="s">
        <v>12</v>
      </c>
      <c r="B28" s="51" t="s">
        <v>118</v>
      </c>
      <c r="C28" s="88" t="s">
        <v>193</v>
      </c>
      <c r="D28" s="32" t="s">
        <v>192</v>
      </c>
      <c r="E28" s="31" t="s">
        <v>188</v>
      </c>
      <c r="F28" s="32" t="s">
        <v>114</v>
      </c>
      <c r="G28" s="32"/>
    </row>
    <row r="29" spans="1:7" s="33" customFormat="1" ht="30" x14ac:dyDescent="0.25">
      <c r="A29" s="56"/>
      <c r="B29" s="53"/>
      <c r="C29" s="89"/>
      <c r="D29" s="32" t="s">
        <v>196</v>
      </c>
      <c r="E29" s="31" t="s">
        <v>197</v>
      </c>
      <c r="F29" s="32"/>
      <c r="G29" s="32" t="s">
        <v>198</v>
      </c>
    </row>
    <row r="30" spans="1:7" s="39" customFormat="1" ht="30" x14ac:dyDescent="0.25">
      <c r="A30" s="36" t="s">
        <v>90</v>
      </c>
      <c r="B30" s="43" t="s">
        <v>119</v>
      </c>
      <c r="C30" s="87" t="s">
        <v>193</v>
      </c>
      <c r="D30" s="38" t="s">
        <v>194</v>
      </c>
      <c r="E30" s="37" t="s">
        <v>96</v>
      </c>
      <c r="F30" s="38"/>
      <c r="G30" s="38" t="s">
        <v>195</v>
      </c>
    </row>
  </sheetData>
  <mergeCells count="15">
    <mergeCell ref="C28:C29"/>
    <mergeCell ref="B28:B29"/>
    <mergeCell ref="A28:A29"/>
    <mergeCell ref="D2:D9"/>
    <mergeCell ref="C2:C9"/>
    <mergeCell ref="B2:B9"/>
    <mergeCell ref="A2:A9"/>
    <mergeCell ref="A10:A18"/>
    <mergeCell ref="B10:B18"/>
    <mergeCell ref="C10:C18"/>
    <mergeCell ref="D19:D27"/>
    <mergeCell ref="C19:C27"/>
    <mergeCell ref="B19:B27"/>
    <mergeCell ref="A19:A27"/>
    <mergeCell ref="D10:D18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A4" sqref="A4:XFD4"/>
    </sheetView>
  </sheetViews>
  <sheetFormatPr defaultColWidth="34.7109375" defaultRowHeight="15" x14ac:dyDescent="0.25"/>
  <cols>
    <col min="1" max="1" width="34.7109375" style="3"/>
    <col min="2" max="2" width="21.7109375" style="3" customWidth="1"/>
    <col min="3" max="3" width="16.28515625" style="3" customWidth="1"/>
    <col min="4" max="4" width="12.7109375" style="3" customWidth="1"/>
    <col min="5" max="5" width="10.140625" style="3" customWidth="1"/>
    <col min="6" max="6" width="11.85546875" style="3" customWidth="1"/>
    <col min="7" max="7" width="22.7109375" style="3" customWidth="1"/>
    <col min="8" max="8" width="21.42578125" style="3" customWidth="1"/>
    <col min="9" max="9" width="14.140625" style="3" customWidth="1"/>
    <col min="10" max="10" width="30.85546875" style="3" customWidth="1"/>
    <col min="11" max="16384" width="34.7109375" style="3"/>
  </cols>
  <sheetData>
    <row r="1" spans="1:11" s="2" customFormat="1" ht="75" x14ac:dyDescent="0.25">
      <c r="A1" s="2" t="s">
        <v>0</v>
      </c>
      <c r="B1" s="2" t="s">
        <v>19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22</v>
      </c>
      <c r="K1" s="2" t="s">
        <v>29</v>
      </c>
    </row>
    <row r="2" spans="1:11" ht="90" x14ac:dyDescent="0.25">
      <c r="A2" s="3" t="s">
        <v>1</v>
      </c>
      <c r="B2" s="3" t="s">
        <v>24</v>
      </c>
      <c r="C2" s="3" t="s">
        <v>57</v>
      </c>
      <c r="D2" s="3" t="s">
        <v>15</v>
      </c>
      <c r="E2" s="3" t="s">
        <v>21</v>
      </c>
      <c r="F2" s="3" t="s">
        <v>14</v>
      </c>
      <c r="G2" s="3" t="s">
        <v>71</v>
      </c>
      <c r="H2" s="3" t="s">
        <v>17</v>
      </c>
      <c r="I2" s="3" t="s">
        <v>33</v>
      </c>
      <c r="J2" s="3" t="s">
        <v>27</v>
      </c>
      <c r="K2" s="3" t="s">
        <v>32</v>
      </c>
    </row>
    <row r="3" spans="1:11" ht="120" x14ac:dyDescent="0.25">
      <c r="A3" s="3" t="s">
        <v>20</v>
      </c>
      <c r="B3" s="3" t="s">
        <v>25</v>
      </c>
      <c r="C3" s="3" t="s">
        <v>58</v>
      </c>
      <c r="D3" s="3" t="s">
        <v>15</v>
      </c>
      <c r="E3" s="3" t="s">
        <v>21</v>
      </c>
      <c r="F3" s="3" t="s">
        <v>14</v>
      </c>
      <c r="G3" s="3" t="s">
        <v>34</v>
      </c>
      <c r="H3" s="3" t="s">
        <v>28</v>
      </c>
      <c r="I3" s="3" t="s">
        <v>31</v>
      </c>
      <c r="J3" s="3" t="s">
        <v>26</v>
      </c>
      <c r="K3" s="3" t="s">
        <v>30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2" sqref="D12"/>
    </sheetView>
  </sheetViews>
  <sheetFormatPr defaultColWidth="35.140625" defaultRowHeight="15" x14ac:dyDescent="0.25"/>
  <cols>
    <col min="1" max="1" width="35.140625" style="20"/>
    <col min="2" max="2" width="30.28515625" style="20" customWidth="1"/>
    <col min="3" max="3" width="5.42578125" style="20" customWidth="1"/>
    <col min="4" max="4" width="25" style="20" customWidth="1"/>
    <col min="5" max="5" width="30.28515625" style="20" customWidth="1"/>
    <col min="6" max="6" width="11.42578125" style="20" customWidth="1"/>
    <col min="7" max="7" width="18.140625" style="20" customWidth="1"/>
    <col min="8" max="8" width="16" style="20" customWidth="1"/>
    <col min="9" max="9" width="31.42578125" style="20" customWidth="1"/>
    <col min="10" max="16384" width="35.140625" style="20"/>
  </cols>
  <sheetData>
    <row r="1" spans="1:11" x14ac:dyDescent="0.25">
      <c r="A1" s="20" t="s">
        <v>0</v>
      </c>
      <c r="B1" s="20" t="s">
        <v>131</v>
      </c>
      <c r="C1" s="20" t="s">
        <v>132</v>
      </c>
      <c r="D1" s="20" t="s">
        <v>133</v>
      </c>
      <c r="E1" s="20" t="s">
        <v>134</v>
      </c>
      <c r="F1" s="20" t="s">
        <v>135</v>
      </c>
      <c r="G1" s="20" t="s">
        <v>56</v>
      </c>
      <c r="H1" s="20" t="s">
        <v>136</v>
      </c>
      <c r="I1" s="20" t="s">
        <v>7</v>
      </c>
      <c r="J1" s="20" t="s">
        <v>137</v>
      </c>
      <c r="K1" s="20" t="s">
        <v>138</v>
      </c>
    </row>
    <row r="2" spans="1:11" s="22" customFormat="1" ht="30" x14ac:dyDescent="0.25">
      <c r="A2" s="65" t="s">
        <v>167</v>
      </c>
      <c r="B2" s="65" t="s">
        <v>139</v>
      </c>
      <c r="C2" s="65" t="s">
        <v>140</v>
      </c>
      <c r="D2" s="65" t="s">
        <v>141</v>
      </c>
      <c r="E2" s="21" t="s">
        <v>142</v>
      </c>
      <c r="G2" s="65" t="s">
        <v>168</v>
      </c>
      <c r="H2" s="22" t="s">
        <v>169</v>
      </c>
      <c r="I2" s="22" t="s">
        <v>143</v>
      </c>
    </row>
    <row r="3" spans="1:11" s="22" customFormat="1" ht="30" x14ac:dyDescent="0.25">
      <c r="A3" s="65"/>
      <c r="B3" s="65"/>
      <c r="C3" s="65"/>
      <c r="D3" s="65"/>
      <c r="E3" s="21" t="s">
        <v>144</v>
      </c>
      <c r="G3" s="65"/>
      <c r="H3" s="22" t="s">
        <v>145</v>
      </c>
      <c r="I3" s="22" t="s">
        <v>146</v>
      </c>
    </row>
    <row r="4" spans="1:11" s="22" customFormat="1" ht="45" x14ac:dyDescent="0.25">
      <c r="A4" s="22" t="s">
        <v>147</v>
      </c>
      <c r="B4" s="22" t="s">
        <v>148</v>
      </c>
      <c r="C4" s="22" t="s">
        <v>149</v>
      </c>
      <c r="D4" s="22" t="s">
        <v>150</v>
      </c>
    </row>
    <row r="5" spans="1:11" s="22" customFormat="1" ht="90" x14ac:dyDescent="0.25">
      <c r="A5" s="22" t="s">
        <v>151</v>
      </c>
      <c r="B5" s="22" t="s">
        <v>152</v>
      </c>
      <c r="C5" s="22" t="s">
        <v>153</v>
      </c>
      <c r="D5" s="22" t="s">
        <v>154</v>
      </c>
      <c r="E5" s="22" t="s">
        <v>155</v>
      </c>
      <c r="G5" s="22" t="s">
        <v>156</v>
      </c>
      <c r="H5" s="22" t="s">
        <v>170</v>
      </c>
      <c r="I5" s="22" t="s">
        <v>157</v>
      </c>
      <c r="J5" s="22" t="s">
        <v>158</v>
      </c>
      <c r="K5" s="22" t="s">
        <v>159</v>
      </c>
    </row>
    <row r="6" spans="1:11" s="22" customFormat="1" ht="34.5" x14ac:dyDescent="0.25">
      <c r="A6" s="65" t="s">
        <v>160</v>
      </c>
      <c r="B6" s="65" t="s">
        <v>161</v>
      </c>
      <c r="C6" s="65" t="s">
        <v>162</v>
      </c>
      <c r="D6" s="22" t="s">
        <v>163</v>
      </c>
      <c r="E6" s="65" t="s">
        <v>164</v>
      </c>
      <c r="F6" s="65"/>
      <c r="H6" s="22" t="s">
        <v>165</v>
      </c>
      <c r="I6" s="22" t="s">
        <v>171</v>
      </c>
    </row>
    <row r="7" spans="1:11" s="22" customFormat="1" ht="34.5" x14ac:dyDescent="0.25">
      <c r="A7" s="65"/>
      <c r="B7" s="65"/>
      <c r="C7" s="65"/>
      <c r="D7" s="22" t="s">
        <v>166</v>
      </c>
      <c r="E7" s="65"/>
      <c r="F7" s="65"/>
      <c r="H7" s="22" t="s">
        <v>172</v>
      </c>
      <c r="I7" s="22" t="s">
        <v>173</v>
      </c>
    </row>
    <row r="8" spans="1:11" s="22" customFormat="1" x14ac:dyDescent="0.25"/>
    <row r="9" spans="1:11" s="22" customFormat="1" x14ac:dyDescent="0.25"/>
    <row r="10" spans="1:11" s="22" customFormat="1" x14ac:dyDescent="0.25"/>
    <row r="11" spans="1:11" s="22" customFormat="1" x14ac:dyDescent="0.25"/>
  </sheetData>
  <mergeCells count="10">
    <mergeCell ref="A6:A7"/>
    <mergeCell ref="B6:B7"/>
    <mergeCell ref="C6:C7"/>
    <mergeCell ref="E6:E7"/>
    <mergeCell ref="F6:F7"/>
    <mergeCell ref="A2:A3"/>
    <mergeCell ref="B2:B3"/>
    <mergeCell ref="C2:C3"/>
    <mergeCell ref="D2:D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tabSelected="1" topLeftCell="A10" workbookViewId="0">
      <selection activeCell="D11" sqref="D11"/>
    </sheetView>
  </sheetViews>
  <sheetFormatPr defaultRowHeight="18.75" x14ac:dyDescent="0.3"/>
  <cols>
    <col min="1" max="1" width="15.28515625" style="5" customWidth="1"/>
    <col min="2" max="2" width="18.85546875" style="5" customWidth="1"/>
    <col min="3" max="3" width="17.42578125" style="5" customWidth="1"/>
    <col min="4" max="4" width="17.7109375" style="5" customWidth="1"/>
    <col min="5" max="5" width="14.7109375" style="5" customWidth="1"/>
    <col min="6" max="6" width="13.5703125" style="5" customWidth="1"/>
    <col min="7" max="7" width="12.42578125" style="5" customWidth="1"/>
    <col min="8" max="8" width="13.7109375" style="5" customWidth="1"/>
    <col min="9" max="9" width="12.85546875" style="5" customWidth="1"/>
    <col min="10" max="16384" width="9.140625" style="5"/>
  </cols>
  <sheetData>
    <row r="1" spans="1:22" ht="61.5" customHeight="1" x14ac:dyDescent="0.3">
      <c r="A1" s="71" t="s">
        <v>35</v>
      </c>
      <c r="B1" s="71"/>
      <c r="C1" s="71" t="s">
        <v>55</v>
      </c>
      <c r="D1" s="71"/>
      <c r="E1" s="4" t="s">
        <v>53</v>
      </c>
      <c r="F1" s="4" t="s">
        <v>54</v>
      </c>
      <c r="G1" s="71" t="s">
        <v>55</v>
      </c>
      <c r="H1" s="71"/>
      <c r="I1" s="14" t="s">
        <v>53</v>
      </c>
      <c r="J1" s="14" t="s">
        <v>54</v>
      </c>
    </row>
    <row r="2" spans="1:22" ht="18.75" customHeight="1" x14ac:dyDescent="0.3">
      <c r="A2" s="84" t="s">
        <v>36</v>
      </c>
      <c r="B2" s="84"/>
      <c r="C2" s="66"/>
      <c r="D2" s="66"/>
      <c r="E2" s="9"/>
      <c r="F2" s="9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3">
      <c r="A3" s="78" t="s">
        <v>37</v>
      </c>
      <c r="B3" s="78"/>
      <c r="C3" s="66"/>
      <c r="D3" s="66"/>
      <c r="E3" s="13"/>
      <c r="F3" s="13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33" customHeight="1" x14ac:dyDescent="0.3">
      <c r="A4" s="12" t="s">
        <v>38</v>
      </c>
      <c r="B4" s="12" t="s">
        <v>48</v>
      </c>
      <c r="C4" s="11"/>
      <c r="D4" s="11" t="s">
        <v>66</v>
      </c>
      <c r="E4" s="76" t="s">
        <v>63</v>
      </c>
      <c r="F4" s="76" t="s">
        <v>64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45" x14ac:dyDescent="0.3">
      <c r="A5" s="6" t="s">
        <v>39</v>
      </c>
      <c r="B5" s="6" t="s">
        <v>49</v>
      </c>
      <c r="C5" s="11" t="s">
        <v>66</v>
      </c>
      <c r="D5" s="11"/>
      <c r="E5" s="76"/>
      <c r="F5" s="7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3">
      <c r="A6" s="78" t="s">
        <v>40</v>
      </c>
      <c r="B6" s="78"/>
      <c r="C6" s="66" t="s">
        <v>72</v>
      </c>
      <c r="D6" s="66"/>
      <c r="E6" s="13"/>
      <c r="F6" s="1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3">
      <c r="A7" s="85" t="s">
        <v>50</v>
      </c>
      <c r="B7" s="85"/>
      <c r="C7" s="76" t="s">
        <v>62</v>
      </c>
      <c r="D7" s="76"/>
      <c r="E7" s="10" t="s">
        <v>61</v>
      </c>
      <c r="F7" s="10" t="s">
        <v>65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3">
      <c r="A8" s="85" t="s">
        <v>51</v>
      </c>
      <c r="B8" s="85"/>
      <c r="C8" s="79" t="s">
        <v>73</v>
      </c>
      <c r="D8" s="80"/>
      <c r="E8" s="13"/>
      <c r="F8" s="13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x14ac:dyDescent="0.3">
      <c r="A9" s="78" t="s">
        <v>41</v>
      </c>
      <c r="B9" s="78"/>
      <c r="C9" s="6"/>
      <c r="D9" s="13"/>
      <c r="E9" s="13"/>
      <c r="F9" s="1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x14ac:dyDescent="0.3">
      <c r="A10" s="78" t="s">
        <v>42</v>
      </c>
      <c r="B10" s="78"/>
      <c r="C10" s="6"/>
      <c r="D10" s="13"/>
      <c r="E10" s="13"/>
      <c r="F10" s="13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3">
      <c r="A11" s="78" t="s">
        <v>43</v>
      </c>
      <c r="B11" s="78"/>
      <c r="C11" s="6"/>
      <c r="D11" s="13"/>
      <c r="E11" s="13"/>
      <c r="F11" s="1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x14ac:dyDescent="0.3">
      <c r="A12" s="78" t="s">
        <v>44</v>
      </c>
      <c r="B12" s="78"/>
      <c r="C12" s="6"/>
      <c r="D12" s="13"/>
      <c r="E12" s="13"/>
      <c r="F12" s="1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x14ac:dyDescent="0.3">
      <c r="A13" s="78" t="s">
        <v>45</v>
      </c>
      <c r="B13" s="78"/>
      <c r="C13" s="77" t="s">
        <v>74</v>
      </c>
      <c r="D13" s="77"/>
      <c r="E13" s="76" t="s">
        <v>67</v>
      </c>
      <c r="F13" s="76" t="s">
        <v>65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x14ac:dyDescent="0.3">
      <c r="A14" s="78" t="s">
        <v>46</v>
      </c>
      <c r="B14" s="78"/>
      <c r="C14" s="77"/>
      <c r="D14" s="77"/>
      <c r="E14" s="76"/>
      <c r="F14" s="76"/>
      <c r="G14" s="8"/>
      <c r="H14" s="8"/>
      <c r="I14" s="18">
        <v>1.14E-15</v>
      </c>
      <c r="J14" s="19">
        <f>1/I14</f>
        <v>877192982456140.38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8" t="s">
        <v>47</v>
      </c>
      <c r="B15" s="78"/>
      <c r="C15" s="77"/>
      <c r="D15" s="77"/>
      <c r="E15" s="76"/>
      <c r="F15" s="7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8" t="s">
        <v>36</v>
      </c>
      <c r="B16" s="78"/>
      <c r="C16" s="77"/>
      <c r="D16" s="77"/>
      <c r="E16" s="76"/>
      <c r="F16" s="7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40.5" customHeight="1" x14ac:dyDescent="0.3">
      <c r="A17" s="83" t="s">
        <v>19</v>
      </c>
      <c r="B17" s="83" t="s">
        <v>19</v>
      </c>
      <c r="C17" s="67" t="s">
        <v>24</v>
      </c>
      <c r="D17" s="67"/>
      <c r="E17" s="67"/>
      <c r="F17" s="67"/>
      <c r="G17" s="68" t="s">
        <v>85</v>
      </c>
      <c r="H17" s="69"/>
      <c r="I17" s="69"/>
      <c r="J17" s="6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7.5" x14ac:dyDescent="0.3">
      <c r="A18" s="81" t="s">
        <v>56</v>
      </c>
      <c r="B18" s="2" t="s">
        <v>2</v>
      </c>
      <c r="C18" s="67" t="s">
        <v>60</v>
      </c>
      <c r="D18" s="67"/>
      <c r="E18" s="67"/>
      <c r="F18" s="6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3">
      <c r="A19" s="81"/>
      <c r="B19" s="2" t="s">
        <v>3</v>
      </c>
      <c r="C19" s="67" t="s">
        <v>15</v>
      </c>
      <c r="D19" s="67"/>
      <c r="E19" s="67"/>
      <c r="F19" s="6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x14ac:dyDescent="0.3">
      <c r="A20" s="81"/>
      <c r="B20" s="2" t="s">
        <v>4</v>
      </c>
      <c r="C20" s="72">
        <v>7.3</v>
      </c>
      <c r="D20" s="73"/>
      <c r="E20" s="74">
        <f>POWER(10,-7.3)</f>
        <v>5.0118723362727164E-8</v>
      </c>
      <c r="F20" s="7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3">
      <c r="A21" s="81"/>
      <c r="B21" s="2" t="s">
        <v>5</v>
      </c>
      <c r="C21" s="70" t="s">
        <v>14</v>
      </c>
      <c r="D21" s="67"/>
      <c r="E21" s="67"/>
      <c r="F21" s="6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20.25" customHeight="1" x14ac:dyDescent="0.3">
      <c r="A22" s="81"/>
      <c r="B22" s="2" t="s">
        <v>59</v>
      </c>
      <c r="C22" s="70" t="s">
        <v>16</v>
      </c>
      <c r="D22" s="70"/>
      <c r="E22" s="70" t="s">
        <v>69</v>
      </c>
      <c r="F22" s="7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3">
      <c r="A23" s="86" t="s">
        <v>52</v>
      </c>
      <c r="B23" s="86"/>
      <c r="C23" s="70" t="s">
        <v>68</v>
      </c>
      <c r="D23" s="70"/>
      <c r="E23" s="70" t="s">
        <v>70</v>
      </c>
      <c r="F23" s="7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3">
      <c r="A24" s="86" t="s">
        <v>83</v>
      </c>
      <c r="B24" s="86"/>
      <c r="C24" s="15"/>
      <c r="D24" s="15"/>
      <c r="E24" s="15"/>
      <c r="F24" s="15"/>
      <c r="G24" s="76" t="s">
        <v>84</v>
      </c>
      <c r="H24" s="69"/>
      <c r="I24" s="69"/>
      <c r="J24" s="69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53.25" customHeight="1" x14ac:dyDescent="0.3">
      <c r="A25" s="81" t="s">
        <v>0</v>
      </c>
      <c r="B25" s="82"/>
      <c r="C25" s="70" t="s">
        <v>1</v>
      </c>
      <c r="D25" s="67"/>
      <c r="E25" s="67"/>
      <c r="F25" s="67"/>
      <c r="G25" s="70" t="s">
        <v>82</v>
      </c>
      <c r="H25" s="69"/>
      <c r="I25" s="69"/>
      <c r="J25" s="69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</sheetData>
  <mergeCells count="45">
    <mergeCell ref="A2:B2"/>
    <mergeCell ref="A3:B3"/>
    <mergeCell ref="A7:B7"/>
    <mergeCell ref="A8:B8"/>
    <mergeCell ref="A18:A22"/>
    <mergeCell ref="A16:B16"/>
    <mergeCell ref="E22:F22"/>
    <mergeCell ref="E23:F23"/>
    <mergeCell ref="A25:B25"/>
    <mergeCell ref="A17:B17"/>
    <mergeCell ref="A23:B23"/>
    <mergeCell ref="A24:B24"/>
    <mergeCell ref="A6:B6"/>
    <mergeCell ref="C8:D8"/>
    <mergeCell ref="A15:B15"/>
    <mergeCell ref="A9:B9"/>
    <mergeCell ref="A10:B10"/>
    <mergeCell ref="A11:B11"/>
    <mergeCell ref="A12:B12"/>
    <mergeCell ref="A13:B13"/>
    <mergeCell ref="A14:B14"/>
    <mergeCell ref="C23:D23"/>
    <mergeCell ref="G25:J25"/>
    <mergeCell ref="C25:F25"/>
    <mergeCell ref="A1:B1"/>
    <mergeCell ref="G1:H1"/>
    <mergeCell ref="C20:D20"/>
    <mergeCell ref="E20:F20"/>
    <mergeCell ref="E4:E5"/>
    <mergeCell ref="F4:F5"/>
    <mergeCell ref="C13:D16"/>
    <mergeCell ref="E13:E16"/>
    <mergeCell ref="F13:F16"/>
    <mergeCell ref="C7:D7"/>
    <mergeCell ref="C1:D1"/>
    <mergeCell ref="C2:D2"/>
    <mergeCell ref="G24:J24"/>
    <mergeCell ref="C3:D3"/>
    <mergeCell ref="C6:D6"/>
    <mergeCell ref="C17:F17"/>
    <mergeCell ref="G17:J17"/>
    <mergeCell ref="C22:D22"/>
    <mergeCell ref="C21:F21"/>
    <mergeCell ref="C19:F19"/>
    <mergeCell ref="C18:F18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8" sqref="G18"/>
    </sheetView>
  </sheetViews>
  <sheetFormatPr defaultRowHeight="15" x14ac:dyDescent="0.25"/>
  <cols>
    <col min="1" max="2" width="14.42578125" style="1" customWidth="1"/>
    <col min="3" max="3" width="9.140625" style="1"/>
    <col min="4" max="4" width="14.7109375" style="1" customWidth="1"/>
    <col min="5" max="16384" width="9.140625" style="1"/>
  </cols>
  <sheetData>
    <row r="1" spans="1:5" x14ac:dyDescent="0.25">
      <c r="A1" s="1" t="s">
        <v>8</v>
      </c>
    </row>
    <row r="2" spans="1:5" x14ac:dyDescent="0.25">
      <c r="A2" s="1" t="s">
        <v>9</v>
      </c>
    </row>
    <row r="3" spans="1:5" x14ac:dyDescent="0.25">
      <c r="A3" s="1" t="s">
        <v>10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x14ac:dyDescent="0.25">
      <c r="A6" s="1" t="s">
        <v>13</v>
      </c>
    </row>
    <row r="8" spans="1:5" x14ac:dyDescent="0.25">
      <c r="A8" s="1" t="s">
        <v>23</v>
      </c>
    </row>
    <row r="12" spans="1:5" x14ac:dyDescent="0.25">
      <c r="A12" s="1" t="s">
        <v>76</v>
      </c>
      <c r="C12" s="1" t="s">
        <v>79</v>
      </c>
    </row>
    <row r="14" spans="1:5" s="16" customFormat="1" x14ac:dyDescent="0.25">
      <c r="A14" s="16" t="s">
        <v>80</v>
      </c>
      <c r="B14" s="16" t="s">
        <v>77</v>
      </c>
      <c r="C14" s="16" t="s">
        <v>78</v>
      </c>
      <c r="D14" s="16" t="s">
        <v>81</v>
      </c>
      <c r="E14" s="16" t="s">
        <v>75</v>
      </c>
    </row>
    <row r="15" spans="1:5" s="16" customFormat="1" x14ac:dyDescent="0.25">
      <c r="A15" s="16">
        <f>B15/A17</f>
        <v>1.9858751552498328</v>
      </c>
      <c r="B15" s="16">
        <v>8.3144621000000001</v>
      </c>
      <c r="C15" s="16">
        <v>300</v>
      </c>
      <c r="D15" s="16">
        <v>20500</v>
      </c>
      <c r="E15" s="16">
        <f>EXP(-(D15/(A15*C15)))</f>
        <v>1.1377970919779311E-15</v>
      </c>
    </row>
    <row r="16" spans="1:5" s="16" customFormat="1" x14ac:dyDescent="0.25"/>
    <row r="17" spans="1:1" x14ac:dyDescent="0.25">
      <c r="A17" s="17">
        <v>4.1867999999999999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Классификация</vt:lpstr>
      <vt:lpstr>Km</vt:lpstr>
      <vt:lpstr>Старые статьи</vt:lpstr>
      <vt:lpstr>время-константы</vt:lpstr>
      <vt:lpstr>пояснения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Пользователь Windows</cp:lastModifiedBy>
  <dcterms:created xsi:type="dcterms:W3CDTF">2014-05-27T09:31:15Z</dcterms:created>
  <dcterms:modified xsi:type="dcterms:W3CDTF">2019-01-16T12:24:11Z</dcterms:modified>
</cp:coreProperties>
</file>